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2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3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14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5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6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17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8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9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20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21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mc:AlternateContent xmlns:mc="http://schemas.openxmlformats.org/markup-compatibility/2006">
    <mc:Choice Requires="x15">
      <x15ac:absPath xmlns:x15ac="http://schemas.microsoft.com/office/spreadsheetml/2010/11/ac" url="https://ucdavishealth365.sharepoint.com/sites/Ben-ShalomLab/Shared Documents/MEA Primary Neurons/MEA Primary Neuron Assays/"/>
    </mc:Choice>
  </mc:AlternateContent>
  <xr:revisionPtr revIDLastSave="0" documentId="8_{9D44AF70-7051-43B0-ACDD-19DA96D000C2}" xr6:coauthVersionLast="47" xr6:coauthVersionMax="47" xr10:uidLastSave="{00000000-0000-0000-0000-000000000000}"/>
  <bookViews>
    <workbookView xWindow="0" yWindow="740" windowWidth="28800" windowHeight="17260" firstSheet="14" activeTab="14" xr2:uid="{00000000-000D-0000-FFFF-FFFF00000000}"/>
  </bookViews>
  <sheets>
    <sheet name="Outline" sheetId="7" r:id="rId1"/>
    <sheet name="B6J_DensityTest_10012024_AR" sheetId="6" r:id="rId2"/>
    <sheet name="MediaTest_11152024_AR" sheetId="3" r:id="rId3"/>
    <sheet name="DrugTest_CDKL5-R59X_12302024_AR" sheetId="5" r:id="rId4"/>
    <sheet name="Clozapine_11212024_AR" sheetId="4" r:id="rId5"/>
    <sheet name="Media Density Exp_T1_03262025" sheetId="1" r:id="rId6"/>
    <sheet name="Media Density Exp_T2_04142025" sheetId="8" r:id="rId7"/>
    <sheet name="SCN2A_Mutant_NGN2_T1_04292025" sheetId="11" r:id="rId8"/>
    <sheet name="Media Density Exp_T3_070120_SS" sheetId="16" r:id="rId9"/>
    <sheet name="Media Density Exp_T3_07012025" sheetId="10" r:id="rId10"/>
    <sheet name="Media Density Exp_T4_07232025" sheetId="9" r:id="rId11"/>
    <sheet name="KCNT1_T1_NBP_09272025_AR" sheetId="14" r:id="rId12"/>
    <sheet name="KOLF2.1J-NGN2_T1_12" sheetId="18" r:id="rId13"/>
    <sheet name="KOLF2.1J-NGN2_T2_021722026_AR" sheetId="19" r:id="rId14"/>
    <sheet name="Media-Density_T5_02182026" sheetId="17" r:id="rId15"/>
    <sheet name="B6J_DensityTest_10012024 Charts" sheetId="20" r:id="rId16"/>
    <sheet name="MediaTest_11152024_AR Charts" sheetId="21" r:id="rId17"/>
    <sheet name="Media Density Exp_T1_032 Charts" sheetId="22" r:id="rId18"/>
    <sheet name="Media Density Exp_T2_041 Charts" sheetId="23" r:id="rId19"/>
    <sheet name="Media Density Exp_T3_070 Charts" sheetId="25" r:id="rId20"/>
    <sheet name="Media Density Exp_T4_072 Charts" sheetId="26" r:id="rId21"/>
    <sheet name="KCNT1_T1_NBP_09272025_AR Charts" sheetId="27" r:id="rId22"/>
    <sheet name="KOLF2.1J-NGN2_T2_0217220 Charts" sheetId="28" r:id="rId23"/>
    <sheet name="Media-Density_T5_0218202 Charts" sheetId="29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9" l="1"/>
  <c r="H31" i="19"/>
  <c r="H32" i="19"/>
  <c r="H33" i="19"/>
  <c r="H34" i="19"/>
  <c r="H35" i="19"/>
  <c r="H36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2" i="19"/>
  <c r="AL23" i="16"/>
  <c r="AK23" i="16"/>
  <c r="AJ23" i="16"/>
  <c r="AI23" i="16"/>
  <c r="AH23" i="16"/>
  <c r="AG23" i="16"/>
  <c r="AF23" i="16"/>
  <c r="AE23" i="16"/>
  <c r="AL22" i="16"/>
  <c r="AK22" i="16"/>
  <c r="AJ22" i="16"/>
  <c r="AI22" i="16"/>
  <c r="AH22" i="16"/>
  <c r="AG22" i="16"/>
  <c r="AF22" i="16"/>
  <c r="AE22" i="16"/>
  <c r="AL21" i="16"/>
  <c r="AK21" i="16"/>
  <c r="AJ21" i="16"/>
  <c r="AI21" i="16"/>
  <c r="AH21" i="16"/>
  <c r="AG21" i="16"/>
  <c r="AF21" i="16"/>
  <c r="AE21" i="16"/>
  <c r="AL20" i="16"/>
  <c r="AK20" i="16"/>
  <c r="AJ20" i="16"/>
  <c r="AI20" i="16"/>
  <c r="AH20" i="16"/>
  <c r="AG20" i="16"/>
  <c r="AF20" i="16"/>
  <c r="AE20" i="16"/>
  <c r="AL19" i="16"/>
  <c r="AK19" i="16"/>
  <c r="AJ19" i="16"/>
  <c r="AI19" i="16"/>
  <c r="AH19" i="16"/>
  <c r="AG19" i="16"/>
  <c r="AF19" i="16"/>
  <c r="AE19" i="16"/>
  <c r="AL18" i="16"/>
  <c r="AK18" i="16"/>
  <c r="AJ18" i="16"/>
  <c r="AI18" i="16"/>
  <c r="AH18" i="16"/>
  <c r="AG18" i="16"/>
  <c r="AF18" i="16"/>
  <c r="AE18" i="16"/>
  <c r="AL17" i="16"/>
  <c r="AK17" i="16"/>
  <c r="AJ17" i="16"/>
  <c r="AI17" i="16"/>
  <c r="AH17" i="16"/>
  <c r="AG17" i="16"/>
  <c r="AF17" i="16"/>
  <c r="AE17" i="16"/>
  <c r="AL16" i="16"/>
  <c r="AK16" i="16"/>
  <c r="AJ16" i="16"/>
  <c r="AI16" i="16"/>
  <c r="AH16" i="16"/>
  <c r="AG16" i="16"/>
  <c r="AF16" i="16"/>
  <c r="AE16" i="16"/>
  <c r="AE22" i="10"/>
  <c r="AF22" i="10"/>
  <c r="AG22" i="10"/>
  <c r="AH22" i="10"/>
  <c r="AI22" i="10"/>
  <c r="AJ22" i="10"/>
  <c r="AK22" i="10"/>
  <c r="AL22" i="10"/>
  <c r="AE23" i="10"/>
  <c r="AF23" i="10"/>
  <c r="AG23" i="10"/>
  <c r="AH23" i="10"/>
  <c r="AI23" i="10"/>
  <c r="AJ23" i="10"/>
  <c r="AK23" i="10"/>
  <c r="AL23" i="10"/>
  <c r="AE21" i="10"/>
  <c r="AE21" i="9"/>
  <c r="AF21" i="9"/>
  <c r="AG21" i="9"/>
  <c r="AH21" i="9"/>
  <c r="AI21" i="9"/>
  <c r="AJ21" i="9"/>
  <c r="AK21" i="9"/>
  <c r="AL21" i="9"/>
  <c r="AE22" i="9"/>
  <c r="AF22" i="9"/>
  <c r="AG22" i="9"/>
  <c r="AH22" i="9"/>
  <c r="AI22" i="9"/>
  <c r="AJ22" i="9"/>
  <c r="AK22" i="9"/>
  <c r="AL22" i="9"/>
  <c r="AE23" i="9"/>
  <c r="AF23" i="9"/>
  <c r="AG23" i="9"/>
  <c r="AH23" i="9"/>
  <c r="AI23" i="9"/>
  <c r="AJ23" i="9"/>
  <c r="AK23" i="9"/>
  <c r="AL23" i="9"/>
  <c r="AE20" i="9"/>
  <c r="AL20" i="14"/>
  <c r="AK20" i="14"/>
  <c r="AJ20" i="14"/>
  <c r="AI20" i="14"/>
  <c r="AH20" i="14"/>
  <c r="AG20" i="14"/>
  <c r="AF20" i="14"/>
  <c r="AE20" i="14"/>
  <c r="AL19" i="14"/>
  <c r="AK19" i="14"/>
  <c r="AJ19" i="14"/>
  <c r="AI19" i="14"/>
  <c r="AH19" i="14"/>
  <c r="AG19" i="14"/>
  <c r="AF19" i="14"/>
  <c r="AE19" i="14"/>
  <c r="AL18" i="14"/>
  <c r="AK18" i="14"/>
  <c r="AJ18" i="14"/>
  <c r="AI18" i="14"/>
  <c r="AH18" i="14"/>
  <c r="AG18" i="14"/>
  <c r="AF18" i="14"/>
  <c r="AE18" i="14"/>
  <c r="AL17" i="14"/>
  <c r="AK17" i="14"/>
  <c r="AJ17" i="14"/>
  <c r="AI17" i="14"/>
  <c r="AH17" i="14"/>
  <c r="AG17" i="14"/>
  <c r="AF17" i="14"/>
  <c r="AE17" i="14"/>
  <c r="AL16" i="14"/>
  <c r="AK16" i="14"/>
  <c r="AJ16" i="14"/>
  <c r="AI16" i="14"/>
  <c r="AH16" i="14"/>
  <c r="AG16" i="14"/>
  <c r="AF16" i="14"/>
  <c r="AE16" i="14"/>
  <c r="AE19" i="9"/>
  <c r="AF19" i="9"/>
  <c r="AG19" i="9"/>
  <c r="AH19" i="9"/>
  <c r="AI19" i="9"/>
  <c r="AJ19" i="9"/>
  <c r="AK19" i="9"/>
  <c r="AL19" i="9"/>
  <c r="AF20" i="9"/>
  <c r="AG20" i="9"/>
  <c r="AH20" i="9"/>
  <c r="AI20" i="9"/>
  <c r="AJ20" i="9"/>
  <c r="AK20" i="9"/>
  <c r="AL20" i="9"/>
  <c r="AE16" i="9"/>
  <c r="AE18" i="9"/>
  <c r="AF18" i="9"/>
  <c r="AG18" i="9"/>
  <c r="AH18" i="9"/>
  <c r="AI18" i="9"/>
  <c r="AJ18" i="9"/>
  <c r="AK18" i="9"/>
  <c r="AL18" i="9"/>
  <c r="AE17" i="9"/>
  <c r="AG16" i="9"/>
  <c r="AH16" i="9"/>
  <c r="AL16" i="9"/>
  <c r="AK16" i="9"/>
  <c r="AI16" i="9"/>
  <c r="AJ16" i="9"/>
  <c r="AF16" i="9"/>
  <c r="AL21" i="10"/>
  <c r="AK21" i="10"/>
  <c r="AJ21" i="10"/>
  <c r="AI21" i="10"/>
  <c r="AH21" i="10"/>
  <c r="AG21" i="10"/>
  <c r="AF21" i="10"/>
  <c r="AL20" i="10"/>
  <c r="AK20" i="10"/>
  <c r="AJ20" i="10"/>
  <c r="AI20" i="10"/>
  <c r="AH20" i="10"/>
  <c r="AG20" i="10"/>
  <c r="AF20" i="10"/>
  <c r="AE20" i="10"/>
  <c r="AL19" i="10"/>
  <c r="AK19" i="10"/>
  <c r="AJ19" i="10"/>
  <c r="AI19" i="10"/>
  <c r="AH19" i="10"/>
  <c r="AG19" i="10"/>
  <c r="AF19" i="10"/>
  <c r="AE19" i="10"/>
  <c r="AL18" i="10"/>
  <c r="AK18" i="10"/>
  <c r="AJ18" i="10"/>
  <c r="AI18" i="10"/>
  <c r="AH18" i="10"/>
  <c r="AG18" i="10"/>
  <c r="AF18" i="10"/>
  <c r="AE18" i="10"/>
  <c r="AL17" i="10"/>
  <c r="AK17" i="10"/>
  <c r="AJ17" i="10"/>
  <c r="AI17" i="10"/>
  <c r="AH17" i="10"/>
  <c r="AG17" i="10"/>
  <c r="AF17" i="10"/>
  <c r="AE17" i="10"/>
  <c r="AL16" i="10"/>
  <c r="AK16" i="10"/>
  <c r="AJ16" i="10"/>
  <c r="AI16" i="10"/>
  <c r="AH16" i="10"/>
  <c r="AG16" i="10"/>
  <c r="AF16" i="10"/>
  <c r="AE16" i="10"/>
  <c r="AF17" i="9"/>
  <c r="AG17" i="9"/>
  <c r="AH17" i="9"/>
  <c r="AI17" i="9"/>
  <c r="AJ17" i="9"/>
  <c r="AK17" i="9"/>
  <c r="AL17" i="9"/>
  <c r="AE21" i="8"/>
  <c r="AF21" i="8"/>
  <c r="AG21" i="8"/>
  <c r="AH21" i="8"/>
  <c r="AI21" i="8"/>
  <c r="AJ21" i="8"/>
  <c r="AK21" i="8"/>
  <c r="AL21" i="8"/>
  <c r="AE20" i="8"/>
  <c r="AF20" i="8"/>
  <c r="AG20" i="8"/>
  <c r="AH20" i="8"/>
  <c r="AI20" i="8"/>
  <c r="AJ20" i="8"/>
  <c r="AK20" i="8"/>
  <c r="AL20" i="8"/>
  <c r="AE19" i="8"/>
  <c r="AF19" i="8"/>
  <c r="AG19" i="8"/>
  <c r="AH19" i="8"/>
  <c r="AI19" i="8"/>
  <c r="AJ19" i="8"/>
  <c r="AK19" i="8"/>
  <c r="AL19" i="8"/>
  <c r="AE18" i="8"/>
  <c r="AF18" i="8"/>
  <c r="AG18" i="8"/>
  <c r="AH18" i="8"/>
  <c r="AI18" i="8"/>
  <c r="AJ18" i="8"/>
  <c r="AK18" i="8"/>
  <c r="AL18" i="8"/>
  <c r="AE17" i="8"/>
  <c r="AF17" i="8"/>
  <c r="AG17" i="8"/>
  <c r="AH17" i="8"/>
  <c r="AI17" i="8"/>
  <c r="AJ17" i="8"/>
  <c r="AK17" i="8"/>
  <c r="AL17" i="8"/>
  <c r="AK15" i="8"/>
  <c r="AJ16" i="8"/>
  <c r="AI16" i="8"/>
  <c r="AE16" i="8"/>
  <c r="AF16" i="8"/>
  <c r="AG16" i="8"/>
  <c r="AH16" i="8"/>
  <c r="AK16" i="8"/>
  <c r="AL16" i="8"/>
  <c r="AL14" i="8"/>
  <c r="AL15" i="8"/>
  <c r="AK14" i="8"/>
  <c r="AJ14" i="8"/>
  <c r="AJ15" i="8"/>
  <c r="AI14" i="8"/>
  <c r="AI15" i="8"/>
  <c r="AH14" i="8"/>
  <c r="AH15" i="8"/>
  <c r="AG14" i="8"/>
  <c r="AG15" i="8"/>
  <c r="AF14" i="8"/>
  <c r="AF15" i="8"/>
  <c r="AE14" i="8"/>
  <c r="AE15" i="8"/>
  <c r="AE13" i="8"/>
  <c r="AF13" i="8"/>
  <c r="AG13" i="8"/>
  <c r="AH13" i="8"/>
  <c r="AI13" i="8"/>
  <c r="AJ13" i="8"/>
  <c r="AK13" i="8"/>
  <c r="AL13" i="8"/>
  <c r="AG13" i="1"/>
  <c r="AI13" i="1"/>
  <c r="AH13" i="1"/>
  <c r="AI11" i="1"/>
  <c r="AI12" i="1"/>
  <c r="AH11" i="1"/>
  <c r="AH12" i="1"/>
  <c r="AG11" i="1"/>
  <c r="AG12" i="1"/>
  <c r="AF11" i="1"/>
  <c r="AF12" i="1"/>
  <c r="AF13" i="1"/>
  <c r="AE11" i="1"/>
  <c r="AE12" i="1"/>
  <c r="AE13" i="1"/>
  <c r="AD11" i="1"/>
  <c r="AD12" i="1"/>
  <c r="AD13" i="1"/>
  <c r="AD10" i="1"/>
  <c r="AI10" i="1"/>
  <c r="AH10" i="1"/>
  <c r="AG10" i="1"/>
  <c r="AF10" i="1"/>
  <c r="AE10" i="1"/>
  <c r="AP2" i="6"/>
  <c r="AQ2" i="6"/>
  <c r="AR2" i="6"/>
  <c r="AS2" i="6"/>
  <c r="AP3" i="6"/>
  <c r="AQ3" i="6"/>
  <c r="AR3" i="6"/>
  <c r="AS3" i="6"/>
  <c r="AP4" i="6"/>
  <c r="AQ4" i="6"/>
  <c r="AR4" i="6"/>
  <c r="AS4" i="6"/>
  <c r="AP5" i="6"/>
  <c r="AQ5" i="6"/>
  <c r="AR5" i="6"/>
  <c r="AS5" i="6"/>
  <c r="AP6" i="6"/>
  <c r="AQ6" i="6"/>
  <c r="AR6" i="6"/>
  <c r="AS6" i="6"/>
  <c r="AP7" i="6"/>
  <c r="AQ7" i="6"/>
  <c r="AR7" i="6"/>
  <c r="AS7" i="6"/>
  <c r="AP8" i="6"/>
  <c r="AQ8" i="6"/>
  <c r="AR8" i="6"/>
  <c r="AS8" i="6"/>
  <c r="AP9" i="6"/>
  <c r="AQ9" i="6"/>
  <c r="AR9" i="6"/>
  <c r="AS9" i="6"/>
  <c r="AP10" i="6"/>
  <c r="AQ10" i="6"/>
  <c r="AR10" i="6"/>
  <c r="AS10" i="6"/>
  <c r="AP11" i="6"/>
  <c r="AQ11" i="6"/>
  <c r="AR11" i="6"/>
  <c r="AS11" i="6"/>
  <c r="AP14" i="6"/>
  <c r="AQ14" i="6"/>
  <c r="AR14" i="6"/>
  <c r="AS14" i="6"/>
  <c r="AP15" i="6"/>
  <c r="AQ15" i="6"/>
  <c r="AR15" i="6"/>
  <c r="AS15" i="6"/>
  <c r="AP16" i="6"/>
  <c r="AQ16" i="6"/>
  <c r="AR16" i="6"/>
  <c r="AS16" i="6"/>
  <c r="AP17" i="6"/>
  <c r="AQ17" i="6"/>
  <c r="AR17" i="6"/>
  <c r="AS17" i="6"/>
  <c r="AP18" i="6"/>
  <c r="AQ18" i="6"/>
  <c r="AR18" i="6"/>
  <c r="AS18" i="6"/>
  <c r="AP19" i="6"/>
  <c r="AQ19" i="6"/>
  <c r="AR19" i="6"/>
  <c r="AS19" i="6"/>
  <c r="AP20" i="6"/>
  <c r="AQ20" i="6"/>
  <c r="AR20" i="6"/>
  <c r="AS20" i="6"/>
  <c r="AP21" i="6"/>
  <c r="AQ21" i="6"/>
  <c r="AR21" i="6"/>
  <c r="AS21" i="6"/>
  <c r="AP22" i="6"/>
  <c r="AQ22" i="6"/>
  <c r="AR22" i="6"/>
  <c r="AS22" i="6"/>
  <c r="AP23" i="6"/>
  <c r="AQ23" i="6"/>
  <c r="AR23" i="6"/>
  <c r="AS23" i="6"/>
  <c r="Z24" i="3"/>
  <c r="AA24" i="3"/>
  <c r="AB24" i="3"/>
  <c r="AC24" i="3"/>
  <c r="AD24" i="3"/>
  <c r="AE24" i="3"/>
  <c r="Z25" i="3"/>
  <c r="AA25" i="3"/>
  <c r="AB25" i="3"/>
  <c r="AC25" i="3"/>
  <c r="AD25" i="3"/>
  <c r="AE25" i="3"/>
  <c r="Z26" i="3"/>
  <c r="AA26" i="3"/>
  <c r="AB26" i="3"/>
  <c r="AC26" i="3"/>
  <c r="AD26" i="3"/>
  <c r="AE26" i="3"/>
  <c r="Z27" i="3"/>
  <c r="AA27" i="3"/>
  <c r="AB27" i="3"/>
  <c r="AC27" i="3"/>
  <c r="AD27" i="3"/>
  <c r="AE27" i="3"/>
  <c r="Z28" i="3"/>
  <c r="AA28" i="3"/>
  <c r="AB28" i="3"/>
  <c r="AC28" i="3"/>
  <c r="AD28" i="3"/>
  <c r="AE28" i="3"/>
  <c r="Z29" i="3"/>
  <c r="AA29" i="3"/>
  <c r="AB29" i="3"/>
  <c r="AC29" i="3"/>
  <c r="AD29" i="3"/>
  <c r="AE29" i="3"/>
  <c r="Z30" i="3"/>
  <c r="AA30" i="3"/>
  <c r="AB30" i="3"/>
  <c r="AC30" i="3"/>
  <c r="AD30" i="3"/>
  <c r="AE30" i="3"/>
  <c r="Z31" i="3"/>
  <c r="AA31" i="3"/>
  <c r="AB31" i="3"/>
  <c r="AC31" i="3"/>
  <c r="AD31" i="3"/>
  <c r="AE31" i="3"/>
  <c r="Z32" i="3"/>
  <c r="AA32" i="3"/>
  <c r="AB32" i="3"/>
  <c r="AC32" i="3"/>
  <c r="AD32" i="3"/>
  <c r="AE32" i="3"/>
</calcChain>
</file>

<file path=xl/sharedStrings.xml><?xml version="1.0" encoding="utf-8"?>
<sst xmlns="http://schemas.openxmlformats.org/spreadsheetml/2006/main" count="10576" uniqueCount="802">
  <si>
    <t>COLORED TABS</t>
  </si>
  <si>
    <t>MEANING</t>
  </si>
  <si>
    <t>Project/Sheet Title</t>
  </si>
  <si>
    <t>HDD/Computer Storege</t>
  </si>
  <si>
    <t>Analyzed Data Location</t>
  </si>
  <si>
    <t>Analyze Data Presentation Location</t>
  </si>
  <si>
    <t>Poor Data</t>
  </si>
  <si>
    <t>Analyzed New way (Ammara)</t>
  </si>
  <si>
    <t>Recording Complete, Not Analyzed</t>
  </si>
  <si>
    <t>Currently Recording</t>
  </si>
  <si>
    <t>Date</t>
  </si>
  <si>
    <t>DIV</t>
  </si>
  <si>
    <t>Assay</t>
  </si>
  <si>
    <t>Run #</t>
  </si>
  <si>
    <t>ID</t>
  </si>
  <si>
    <t>Wells_Recorded</t>
  </si>
  <si>
    <t>Neuron Source</t>
  </si>
  <si>
    <t>Comments</t>
  </si>
  <si>
    <t>Recording Time</t>
  </si>
  <si>
    <t># of chips</t>
  </si>
  <si>
    <t>Plate #</t>
  </si>
  <si>
    <t>Plate ID</t>
  </si>
  <si>
    <t>Well #</t>
  </si>
  <si>
    <t>Genotype</t>
  </si>
  <si>
    <t>Avg. Raw Counts</t>
  </si>
  <si>
    <t>Avg. Cell Density (Total cells/chip)</t>
  </si>
  <si>
    <t>1 hr Axon Tracking</t>
  </si>
  <si>
    <t>Meida</t>
  </si>
  <si>
    <t>Notes</t>
  </si>
  <si>
    <t>Day</t>
  </si>
  <si>
    <t>P1W1</t>
  </si>
  <si>
    <t>P1W2</t>
  </si>
  <si>
    <t>P1W3</t>
  </si>
  <si>
    <t>P1W4</t>
  </si>
  <si>
    <t>P1W5</t>
  </si>
  <si>
    <t>P1W6</t>
  </si>
  <si>
    <t>P2W1</t>
  </si>
  <si>
    <t>P2W2</t>
  </si>
  <si>
    <t>P2W3</t>
  </si>
  <si>
    <t>P2W4</t>
  </si>
  <si>
    <t>P2W5</t>
  </si>
  <si>
    <t>P2W6</t>
  </si>
  <si>
    <t>P3W1</t>
  </si>
  <si>
    <t>P3W2</t>
  </si>
  <si>
    <t>P3W3</t>
  </si>
  <si>
    <t>P3W4</t>
  </si>
  <si>
    <t>P3W5</t>
  </si>
  <si>
    <t>P3W6</t>
  </si>
  <si>
    <t>Avg 30K</t>
  </si>
  <si>
    <t>Avg 60K</t>
  </si>
  <si>
    <t>Avg 90K</t>
  </si>
  <si>
    <t>Avg 125K</t>
  </si>
  <si>
    <t>Full Scan</t>
  </si>
  <si>
    <t>M06804</t>
  </si>
  <si>
    <t>1,2,3,4,5</t>
  </si>
  <si>
    <t>125K, 125K, 125K, 125K, 125K</t>
  </si>
  <si>
    <t>Full Trace, 30s</t>
  </si>
  <si>
    <t>WT</t>
  </si>
  <si>
    <t>2.5x10^6</t>
  </si>
  <si>
    <t>125K</t>
  </si>
  <si>
    <t>Yes</t>
  </si>
  <si>
    <t>DMEM+10% HS</t>
  </si>
  <si>
    <t>Fri</t>
  </si>
  <si>
    <t>Network Today</t>
  </si>
  <si>
    <t>Mon</t>
  </si>
  <si>
    <t>Neuronal Units 9</t>
  </si>
  <si>
    <t>Detailed Scan: Network Neuronal Units Scan_9 Electrodes/unit</t>
  </si>
  <si>
    <t>Thu</t>
  </si>
  <si>
    <t>M08029</t>
  </si>
  <si>
    <t>1,2,3,4,5,6</t>
  </si>
  <si>
    <t>30K, 30K, 60K, 60K, 90K, 90K</t>
  </si>
  <si>
    <t>Stimulated (do not include in density data Analysis)</t>
  </si>
  <si>
    <t>Axon Tracking</t>
  </si>
  <si>
    <t>Detailed Scan: Axon Tracking_500um blocks_100s_9 electrodes/unit_30 units_Spike Amplitude</t>
  </si>
  <si>
    <t>600K</t>
  </si>
  <si>
    <t>30K</t>
  </si>
  <si>
    <t>M08068</t>
  </si>
  <si>
    <t>1.2x10^6</t>
  </si>
  <si>
    <t>60K</t>
  </si>
  <si>
    <t>1.8x10^6</t>
  </si>
  <si>
    <t>90K</t>
  </si>
  <si>
    <t>P1W6: Stimulated (excluded from Analysis)</t>
  </si>
  <si>
    <t>P2W1: Low Activity (excluded from Anlaysis_</t>
  </si>
  <si>
    <t>P1W3= Low Activity (excluded from Analysis)</t>
  </si>
  <si>
    <t>30K STDEV</t>
  </si>
  <si>
    <t>60K STDEV</t>
  </si>
  <si>
    <t>90K STDEV</t>
  </si>
  <si>
    <t>125K STDEV</t>
  </si>
  <si>
    <t>No</t>
  </si>
  <si>
    <t>Detailed Scan: Axon Tracking_500um blocks_300s_9 electrodes/unit_2 units_Spike Amplitude</t>
  </si>
  <si>
    <t>Detailed Scan: Axon Tracking_Full_1600s_9 electrodes/unit_10 units_Spike Amplitude</t>
  </si>
  <si>
    <t>13.5 hours</t>
  </si>
  <si>
    <t>Detailed Scan: Axon Tracking_Full_150s_9 electrodes/unit_100units_Spike Amplitude</t>
  </si>
  <si>
    <t>Detailed Scan: Axon Tracking_Full_300s_100electrodes/unit_2units_Spike Amplitude</t>
  </si>
  <si>
    <t>3.5 hours</t>
  </si>
  <si>
    <t>Detailed Scan: Axon Tracking_Full_600s_100electrodes/unit_2units_Spike Amplitude</t>
  </si>
  <si>
    <t>Detailed Scan: Axon Tracking_Full_725s_9electrodes/unit_50units_Spike Amplitude</t>
  </si>
  <si>
    <t>Not on Scope; to be extracted by Adam</t>
  </si>
  <si>
    <t>Detailed Scan: Axon Tracking_Full_725_9electrodes/unit_50units_Spike Amplitude</t>
  </si>
  <si>
    <t>Detailed Scan: Axon Tracking_Full_300s_50electrodes/unit_2units_Spike Amplitude</t>
  </si>
  <si>
    <t>Detailed Scan Information</t>
  </si>
  <si>
    <t>Recording Settings:</t>
  </si>
  <si>
    <t>Avg. Cell Density/chip</t>
  </si>
  <si>
    <t>Plated Date</t>
  </si>
  <si>
    <t>First Recording</t>
  </si>
  <si>
    <t>Recorded By</t>
  </si>
  <si>
    <t>Recordings completed</t>
  </si>
  <si>
    <t>RBS_DIV0-HS, Seker_DIV1-NoHS, Seker_DIV7-NoHS, Seker_DIV15-NoHS, Gray_DIV1-NoHS, Gray_DIV7-NoHS</t>
  </si>
  <si>
    <t>Activity Scan Full 30s</t>
  </si>
  <si>
    <t>SYNGAP1 WT and HET Mix</t>
  </si>
  <si>
    <t>2.5million cells/mL</t>
  </si>
  <si>
    <t>Paula S. and Lauren M</t>
  </si>
  <si>
    <t>Full Scan 30s, Network Today Default, Neuronal Units Scan 9 electrodes/unit, Axon Tracking (1hr), Axon Tracking (13 mins)</t>
  </si>
  <si>
    <t>5 min networks</t>
  </si>
  <si>
    <t>Network Scan: Network today based on Activity Scan full 30s, default settings</t>
  </si>
  <si>
    <t>Dominic Q.</t>
  </si>
  <si>
    <t>Thur</t>
  </si>
  <si>
    <t>Lauren M</t>
  </si>
  <si>
    <t>M07427</t>
  </si>
  <si>
    <t>Note: This is the rerun plate</t>
  </si>
  <si>
    <t>Ammara R.</t>
  </si>
  <si>
    <t>Wed</t>
  </si>
  <si>
    <t>Encountered Issue; Network Today Scan ended uncompleted so reran</t>
  </si>
  <si>
    <t>Detailed Scan: Axon Tracking_500um blocks_300s_9 electrodes/unit_2units_Spike Amplitude</t>
  </si>
  <si>
    <t xml:space="preserve">Paula S </t>
  </si>
  <si>
    <t>Tues</t>
  </si>
  <si>
    <t>Paula S. Ammara R.</t>
  </si>
  <si>
    <t>Madelena F.</t>
  </si>
  <si>
    <t>Axon Tracking 1hr</t>
  </si>
  <si>
    <t>Detailed Scan: Axon Tracking_SpikeAmplitude_100s_9electrodes/unit_30units_FullBlocks_500um</t>
  </si>
  <si>
    <t>Axon Tracking 13mins</t>
  </si>
  <si>
    <t>Detailed Scan: Axon Tracking_SpikeAmplitude_300s_9electrodes/unit_2units_FullBlocks_500um</t>
  </si>
  <si>
    <t>Wells:</t>
  </si>
  <si>
    <t>P1W1, P2W1, P3W1</t>
  </si>
  <si>
    <t>P1W2, P2W2, P3W2</t>
  </si>
  <si>
    <t>P1W3, P2W3, P3W3</t>
  </si>
  <si>
    <t>P1W4, P2W4, P3W4</t>
  </si>
  <si>
    <t>P1W5, P2W5, P3W5</t>
  </si>
  <si>
    <t>P1W6, P2W6, P3W6</t>
  </si>
  <si>
    <t>Media Tested&gt;</t>
  </si>
  <si>
    <t>Control/Media 1</t>
  </si>
  <si>
    <t>Media 2</t>
  </si>
  <si>
    <t>Media 3</t>
  </si>
  <si>
    <t>Media 4</t>
  </si>
  <si>
    <t>Media 5</t>
  </si>
  <si>
    <t>Media 6</t>
  </si>
  <si>
    <t>50% fresh media added</t>
  </si>
  <si>
    <t>DIV0</t>
  </si>
  <si>
    <t>RBS-PM (HS)</t>
  </si>
  <si>
    <t>Seker-PM (HS)</t>
  </si>
  <si>
    <t>Gray-MEM (HS)</t>
  </si>
  <si>
    <t>DIV1</t>
  </si>
  <si>
    <t>RBS- DMEM (HS)</t>
  </si>
  <si>
    <t>Seker- NB (no HS)</t>
  </si>
  <si>
    <t>Gray-NB (no HS)</t>
  </si>
  <si>
    <t>DIV4</t>
  </si>
  <si>
    <t>DIV7</t>
  </si>
  <si>
    <t>FIX</t>
  </si>
  <si>
    <t>DIV11</t>
  </si>
  <si>
    <t>DIV15</t>
  </si>
  <si>
    <t>DIV18</t>
  </si>
  <si>
    <t>DIV21</t>
  </si>
  <si>
    <t>DIV25</t>
  </si>
  <si>
    <t>DIV28</t>
  </si>
  <si>
    <t>Avg. Active Electrodes&gt;</t>
  </si>
  <si>
    <t>DIV3</t>
  </si>
  <si>
    <t>DIV6</t>
  </si>
  <si>
    <t>RBS Media</t>
  </si>
  <si>
    <t>Erkin Seker Media</t>
  </si>
  <si>
    <t>Gray Lab Media:</t>
  </si>
  <si>
    <t>DIV10</t>
  </si>
  <si>
    <t>PM</t>
  </si>
  <si>
    <t>DIV12</t>
  </si>
  <si>
    <t>Neurobasal Plus</t>
  </si>
  <si>
    <t>MEM</t>
  </si>
  <si>
    <t>DIV17</t>
  </si>
  <si>
    <t>2% B27 + supplement </t>
  </si>
  <si>
    <t> 2% B27 +supplement</t>
  </si>
  <si>
    <t>Hose Serum</t>
  </si>
  <si>
    <t>DIV20</t>
  </si>
  <si>
    <t>1x Glutamax </t>
  </si>
  <si>
    <t>1x Glutamax</t>
  </si>
  <si>
    <t>Sodium Puruvate</t>
  </si>
  <si>
    <t>10% heat-inactivated horse serum </t>
  </si>
  <si>
    <t>10% heat-inactivated horse serum</t>
  </si>
  <si>
    <t>1M Hepes</t>
  </si>
  <si>
    <t>DIV27</t>
  </si>
  <si>
    <t>1 M HEPES at pH 7.5"</t>
  </si>
  <si>
    <t>1 M HEPES at pH 7.5"</t>
  </si>
  <si>
    <t>30% Glucose</t>
  </si>
  <si>
    <t>DIV31</t>
  </si>
  <si>
    <t>GM</t>
  </si>
  <si>
    <t>DMEM with glutamax (+D-glucose +Sodium Pyruvate)</t>
  </si>
  <si>
    <t>Co-culture medium: </t>
  </si>
  <si>
    <t>10% HS</t>
  </si>
  <si>
    <t>B27+</t>
  </si>
  <si>
    <t>2% B27+ supplement</t>
  </si>
  <si>
    <t>1x Glutamax "</t>
  </si>
  <si>
    <t>Glutamax</t>
  </si>
  <si>
    <t>Gray Lab Media Detailed:</t>
  </si>
  <si>
    <t>1,2</t>
  </si>
  <si>
    <t>RBS_DIV0-HS, Seker_DIV1-NoHS</t>
  </si>
  <si>
    <t>DQ: Plates look clean - no sign of contamination</t>
  </si>
  <si>
    <t>DQ: Last plate ran into scope crash -- had to reran -- Run# skip to #234</t>
  </si>
  <si>
    <t>Gray Lab Media Comments: Use 50X B27</t>
  </si>
  <si>
    <t>DQ: Last plate ran into scope crash -- had to reran -- Run# skip to #239</t>
  </si>
  <si>
    <t>Drug Tested</t>
  </si>
  <si>
    <t xml:space="preserve"> Drug Concentration</t>
  </si>
  <si>
    <t>Recording Timepoint</t>
  </si>
  <si>
    <t>M06792</t>
  </si>
  <si>
    <t>AP5+NBQX,Bicculine,Gabazine,Control,Bicculine,4AP</t>
  </si>
  <si>
    <t>Full Scan 30s</t>
  </si>
  <si>
    <t>Baseline</t>
  </si>
  <si>
    <t>HET_80K</t>
  </si>
  <si>
    <t>1.6million cells/mL</t>
  </si>
  <si>
    <t>80K</t>
  </si>
  <si>
    <t>AP5+ NBQX</t>
  </si>
  <si>
    <t>both 20uM</t>
  </si>
  <si>
    <t>Chip previously stimulated before use</t>
  </si>
  <si>
    <t>Baseline/Before drugs</t>
  </si>
  <si>
    <t>DIV35- Baseline</t>
  </si>
  <si>
    <t>Bicculine</t>
  </si>
  <si>
    <t>10uM</t>
  </si>
  <si>
    <t>WT_100K</t>
  </si>
  <si>
    <t>2 million cells/mL</t>
  </si>
  <si>
    <t>100K</t>
  </si>
  <si>
    <t>Gabazine</t>
  </si>
  <si>
    <t>20uM</t>
  </si>
  <si>
    <t>M07038</t>
  </si>
  <si>
    <t>AP5+NBQX,Control,Gabazine,Bicculine,Gabazine,4AP</t>
  </si>
  <si>
    <t>Control</t>
  </si>
  <si>
    <t>None</t>
  </si>
  <si>
    <t>WT_60K</t>
  </si>
  <si>
    <t>1.2million cells/mL</t>
  </si>
  <si>
    <t>D2</t>
  </si>
  <si>
    <t>D3</t>
  </si>
  <si>
    <t>D1</t>
  </si>
  <si>
    <t>C</t>
  </si>
  <si>
    <t>D4</t>
  </si>
  <si>
    <t>4AP</t>
  </si>
  <si>
    <t>100uM</t>
  </si>
  <si>
    <t>M07301</t>
  </si>
  <si>
    <t>1,2,3</t>
  </si>
  <si>
    <t>Control,4AP,AP5+NBQX</t>
  </si>
  <si>
    <t>0/Immediatey after drug added</t>
  </si>
  <si>
    <t>2 hours after drugs added</t>
  </si>
  <si>
    <t>4 hours after drugs added</t>
  </si>
  <si>
    <t>Dozapine Conditions (treated 11222024)</t>
  </si>
  <si>
    <t>P1W1- control</t>
  </si>
  <si>
    <t>P1W2-Vehicle/DMSO</t>
  </si>
  <si>
    <t>P1W3- Control</t>
  </si>
  <si>
    <t>P1W4- 1uM Clozapine</t>
  </si>
  <si>
    <t>P1W5- Vehicle/DMSO</t>
  </si>
  <si>
    <t>P1W6- 1uM Clozapine</t>
  </si>
  <si>
    <t>M07305</t>
  </si>
  <si>
    <t>Control, Vehicle-DMSO, Control, 1uM_Clozapine, Vehicle-DMSO, 1uM_Clozapine</t>
  </si>
  <si>
    <t>DIV42 Before full media removal, 1mL added back</t>
  </si>
  <si>
    <t>B6J WT</t>
  </si>
  <si>
    <t>control- no additions to 1mL media</t>
  </si>
  <si>
    <t>42 (before Treatment)</t>
  </si>
  <si>
    <t>Vehicle-1ul DMSO added to 1mL media</t>
  </si>
  <si>
    <t>42 (before Treatment, right after 1mL media readdition)</t>
  </si>
  <si>
    <t>Detailed Scan: Neuronal Units 9 electrodes/unit</t>
  </si>
  <si>
    <t>43 (Immediately before treatment)</t>
  </si>
  <si>
    <t>DIV42 After full media removal, 1mL added back</t>
  </si>
  <si>
    <t>Clozapine- 1ul Clozapine added to 1mL media (1mM working concentration)</t>
  </si>
  <si>
    <t>Lauren M.</t>
  </si>
  <si>
    <t>46 (~36 hours after treatment)</t>
  </si>
  <si>
    <t>Vehicle/DMSO</t>
  </si>
  <si>
    <t>1uM Clozapine</t>
  </si>
  <si>
    <t>DIV43 24 hours after full media removal, 1mL added back</t>
  </si>
  <si>
    <t>After Treatment- Network Today 1 of 5</t>
  </si>
  <si>
    <t>After Treatment-Network Neuronal Units Scan_9 Electrodes/unit 1 of 5</t>
  </si>
  <si>
    <t>After Treatment- Network Today 2 of 5</t>
  </si>
  <si>
    <t>After Treatment-Network Neuronal Units Scan_9 Electrodes/unit 2 of 5</t>
  </si>
  <si>
    <t>After Treatment-Network Neuronal Units Scan_9 Electrodes/unit 3 of 5</t>
  </si>
  <si>
    <t>After Treatment- Network Today 3 of 5</t>
  </si>
  <si>
    <t>After Treatment-Network Neuronal Units Scan_9 Electrodes/unit 4 of 5</t>
  </si>
  <si>
    <t>After Treatment- Network Today 4 of 5</t>
  </si>
  <si>
    <t>After Treatment-Network Neuronal Units Scan_9 Electrodes/unit 5 of 5</t>
  </si>
  <si>
    <t>36 hours after Clozapine</t>
  </si>
  <si>
    <t>On Scope, 3 maintenance check recordings done after run25. These are not to be included in analysis due to additional variables.</t>
  </si>
  <si>
    <t>Scan Details</t>
  </si>
  <si>
    <t>Recording Settings Overview</t>
  </si>
  <si>
    <t>Plating Method</t>
  </si>
  <si>
    <t>Cell Counter Settings</t>
  </si>
  <si>
    <t>Media</t>
  </si>
  <si>
    <t>Breeding Pairs</t>
  </si>
  <si>
    <t>Plated By</t>
  </si>
  <si>
    <t>General Experiment Notes:</t>
  </si>
  <si>
    <t>P4W1</t>
  </si>
  <si>
    <t>P4W2</t>
  </si>
  <si>
    <t>P4W3</t>
  </si>
  <si>
    <t>P4W4</t>
  </si>
  <si>
    <t>P4W5</t>
  </si>
  <si>
    <t>P4W6</t>
  </si>
  <si>
    <t>50K DMEM, 50K DMEM, 50K DMEM, 75K DMEM, 75K DMEM, 75K DMEM</t>
  </si>
  <si>
    <t>Brain 1- Replicate 1</t>
  </si>
  <si>
    <t>1.0 million live cells/mL</t>
  </si>
  <si>
    <t>50K</t>
  </si>
  <si>
    <t>Large Cells</t>
  </si>
  <si>
    <t>DMEM+10%HS</t>
  </si>
  <si>
    <t>Dam: 25-0055 B6 and Sire: 25-0058 B6</t>
  </si>
  <si>
    <t>Ammara Rehman</t>
  </si>
  <si>
    <t>cell debris 4/4/25</t>
  </si>
  <si>
    <t>Single brain Dissociation</t>
  </si>
  <si>
    <t>Last used CDKL5_E6D_T2, plate was not contaminated, activity was good</t>
  </si>
  <si>
    <t>Brain 1- Replicate 2</t>
  </si>
  <si>
    <t>7 Brains total</t>
  </si>
  <si>
    <t>Network Scan: Network Neuronal Units Scan_9 Electrodes/unit</t>
  </si>
  <si>
    <t>Brain 1- Replicate 3</t>
  </si>
  <si>
    <t>3-6 replicates/brain</t>
  </si>
  <si>
    <t>Dominic Q &amp; Lauren M</t>
  </si>
  <si>
    <t>Axon Tracking: Axon Tracking_500um blocks_100s_9 electrodes/unit_30 units_Spike Amplitude</t>
  </si>
  <si>
    <t>Brain 2- Replicate 1</t>
  </si>
  <si>
    <t>1.2 million live cells/mL</t>
  </si>
  <si>
    <t>75K</t>
  </si>
  <si>
    <t>Dam 25-0057 B6 and Sire 25-0060 B6</t>
  </si>
  <si>
    <t xml:space="preserve">Axon Tracking </t>
  </si>
  <si>
    <t>Axon tracking: Axon Tracking_500um blocks_300s_9 electrodes/unit_2units_Spike Amplitude</t>
  </si>
  <si>
    <t>Brain 2- Replicate 2</t>
  </si>
  <si>
    <t>M07297</t>
  </si>
  <si>
    <t>50K NBP, 50K NBP, 50K NBP, 75K NBP, 75K NBP, 75K NBP</t>
  </si>
  <si>
    <t>Brain 2- Replicate 3</t>
  </si>
  <si>
    <t>M07293</t>
  </si>
  <si>
    <t>Brain 3- Replicate 1</t>
  </si>
  <si>
    <t>2.0 million live cells/mL</t>
  </si>
  <si>
    <t>Dead Plate- not recorded</t>
  </si>
  <si>
    <t>Brain 3- Replicate 2</t>
  </si>
  <si>
    <t>50K- DMEM</t>
  </si>
  <si>
    <t>75K- DMEM</t>
  </si>
  <si>
    <t>50K- NBP</t>
  </si>
  <si>
    <t>75K- NBP</t>
  </si>
  <si>
    <t>100K-NBP</t>
  </si>
  <si>
    <t>125K- NBP</t>
  </si>
  <si>
    <t>Last used CDKL5_R59X_T2, plate was not contaminated, activity was good</t>
  </si>
  <si>
    <t>Brain 3- Replicate 3</t>
  </si>
  <si>
    <t xml:space="preserve">DIV6 </t>
  </si>
  <si>
    <t>Brain 4- Replicate 1</t>
  </si>
  <si>
    <t>2.5 million live cells/mL</t>
  </si>
  <si>
    <t>DIV9</t>
  </si>
  <si>
    <t>M08026</t>
  </si>
  <si>
    <t>100K NBP, 100K NBP, 100K NBP, 125K NBP, 125K NBP, 125K NBP</t>
  </si>
  <si>
    <t>Brain 4- Replicate 2</t>
  </si>
  <si>
    <t>Brain 4- Replicate 3</t>
  </si>
  <si>
    <t>Brain 1- Replicate 4</t>
  </si>
  <si>
    <t>Neurobasal Plus Media (Lein Lab)</t>
  </si>
  <si>
    <t>Brain 1- Replicate 5</t>
  </si>
  <si>
    <t>Last used Folic Acid_T2, plate was not contaminated, activity was good</t>
  </si>
  <si>
    <t>Brain 1- Replicate 6</t>
  </si>
  <si>
    <t>well 1 and 3 had debirs (cleaned with ethanol); well 3 recording problem- did not rerecord bc of low activity</t>
  </si>
  <si>
    <t>Brain 5- Replicate 1</t>
  </si>
  <si>
    <t>Brain 5- Replicate 2</t>
  </si>
  <si>
    <t>Brain 5- Replicate 3</t>
  </si>
  <si>
    <t>Brain 6- Replicate 1</t>
  </si>
  <si>
    <t>Brain 6- Replicate 2</t>
  </si>
  <si>
    <t>Well 3, 5, 6 contamination- cleaned with ethanol</t>
  </si>
  <si>
    <t>Last used KCNT1_T4, plate was not contaminated, activity was good</t>
  </si>
  <si>
    <t>Brain 6- Replicate 3</t>
  </si>
  <si>
    <t>contamination 4/4/25</t>
  </si>
  <si>
    <t>Brain 7- Replicate 1</t>
  </si>
  <si>
    <t>Brain 7- Replicate 2</t>
  </si>
  <si>
    <t>Brain 7- Replicate 3</t>
  </si>
  <si>
    <t>Well 1 and 3 will no longer be recorded and chips are working fine - DQ</t>
  </si>
  <si>
    <t>Well 3, 5, 6 are not recording anything; chip is working normally and is clean</t>
  </si>
  <si>
    <t>Accidentally recorded 2 units first before the 30 units, please note run #</t>
  </si>
  <si>
    <t>Note: Run # is 65 - had to restart the recording</t>
  </si>
  <si>
    <t>Patterning- YES/NO</t>
  </si>
  <si>
    <t>M08035- P1W1</t>
  </si>
  <si>
    <t>M08035- P1W2</t>
  </si>
  <si>
    <t>M08035- P1W3</t>
  </si>
  <si>
    <t>M08035- P1W4</t>
  </si>
  <si>
    <t>M08035- P1W5</t>
  </si>
  <si>
    <t>M08035- P1W6</t>
  </si>
  <si>
    <t>M08018- P2W1</t>
  </si>
  <si>
    <t>M08018- P2W2</t>
  </si>
  <si>
    <t>M08018- P2W3</t>
  </si>
  <si>
    <t>M08018- P2W4</t>
  </si>
  <si>
    <t>M08018- P2W5</t>
  </si>
  <si>
    <t>M08018- P2W6</t>
  </si>
  <si>
    <t>M08024- P4W1</t>
  </si>
  <si>
    <t>M08024- P4W2</t>
  </si>
  <si>
    <t>M08024- P4W3</t>
  </si>
  <si>
    <t>M08024- P4W4</t>
  </si>
  <si>
    <t>M08024- P4W5</t>
  </si>
  <si>
    <t>M08024- P4W6</t>
  </si>
  <si>
    <t>M08035</t>
  </si>
  <si>
    <t>60K DMEM, 80K DMEM, 100K DMEM, 120K DMEM, 100K DMEM, 120K DMEM</t>
  </si>
  <si>
    <t>NO</t>
  </si>
  <si>
    <t>Large</t>
  </si>
  <si>
    <t>Dam: 25-0055; Sire: 25-0058</t>
  </si>
  <si>
    <t>1.6x10^6</t>
  </si>
  <si>
    <t>8 Brains total</t>
  </si>
  <si>
    <t>Lauren Mun and Ammara Rehman</t>
  </si>
  <si>
    <t>2.0x10^6</t>
  </si>
  <si>
    <t>3 replicates/brain</t>
  </si>
  <si>
    <t>M08018</t>
  </si>
  <si>
    <t>60K DMEM, 80K DMEM, 100K DMEM, 120K DMEM, 60K DMEM, 80K DMEM</t>
  </si>
  <si>
    <t>2.4x10^6</t>
  </si>
  <si>
    <t>120K</t>
  </si>
  <si>
    <t>Ammara Rehman and Lauren Mun</t>
  </si>
  <si>
    <t>Ammara Rehman and Dominic Q.</t>
  </si>
  <si>
    <t>M08024</t>
  </si>
  <si>
    <t>60K NBP, 80K NBP, 100K NBP, 120K NBP, 100K NBP, 120K NBP</t>
  </si>
  <si>
    <t>Dominic Q</t>
  </si>
  <si>
    <t>Dominic Q Ammara Rehman</t>
  </si>
  <si>
    <t>60K- DMEM</t>
  </si>
  <si>
    <t>80K- DMEM</t>
  </si>
  <si>
    <t>100K- DMEM</t>
  </si>
  <si>
    <t>120K- DMEM</t>
  </si>
  <si>
    <t>60K- NBP</t>
  </si>
  <si>
    <t>80K- NBP</t>
  </si>
  <si>
    <t>120K- NBP</t>
  </si>
  <si>
    <t>M05506</t>
  </si>
  <si>
    <t>Neurobsal Plus Media (Lein Lab)</t>
  </si>
  <si>
    <t>Broken Electrodes</t>
  </si>
  <si>
    <t>Brain 8- Replicate 1</t>
  </si>
  <si>
    <t>DIV14</t>
  </si>
  <si>
    <t>Brain 8- Replicate 2</t>
  </si>
  <si>
    <t>DIV24</t>
  </si>
  <si>
    <t>YES- 2,3,4,5,6</t>
  </si>
  <si>
    <t>Brain 8- Replicate 3</t>
  </si>
  <si>
    <t>YES-2,3,4,6</t>
  </si>
  <si>
    <t>YES-3</t>
  </si>
  <si>
    <t>YES-3 and 5</t>
  </si>
  <si>
    <t>103 - scope had to update; 104 - did not initialize</t>
  </si>
  <si>
    <t>Run#110 - M08024 - W3 and W5 showed patterns -- took plate out and reinitialized and restarted recording</t>
  </si>
  <si>
    <t>Run #121 - did not initialize</t>
  </si>
  <si>
    <t>Run #125- inputted wrong before/after AP settings</t>
  </si>
  <si>
    <t>Run #128-134 - Activity Scan was blocky so reinitialized and reran</t>
  </si>
  <si>
    <t>YES-2,3,4</t>
  </si>
  <si>
    <t>Run #191-#197 - Activity Scans did not look good and had to restart the recording for the plate</t>
  </si>
  <si>
    <t>YES-2,3,4,5</t>
  </si>
  <si>
    <t>Note</t>
  </si>
  <si>
    <t>Plating Method and Comments</t>
  </si>
  <si>
    <t>Neurons Plated Date</t>
  </si>
  <si>
    <t>Sparse7x</t>
  </si>
  <si>
    <t>M06844</t>
  </si>
  <si>
    <t>2,4,5,6</t>
  </si>
  <si>
    <t>Mut, Mut, Mut, Mut</t>
  </si>
  <si>
    <t>Scope project and data filed labled SCN2A_Control_NGN2_T1_04292025 but was corrected for analysis SCN2A_Mutant_NGN2_T1_04292025</t>
  </si>
  <si>
    <t>Mut</t>
  </si>
  <si>
    <t xml:space="preserve">Astrocytes plated 4/23/25 at 50K and Neurons plated on 4/29/25 at 150K. Comment: neuronal suspension spread our of chip area thus unknown final neuron # plated </t>
  </si>
  <si>
    <t>Hemocytomer</t>
  </si>
  <si>
    <t xml:space="preserve">Neurobasal media+supp (see Adney Lab MEA NGN2 Protocol) </t>
  </si>
  <si>
    <t>2,3,4,5</t>
  </si>
  <si>
    <t>Best DIV</t>
  </si>
  <si>
    <t xml:space="preserve">M06844 </t>
  </si>
  <si>
    <t xml:space="preserve">M07297 </t>
  </si>
  <si>
    <t>AxonTracking</t>
  </si>
  <si>
    <t>Axon Tracking: Axon Tracking_Array Section Center_180s_9 electrodes/unit_30 units_Spike Amplitude</t>
  </si>
  <si>
    <t>M07896- P1W1-60K</t>
  </si>
  <si>
    <t>M07896- P1W2</t>
  </si>
  <si>
    <t>M07896- P1W3</t>
  </si>
  <si>
    <t>M07896- P1W4</t>
  </si>
  <si>
    <t>M07896- P1W5</t>
  </si>
  <si>
    <t>M07896- P1W6</t>
  </si>
  <si>
    <t>M08024- P3W1</t>
  </si>
  <si>
    <t>M08024- P3W2</t>
  </si>
  <si>
    <t>M08024- P3W3</t>
  </si>
  <si>
    <t>M08024- P3W4</t>
  </si>
  <si>
    <t>M08024- P3W5</t>
  </si>
  <si>
    <t>M08024- P3W6</t>
  </si>
  <si>
    <t>M07037- P4W1</t>
  </si>
  <si>
    <t>M07037- P4W2</t>
  </si>
  <si>
    <t>M07037- P4W3</t>
  </si>
  <si>
    <t>M07037- P4W4</t>
  </si>
  <si>
    <t>M07037- P4W5</t>
  </si>
  <si>
    <t>M07037- P4W6</t>
  </si>
  <si>
    <t>M07708- P5W1</t>
  </si>
  <si>
    <t>M07708- P5W2</t>
  </si>
  <si>
    <t>M07708- P5W3</t>
  </si>
  <si>
    <t>M07708- P5W4</t>
  </si>
  <si>
    <t>M07708- P5W5</t>
  </si>
  <si>
    <t>M07708- P5W6</t>
  </si>
  <si>
    <t>M07137- P6W1</t>
  </si>
  <si>
    <t>M07137- P6W2</t>
  </si>
  <si>
    <t>M07137- P6W3</t>
  </si>
  <si>
    <t>M07137- P6W4</t>
  </si>
  <si>
    <t>M07137- P6W5</t>
  </si>
  <si>
    <t>M07137- P6W6</t>
  </si>
  <si>
    <t>M08028- P7W1</t>
  </si>
  <si>
    <t>M08028- P7W2</t>
  </si>
  <si>
    <t>M08028- P7W3</t>
  </si>
  <si>
    <t>M08028- P7W4</t>
  </si>
  <si>
    <t>M08028- P7W5</t>
  </si>
  <si>
    <t>M08028- P7W6</t>
  </si>
  <si>
    <t>2,4</t>
  </si>
  <si>
    <t>80K DMEM,120K DMEM</t>
  </si>
  <si>
    <t>some recordings in this project are Adam and Shruti's for their axon tracking assessments.These scan #s are skipped in this sheet.</t>
  </si>
  <si>
    <t>M07896</t>
  </si>
  <si>
    <t>A-5-1</t>
  </si>
  <si>
    <t>Litter A: Dam: 25-0057; Sire: 25-0060, DOB: 6/30/25</t>
  </si>
  <si>
    <t>empty</t>
  </si>
  <si>
    <t>B-6-1</t>
  </si>
  <si>
    <t>Litter B: Dam: 25-0056; Sire: 25-0059, DOB: 6/29/25</t>
  </si>
  <si>
    <t>2,3,4,5,6</t>
  </si>
  <si>
    <t>80K DMEM, 100K DMEM, 120K DMEM, 100K DMEM, 120K DMEM</t>
  </si>
  <si>
    <t>A-2-1</t>
  </si>
  <si>
    <t>Axon Tracking: Array Section Center_180s_9 electrodes/unit_30 units_Spike Amplitude</t>
  </si>
  <si>
    <t>B-4-1</t>
  </si>
  <si>
    <t>M07037</t>
  </si>
  <si>
    <t>3,6</t>
  </si>
  <si>
    <t>100K NBP, 80K NBP</t>
  </si>
  <si>
    <t>M08028</t>
  </si>
  <si>
    <t>3,4</t>
  </si>
  <si>
    <t>100K NBP, 120K NBP</t>
  </si>
  <si>
    <t>A-3-1</t>
  </si>
  <si>
    <t>A-7-1</t>
  </si>
  <si>
    <t>M07708</t>
  </si>
  <si>
    <t>80K NBP</t>
  </si>
  <si>
    <t>A-1-1</t>
  </si>
  <si>
    <t>B-1-1</t>
  </si>
  <si>
    <t>Not Analyze</t>
  </si>
  <si>
    <t>Not Analyze DIV23 and DIV27</t>
  </si>
  <si>
    <t>Not Analyze DIV27</t>
  </si>
  <si>
    <t>M07137</t>
  </si>
  <si>
    <t>2,4,5</t>
  </si>
  <si>
    <t>80K NBP, 120K NBP, 100K NBP</t>
  </si>
  <si>
    <t>A-4-1</t>
  </si>
  <si>
    <t>B-8-1</t>
  </si>
  <si>
    <t>2,4,6</t>
  </si>
  <si>
    <t>80K NBP, 120K NBP, 120K NBP</t>
  </si>
  <si>
    <t>A-3-2</t>
  </si>
  <si>
    <t>Neurobsal Plus Media/Co-culture media</t>
  </si>
  <si>
    <t>A-7-2</t>
  </si>
  <si>
    <t xml:space="preserve">YES- Well 4 </t>
  </si>
  <si>
    <t>A-1-2</t>
  </si>
  <si>
    <t>B-1-2</t>
  </si>
  <si>
    <t>A-6-1</t>
  </si>
  <si>
    <t>B-2-1</t>
  </si>
  <si>
    <t>DIV13</t>
  </si>
  <si>
    <t>A-4-2</t>
  </si>
  <si>
    <t>DIV16</t>
  </si>
  <si>
    <t>B-5-1</t>
  </si>
  <si>
    <t>A-2-2</t>
  </si>
  <si>
    <t>DIV23</t>
  </si>
  <si>
    <t>Empty</t>
  </si>
  <si>
    <t>YES Well 3, 4, 5</t>
  </si>
  <si>
    <t>B-5-2</t>
  </si>
  <si>
    <t>A-3-3</t>
  </si>
  <si>
    <t>A-7-3</t>
  </si>
  <si>
    <t>A-1-3</t>
  </si>
  <si>
    <t>B-1-3</t>
  </si>
  <si>
    <t>A-4-3</t>
  </si>
  <si>
    <t>B-8-2</t>
  </si>
  <si>
    <t>A-3-4</t>
  </si>
  <si>
    <t>A-7-4</t>
  </si>
  <si>
    <t>A-1-4</t>
  </si>
  <si>
    <t>B-1-4</t>
  </si>
  <si>
    <t>A-6-2</t>
  </si>
  <si>
    <t>B-2-2</t>
  </si>
  <si>
    <t>A-4-4</t>
  </si>
  <si>
    <t>B-5-3</t>
  </si>
  <si>
    <t>A-2-3</t>
  </si>
  <si>
    <t>B-2-3</t>
  </si>
  <si>
    <t>A-5-2</t>
  </si>
  <si>
    <t>B-5-4</t>
  </si>
  <si>
    <t>Litter - Brain # - Replicate # (per each brain)</t>
  </si>
  <si>
    <t>YES- Well 4, 6 (confirm with rasters, 6 missing bursts)</t>
  </si>
  <si>
    <t>YES- 2,4,5,6</t>
  </si>
  <si>
    <t>YES- 2,4,5</t>
  </si>
  <si>
    <t>YES- 3 and 4</t>
  </si>
  <si>
    <t>YES- 3,4,5,6</t>
  </si>
  <si>
    <t>YES- 4,5</t>
  </si>
  <si>
    <t>YES-4</t>
  </si>
  <si>
    <t>Axon Tracking: Axon Tracking_Array Section Center_100s_9 electrodes/unit_30 units_Spike Amplitude</t>
  </si>
  <si>
    <t>M07036- P1W1</t>
  </si>
  <si>
    <t>M07036- P1W2</t>
  </si>
  <si>
    <t>M07036- P1W3</t>
  </si>
  <si>
    <t>M07036- P1W4</t>
  </si>
  <si>
    <t>M07036- P1W5</t>
  </si>
  <si>
    <t>M07036- P1W6</t>
  </si>
  <si>
    <t>M07039- P2W1</t>
  </si>
  <si>
    <t>M07039- P2W2</t>
  </si>
  <si>
    <t>M07039- P2W3</t>
  </si>
  <si>
    <t>M07039- P2W4</t>
  </si>
  <si>
    <t>M07039- P2W5</t>
  </si>
  <si>
    <t>M07039 P2W6</t>
  </si>
  <si>
    <t>M08020- P3W1</t>
  </si>
  <si>
    <t>M08020-P3W2</t>
  </si>
  <si>
    <t>M08020- P3W3</t>
  </si>
  <si>
    <t>M08020- P3W4</t>
  </si>
  <si>
    <t>M08020- P3W5</t>
  </si>
  <si>
    <t>M08020- P3W6</t>
  </si>
  <si>
    <t>M07735- P4W1</t>
  </si>
  <si>
    <t>M07735- P4W2</t>
  </si>
  <si>
    <t>M07735- P4W3</t>
  </si>
  <si>
    <t>M07735- P4W4</t>
  </si>
  <si>
    <t>M07735- P4W5</t>
  </si>
  <si>
    <t>M07735- P4W6</t>
  </si>
  <si>
    <t>M08029- P5W1</t>
  </si>
  <si>
    <t>M08029- P5W2</t>
  </si>
  <si>
    <t>M08029- P5W3</t>
  </si>
  <si>
    <t>M08029- P5W4</t>
  </si>
  <si>
    <t>M08029- P5W5</t>
  </si>
  <si>
    <t>M08029- P5W6</t>
  </si>
  <si>
    <t>M07036</t>
  </si>
  <si>
    <t>60K DMEM, 60K DMEM, 80K DMEM, 80K DMEM, 100K DMEM, 100K DMEM</t>
  </si>
  <si>
    <t>A-1-5</t>
  </si>
  <si>
    <t>Litter A: Dam: 25-0057; Sire: 25-0060, DOB: 7/21/25</t>
  </si>
  <si>
    <t>A-2-5</t>
  </si>
  <si>
    <t>A-3-5</t>
  </si>
  <si>
    <t>Ammara Rehman &amp; Dominic Quemada</t>
  </si>
  <si>
    <t>M07039</t>
  </si>
  <si>
    <t>A-4-5</t>
  </si>
  <si>
    <t>A-3-6</t>
  </si>
  <si>
    <t>Dominic Quemada</t>
  </si>
  <si>
    <t>M08020</t>
  </si>
  <si>
    <t>60K NBP, 60K NBP, 80K NBP, 80K NBP, 100K NBP, 100K NBP</t>
  </si>
  <si>
    <t>M07735</t>
  </si>
  <si>
    <t>120K NBP, 120K NBP, 120K NBP, 120K NBP, 120K NBP, 120K NBP</t>
  </si>
  <si>
    <t>Not analyze</t>
  </si>
  <si>
    <t>Not analzye</t>
  </si>
  <si>
    <t>not analyze DIV29</t>
  </si>
  <si>
    <t>Not analyze DIV29</t>
  </si>
  <si>
    <t>DIV5</t>
  </si>
  <si>
    <t>DIV8</t>
  </si>
  <si>
    <t>A-6-3</t>
  </si>
  <si>
    <t>DIV19</t>
  </si>
  <si>
    <t>DIV22</t>
  </si>
  <si>
    <t>DIV26</t>
  </si>
  <si>
    <t>A-8-1</t>
  </si>
  <si>
    <t>DIV29</t>
  </si>
  <si>
    <t>A-8-2</t>
  </si>
  <si>
    <t>A-8-3</t>
  </si>
  <si>
    <t>A-5-3</t>
  </si>
  <si>
    <t>A-6-4</t>
  </si>
  <si>
    <t>YES- well 1 and 4 (check rasters)</t>
  </si>
  <si>
    <t>Notes: W4 changed color and has visible floaters atop of the chip; Cells appear dead</t>
  </si>
  <si>
    <t>YES- Well 1 (check raster)</t>
  </si>
  <si>
    <t>Yes-Well 1 (check rasters)</t>
  </si>
  <si>
    <t>60K DMEM, 60K DMEM 80K DMEM, 80K DMEM, 80K DMEM, 100K DMEM</t>
  </si>
  <si>
    <t>DOC</t>
  </si>
  <si>
    <t>Days Post Induction (DPI)</t>
  </si>
  <si>
    <t>NGN2 Passage</t>
  </si>
  <si>
    <t>Coating</t>
  </si>
  <si>
    <t>T003317</t>
  </si>
  <si>
    <t>1,2,3,4,5,6,7,8,9,10,11,12,13,14,15,16,17,18,19,20,21,22,23,24</t>
  </si>
  <si>
    <t>WT,WT,WT,WT,WT,WT,WT,WT,WT,WT,WT,WT,WT,WT,WT,WT,WT,WT,WT,WT,WT,WT,WT,WT</t>
  </si>
  <si>
    <t>Neurons plated Day 0 12/8 +DOX, Astrocytes added Day 2</t>
  </si>
  <si>
    <t>PDL 3 hour, Laminin overnight</t>
  </si>
  <si>
    <t>25K Neurons, 25K Astrocytes</t>
  </si>
  <si>
    <t>Hemocytometer</t>
  </si>
  <si>
    <t>NGN2 iPSCs expanded in mTesR Plus, post induction-Kasri Lab media</t>
  </si>
  <si>
    <t>Day 50 pharmacology- Treatment well 1</t>
  </si>
  <si>
    <t>Day 50 pharmacology- Treatment well 2</t>
  </si>
  <si>
    <t>Day 50 pharmacology- non treated control well (only media added, no vehicle)</t>
  </si>
  <si>
    <t>DOC date = dox induction date i.e. days post induction (DPI)</t>
  </si>
  <si>
    <t>50K Neurons, 100K Astrocytes</t>
  </si>
  <si>
    <t>50K Neurons, 200K Astrocytes</t>
  </si>
  <si>
    <t>50K Neurons, 300K Astrocytes</t>
  </si>
  <si>
    <t>clear well plate-media turned yellow due to high cell density, cells formed a layer and started lifted off after day 30</t>
  </si>
  <si>
    <t>WT,WT,WT,WT,WT,WT</t>
  </si>
  <si>
    <t>Kolf2.23 NGN2 Neurons Day 50 Full Activity Scan Baseline (before compounds)</t>
  </si>
  <si>
    <t>NGN2 Neurons Day 50 Network Today (before compounds)</t>
  </si>
  <si>
    <t>Time 0 After Gabazine(10uM) in Wells 1-2, Well3=only media added</t>
  </si>
  <si>
    <t>Time 2hr After Gabazine(10uM) in Wells 1-2, Well3=only media added</t>
  </si>
  <si>
    <t>Time 0 After AP5(10uM) in Wells 1-2, Well3=only media added</t>
  </si>
  <si>
    <t>Time 1hr After AP5(10uM) in Wells 1-2, Well3=only media added</t>
  </si>
  <si>
    <t>Time 0 After NBQX(10uM) in Wells 1-2, Well3=only media added</t>
  </si>
  <si>
    <t>Time 1hr After NBQX(10uM) in Wells 1-2, Well3=only media added</t>
  </si>
  <si>
    <t>Time 0 After TTX(1uM) in Wells 1-2, Well3=only media added</t>
  </si>
  <si>
    <t>Time 1hr After TTX(1uM) in Wells 1-2, Well3=only media added</t>
  </si>
  <si>
    <t>Day of Induction (DOI)</t>
  </si>
  <si>
    <t>MEA Plating Date</t>
  </si>
  <si>
    <t>Induction Date (6-well culture plate)</t>
  </si>
  <si>
    <t>DOI</t>
  </si>
  <si>
    <t>M09177- P1W1</t>
  </si>
  <si>
    <t>M09177- P1W2</t>
  </si>
  <si>
    <t>M09177- P1W3</t>
  </si>
  <si>
    <t>M09177- P1W4</t>
  </si>
  <si>
    <t>M09177- P1W5</t>
  </si>
  <si>
    <t>M09177- P1W6</t>
  </si>
  <si>
    <t>highest firing rate/notes</t>
  </si>
  <si>
    <t>M09177</t>
  </si>
  <si>
    <t>Neurons+Astrocytes plated together at DIV0 on chip</t>
  </si>
  <si>
    <t>PEI 1 hour, Laminin overnight</t>
  </si>
  <si>
    <t>Hemocytometer, no Trypan blue</t>
  </si>
  <si>
    <t>NGN2 iPSCs expanded in mTesR Plus, post confluency+single passage, on Day0 lifted and plated on geltrix coated 6 well culture plate, 1.25million single cells per well, and induced. Day 1 full media change. Day 4 lifted and plated on MEA with astrocytes (used Mor's brainphys media), which is Day on Chip 0. Induction Day 4= DOC 0</t>
  </si>
  <si>
    <t>10</t>
  </si>
  <si>
    <t>13</t>
  </si>
  <si>
    <t>0.5, no syncronous bursts</t>
  </si>
  <si>
    <t>17</t>
  </si>
  <si>
    <t>0.6. no syncronous bursts</t>
  </si>
  <si>
    <t>70K Neurons, 30K Astrocytes</t>
  </si>
  <si>
    <t>20</t>
  </si>
  <si>
    <t>1. no syncronous bursts</t>
  </si>
  <si>
    <t>25</t>
  </si>
  <si>
    <t>1.75, no syncronous bursts</t>
  </si>
  <si>
    <t>30</t>
  </si>
  <si>
    <t>7, suncronous bursts</t>
  </si>
  <si>
    <t>3/192026</t>
  </si>
  <si>
    <t>34</t>
  </si>
  <si>
    <t>8.5-10, syncronous bursts</t>
  </si>
  <si>
    <t>`</t>
  </si>
  <si>
    <t>37</t>
  </si>
  <si>
    <t>bursts in triplets and quartets, non syncronous IBI</t>
  </si>
  <si>
    <t>M08121- P1W1</t>
  </si>
  <si>
    <t>M08121- P1W2</t>
  </si>
  <si>
    <t>M08121- P1W3</t>
  </si>
  <si>
    <t>M08121-P1W4</t>
  </si>
  <si>
    <t>M08121- P1W5</t>
  </si>
  <si>
    <t>M08121- P1W6</t>
  </si>
  <si>
    <t>M07038- P2W1</t>
  </si>
  <si>
    <t>M07038- P2W2</t>
  </si>
  <si>
    <t>M07038- P2W3</t>
  </si>
  <si>
    <t>M07038- P2W4</t>
  </si>
  <si>
    <t>M07038- P2W5</t>
  </si>
  <si>
    <t>M07038-P2W6</t>
  </si>
  <si>
    <t>M06804- P3W1</t>
  </si>
  <si>
    <t>M06804-P3W2</t>
  </si>
  <si>
    <t>M06804- P3W3</t>
  </si>
  <si>
    <t>M06804- P3W4</t>
  </si>
  <si>
    <t>M06804- P3W5</t>
  </si>
  <si>
    <t>M06804- P3W6</t>
  </si>
  <si>
    <t>M08073- P4W1</t>
  </si>
  <si>
    <t>M08073- P4W2</t>
  </si>
  <si>
    <t>M08073- P4W3</t>
  </si>
  <si>
    <t>M08073- P4W4</t>
  </si>
  <si>
    <t>M08073- P4W5</t>
  </si>
  <si>
    <t>M08073- P4W6</t>
  </si>
  <si>
    <t>M07299- P5W1</t>
  </si>
  <si>
    <t>M07299- P5W2</t>
  </si>
  <si>
    <t>M07299- P5W3</t>
  </si>
  <si>
    <t>M07299- P5W4</t>
  </si>
  <si>
    <t>M07299- P5W5</t>
  </si>
  <si>
    <t>M07299- P5W6</t>
  </si>
  <si>
    <t>M08121</t>
  </si>
  <si>
    <t>80K DMEM, 80K DMEM, 80K DMEM, 80K NBP, 80K NBP, 80K NBP</t>
  </si>
  <si>
    <t>Litter 1, pooled</t>
  </si>
  <si>
    <t>Litter 1: Dam: 26-0301; Sire: paired at Jax lab, DOB: 2/17/26</t>
  </si>
  <si>
    <t>60K DMEM, 60K DMEM, 60K DMEM, 60K NBP, 60K NBP, 60K NBP</t>
  </si>
  <si>
    <t>noisy spike amplitude and firing rate electrodes</t>
  </si>
  <si>
    <t>NOT RECORDED</t>
  </si>
  <si>
    <t>M08073</t>
  </si>
  <si>
    <t>80K DMEM</t>
  </si>
  <si>
    <t>60K DMEM</t>
  </si>
  <si>
    <t>60K NBP</t>
  </si>
  <si>
    <t>M07299</t>
  </si>
  <si>
    <t>Litter 2, pooled</t>
  </si>
  <si>
    <t>Litter 2: Dam: 26-0300; Sire: paired at Jax lab, DOB: 2/17/26</t>
  </si>
  <si>
    <t>d</t>
  </si>
  <si>
    <t>Performed by:</t>
  </si>
  <si>
    <t>Treatment Added 12:46PM</t>
  </si>
  <si>
    <t>Treatment Added 01:02PM</t>
  </si>
  <si>
    <t>Treatment Added 01:35PM</t>
  </si>
  <si>
    <t>Treatment Added 01:17PM</t>
  </si>
  <si>
    <t>Broken Plate</t>
  </si>
  <si>
    <t>4AP Procedure:</t>
  </si>
  <si>
    <t>AR</t>
  </si>
  <si>
    <t>Control-water</t>
  </si>
  <si>
    <t>NA</t>
  </si>
  <si>
    <t>4AP used: 275875-1G Sigma Aldrich</t>
  </si>
  <si>
    <t>Recording Time 0 hour Start</t>
  </si>
  <si>
    <t>fresh 10mM stock concentration made in tissue culture water, on 3/26/26</t>
  </si>
  <si>
    <t>Recording Time 1 hour Start</t>
  </si>
  <si>
    <t>20ul of water/10mM 4AP solution mixed in 200uL spent media from well</t>
  </si>
  <si>
    <t>Recording Time 2  hour Start</t>
  </si>
  <si>
    <t>mixed with pipette</t>
  </si>
  <si>
    <t>Recording Time 4 hour Start</t>
  </si>
  <si>
    <t>mixed media solution added back to well</t>
  </si>
  <si>
    <t>M07305-full plate had broken electrodes, removed</t>
  </si>
  <si>
    <t>Run #147 is Adam's test Axon Tracking Scan - AR does not have details chosen prameters for the scan</t>
  </si>
  <si>
    <t>Baseline- Before treatment</t>
  </si>
  <si>
    <t>time 0 hours post treatment</t>
  </si>
  <si>
    <t>time 1 hours post treatment</t>
  </si>
  <si>
    <t>time 2 hours post treatment</t>
  </si>
  <si>
    <t>time 4 hours post treatment</t>
  </si>
  <si>
    <t>scan #229 practice stim performed</t>
  </si>
  <si>
    <t>96 hours post treatment, no media change performed between this recording and the treatment 4 days ago</t>
  </si>
  <si>
    <t>any recordings on Scope post this point are for explatory stim projects, not needed for this project.</t>
  </si>
  <si>
    <t>Plate M06804 — Active Area (%)</t>
  </si>
  <si>
    <t>W1</t>
  </si>
  <si>
    <t>W2</t>
  </si>
  <si>
    <t>W3</t>
  </si>
  <si>
    <t>W4</t>
  </si>
  <si>
    <t>W5</t>
  </si>
  <si>
    <t>W6</t>
  </si>
  <si>
    <t>Plate M08029 — Active Area (%)</t>
  </si>
  <si>
    <t>Plate M08068 — Active Area (%)</t>
  </si>
  <si>
    <t>Plate M07427 — Active Area (%)</t>
  </si>
  <si>
    <t>Plate M07305 — Active Area (%)</t>
  </si>
  <si>
    <t>Plate M07297 — Active Area (%)</t>
  </si>
  <si>
    <t>Plate M08026 — Active Area (%)</t>
  </si>
  <si>
    <t>Plate M08035 — Active Area (%)</t>
  </si>
  <si>
    <t>Plate M08018 — Active Area (%)</t>
  </si>
  <si>
    <t>Plate M08024 — Active Area (%)</t>
  </si>
  <si>
    <t>Plate M07896 — Active Area (%)</t>
  </si>
  <si>
    <t>Plate M07037 — Active Area (%)</t>
  </si>
  <si>
    <t>Plate M07708 — Active Area (%)</t>
  </si>
  <si>
    <t>Plate M07137 — Active Area (%)</t>
  </si>
  <si>
    <t>Plate M08028 — Active Area (%)</t>
  </si>
  <si>
    <t>Plate M07036 — Active Area (%)</t>
  </si>
  <si>
    <t>Plate M07039 — Active Area (%)</t>
  </si>
  <si>
    <t>Plate M08020 — Active Area (%)</t>
  </si>
  <si>
    <t>Plate M07735 — Active Area (%)</t>
  </si>
  <si>
    <t>Plate M09177 — Active Area (%)</t>
  </si>
  <si>
    <t>Plate M08121 — Active Area (%)</t>
  </si>
  <si>
    <t>Plate M07038 — Active Area (%)</t>
  </si>
  <si>
    <t>Plate M08073 — Active Area (%)</t>
  </si>
  <si>
    <t>Plate M07299 — Active Area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</si>
</sst>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"/>
    <numFmt numFmtId="166" formatCode="[$-F400]h:mm:ss\ AM/PM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5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4"/>
      <name val="Arial (Body)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sz val="10"/>
      <color theme="9"/>
      <name val="Arial"/>
      <family val="2"/>
    </font>
    <font>
      <sz val="11"/>
      <color rgb="FF000000"/>
      <name val="Arial"/>
      <family val="2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9"/>
      <color theme="1"/>
      <name val="Aptos Narrow"/>
      <scheme val="minor"/>
    </font>
    <font>
      <sz val="9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rial"/>
      <family val="2"/>
    </font>
    <font>
      <sz val="10"/>
      <color theme="8" tint="-0.249977111117893"/>
      <name val="Aptos Narrow"/>
      <scheme val="minor"/>
    </font>
    <font>
      <sz val="9"/>
      <color theme="8" tint="-0.249977111117893"/>
      <name val="Aptos Narrow"/>
      <scheme val="minor"/>
    </font>
    <font>
      <sz val="10"/>
      <color rgb="FFFF0000"/>
      <name val="Aptos Narrow"/>
      <scheme val="minor"/>
    </font>
    <font>
      <sz val="11"/>
      <color rgb="FFFF0000"/>
      <name val="Aptos Narrow"/>
      <scheme val="minor"/>
    </font>
    <font>
      <sz val="9"/>
      <color rgb="FFFF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Display"/>
      <scheme val="maj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strike/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FF0000"/>
      <name val="Aptos Display"/>
      <scheme val="major"/>
    </font>
    <font>
      <sz val="11"/>
      <color theme="5"/>
      <name val="Aptos Display"/>
      <scheme val="major"/>
    </font>
    <font>
      <sz val="10"/>
      <color theme="1"/>
      <name val="Times New Roman"/>
      <family val="1"/>
    </font>
    <font>
      <sz val="11"/>
      <color rgb="FFFF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505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37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right"/>
    </xf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right"/>
    </xf>
    <xf numFmtId="14" fontId="2" fillId="0" borderId="0" xfId="1" applyNumberFormat="1" applyAlignment="1">
      <alignment horizontal="right"/>
    </xf>
    <xf numFmtId="0" fontId="2" fillId="0" borderId="1" xfId="1" applyBorder="1"/>
    <xf numFmtId="0" fontId="2" fillId="2" borderId="2" xfId="1" applyFill="1" applyBorder="1"/>
    <xf numFmtId="0" fontId="2" fillId="2" borderId="1" xfId="1" applyFill="1" applyBorder="1"/>
    <xf numFmtId="0" fontId="5" fillId="2" borderId="2" xfId="1" applyFont="1" applyFill="1" applyBorder="1" applyAlignment="1">
      <alignment horizontal="center"/>
    </xf>
    <xf numFmtId="0" fontId="5" fillId="2" borderId="2" xfId="1" applyFont="1" applyFill="1" applyBorder="1"/>
    <xf numFmtId="0" fontId="5" fillId="2" borderId="2" xfId="1" applyFont="1" applyFill="1" applyBorder="1" applyAlignment="1">
      <alignment horizontal="right"/>
    </xf>
    <xf numFmtId="0" fontId="2" fillId="2" borderId="2" xfId="1" applyFill="1" applyBorder="1" applyAlignment="1">
      <alignment horizontal="center"/>
    </xf>
    <xf numFmtId="14" fontId="2" fillId="2" borderId="2" xfId="1" applyNumberFormat="1" applyFill="1" applyBorder="1" applyAlignment="1">
      <alignment horizontal="right"/>
    </xf>
    <xf numFmtId="0" fontId="2" fillId="2" borderId="0" xfId="1" applyFill="1"/>
    <xf numFmtId="0" fontId="5" fillId="2" borderId="0" xfId="1" applyFont="1" applyFill="1" applyAlignment="1">
      <alignment horizontal="center"/>
    </xf>
    <xf numFmtId="0" fontId="5" fillId="2" borderId="0" xfId="1" applyFont="1" applyFill="1"/>
    <xf numFmtId="0" fontId="5" fillId="2" borderId="0" xfId="1" applyFont="1" applyFill="1" applyAlignment="1">
      <alignment horizontal="right"/>
    </xf>
    <xf numFmtId="0" fontId="2" fillId="2" borderId="0" xfId="1" applyFill="1" applyAlignment="1">
      <alignment horizontal="center"/>
    </xf>
    <xf numFmtId="14" fontId="2" fillId="2" borderId="0" xfId="1" applyNumberFormat="1" applyFill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right"/>
    </xf>
    <xf numFmtId="0" fontId="2" fillId="0" borderId="1" xfId="1" applyBorder="1" applyAlignment="1">
      <alignment horizontal="center"/>
    </xf>
    <xf numFmtId="0" fontId="5" fillId="3" borderId="0" xfId="1" applyFont="1" applyFill="1" applyAlignment="1">
      <alignment horizontal="center"/>
    </xf>
    <xf numFmtId="2" fontId="2" fillId="0" borderId="0" xfId="1" applyNumberFormat="1" applyAlignment="1">
      <alignment horizontal="center"/>
    </xf>
    <xf numFmtId="0" fontId="2" fillId="0" borderId="0" xfId="1" applyAlignment="1">
      <alignment horizontal="center" wrapText="1"/>
    </xf>
    <xf numFmtId="0" fontId="5" fillId="4" borderId="0" xfId="1" applyFont="1" applyFill="1"/>
    <xf numFmtId="0" fontId="7" fillId="0" borderId="0" xfId="1" applyFont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/>
    <xf numFmtId="0" fontId="2" fillId="5" borderId="2" xfId="1" applyFill="1" applyBorder="1" applyAlignment="1">
      <alignment horizontal="center"/>
    </xf>
    <xf numFmtId="14" fontId="2" fillId="5" borderId="2" xfId="1" applyNumberFormat="1" applyFill="1" applyBorder="1" applyAlignment="1">
      <alignment horizontal="right"/>
    </xf>
    <xf numFmtId="0" fontId="2" fillId="5" borderId="0" xfId="1" applyFill="1" applyAlignment="1">
      <alignment horizontal="center"/>
    </xf>
    <xf numFmtId="14" fontId="2" fillId="5" borderId="0" xfId="1" applyNumberFormat="1" applyFill="1" applyAlignment="1">
      <alignment horizontal="right"/>
    </xf>
    <xf numFmtId="0" fontId="2" fillId="0" borderId="2" xfId="1" applyBorder="1"/>
    <xf numFmtId="0" fontId="5" fillId="5" borderId="2" xfId="1" applyFont="1" applyFill="1" applyBorder="1" applyAlignment="1">
      <alignment horizontal="center"/>
    </xf>
    <xf numFmtId="0" fontId="5" fillId="5" borderId="0" xfId="1" applyFont="1" applyFill="1" applyAlignment="1">
      <alignment horizontal="center"/>
    </xf>
    <xf numFmtId="0" fontId="3" fillId="6" borderId="0" xfId="1" applyFont="1" applyFill="1"/>
    <xf numFmtId="0" fontId="8" fillId="0" borderId="0" xfId="1" applyFont="1"/>
    <xf numFmtId="14" fontId="2" fillId="0" borderId="0" xfId="1" applyNumberFormat="1"/>
    <xf numFmtId="0" fontId="5" fillId="2" borderId="1" xfId="1" applyFont="1" applyFill="1" applyBorder="1" applyAlignment="1">
      <alignment horizontal="right"/>
    </xf>
    <xf numFmtId="0" fontId="9" fillId="0" borderId="0" xfId="1" applyFont="1"/>
    <xf numFmtId="164" fontId="2" fillId="0" borderId="3" xfId="1" applyNumberFormat="1" applyBorder="1"/>
    <xf numFmtId="164" fontId="2" fillId="0" borderId="4" xfId="1" applyNumberFormat="1" applyBorder="1"/>
    <xf numFmtId="0" fontId="2" fillId="0" borderId="5" xfId="1" applyBorder="1" applyAlignment="1">
      <alignment horizontal="center"/>
    </xf>
    <xf numFmtId="164" fontId="2" fillId="0" borderId="6" xfId="1" applyNumberFormat="1" applyBorder="1"/>
    <xf numFmtId="164" fontId="2" fillId="0" borderId="0" xfId="1" applyNumberFormat="1"/>
    <xf numFmtId="0" fontId="2" fillId="0" borderId="7" xfId="1" applyBorder="1" applyAlignment="1">
      <alignment horizontal="center"/>
    </xf>
    <xf numFmtId="164" fontId="2" fillId="0" borderId="8" xfId="1" applyNumberFormat="1" applyBorder="1"/>
    <xf numFmtId="164" fontId="2" fillId="0" borderId="9" xfId="1" applyNumberFormat="1" applyBorder="1"/>
    <xf numFmtId="0" fontId="2" fillId="0" borderId="10" xfId="1" applyBorder="1" applyAlignment="1">
      <alignment horizontal="center"/>
    </xf>
    <xf numFmtId="0" fontId="2" fillId="6" borderId="0" xfId="1" applyFill="1"/>
    <xf numFmtId="0" fontId="2" fillId="0" borderId="3" xfId="1" applyBorder="1"/>
    <xf numFmtId="0" fontId="2" fillId="0" borderId="4" xfId="1" applyBorder="1"/>
    <xf numFmtId="0" fontId="2" fillId="7" borderId="4" xfId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8" fillId="0" borderId="2" xfId="1" applyFont="1" applyBorder="1"/>
    <xf numFmtId="14" fontId="5" fillId="2" borderId="2" xfId="1" applyNumberFormat="1" applyFont="1" applyFill="1" applyBorder="1" applyAlignment="1">
      <alignment horizontal="right"/>
    </xf>
    <xf numFmtId="0" fontId="2" fillId="0" borderId="6" xfId="1" applyBorder="1"/>
    <xf numFmtId="0" fontId="2" fillId="7" borderId="0" xfId="1" applyFill="1" applyAlignment="1">
      <alignment horizontal="center"/>
    </xf>
    <xf numFmtId="14" fontId="5" fillId="2" borderId="0" xfId="1" applyNumberFormat="1" applyFont="1" applyFill="1" applyAlignment="1">
      <alignment horizontal="right"/>
    </xf>
    <xf numFmtId="14" fontId="5" fillId="0" borderId="0" xfId="1" applyNumberFormat="1" applyFont="1" applyAlignment="1">
      <alignment horizontal="right"/>
    </xf>
    <xf numFmtId="0" fontId="5" fillId="8" borderId="0" xfId="1" applyFont="1" applyFill="1" applyAlignment="1">
      <alignment horizontal="center"/>
    </xf>
    <xf numFmtId="14" fontId="2" fillId="0" borderId="11" xfId="1" applyNumberFormat="1" applyBorder="1"/>
    <xf numFmtId="14" fontId="2" fillId="0" borderId="1" xfId="1" applyNumberFormat="1" applyBorder="1"/>
    <xf numFmtId="0" fontId="2" fillId="0" borderId="1" xfId="1" applyBorder="1" applyAlignment="1">
      <alignment horizontal="center" wrapText="1"/>
    </xf>
    <xf numFmtId="0" fontId="2" fillId="0" borderId="12" xfId="1" applyBorder="1" applyAlignment="1">
      <alignment horizontal="center"/>
    </xf>
    <xf numFmtId="0" fontId="2" fillId="8" borderId="0" xfId="1" applyFill="1" applyAlignment="1">
      <alignment horizontal="center"/>
    </xf>
    <xf numFmtId="14" fontId="2" fillId="0" borderId="13" xfId="1" applyNumberFormat="1" applyBorder="1"/>
    <xf numFmtId="0" fontId="2" fillId="0" borderId="14" xfId="1" applyBorder="1" applyAlignment="1">
      <alignment horizontal="center"/>
    </xf>
    <xf numFmtId="0" fontId="2" fillId="8" borderId="6" xfId="1" applyFill="1" applyBorder="1"/>
    <xf numFmtId="0" fontId="2" fillId="8" borderId="0" xfId="1" applyFill="1"/>
    <xf numFmtId="0" fontId="2" fillId="9" borderId="8" xfId="1" applyFill="1" applyBorder="1" applyAlignment="1">
      <alignment horizontal="center"/>
    </xf>
    <xf numFmtId="0" fontId="2" fillId="10" borderId="9" xfId="1" applyFill="1" applyBorder="1" applyAlignment="1">
      <alignment horizontal="center"/>
    </xf>
    <xf numFmtId="0" fontId="2" fillId="11" borderId="9" xfId="1" applyFill="1" applyBorder="1" applyAlignment="1">
      <alignment horizontal="center"/>
    </xf>
    <xf numFmtId="0" fontId="2" fillId="12" borderId="9" xfId="1" applyFill="1" applyBorder="1" applyAlignment="1">
      <alignment horizontal="center"/>
    </xf>
    <xf numFmtId="0" fontId="2" fillId="13" borderId="9" xfId="1" applyFill="1" applyBorder="1" applyAlignment="1">
      <alignment horizontal="center"/>
    </xf>
    <xf numFmtId="0" fontId="2" fillId="14" borderId="9" xfId="1" applyFill="1" applyBorder="1" applyAlignment="1">
      <alignment horizontal="center"/>
    </xf>
    <xf numFmtId="0" fontId="2" fillId="15" borderId="10" xfId="1" applyFill="1" applyBorder="1" applyAlignment="1">
      <alignment horizontal="center"/>
    </xf>
    <xf numFmtId="14" fontId="2" fillId="12" borderId="0" xfId="1" applyNumberFormat="1" applyFill="1"/>
    <xf numFmtId="14" fontId="8" fillId="0" borderId="11" xfId="1" applyNumberFormat="1" applyFont="1" applyBorder="1"/>
    <xf numFmtId="14" fontId="10" fillId="0" borderId="1" xfId="1" applyNumberFormat="1" applyFont="1" applyBorder="1"/>
    <xf numFmtId="0" fontId="10" fillId="0" borderId="1" xfId="1" applyFont="1" applyBorder="1" applyAlignment="1">
      <alignment horizontal="center" wrapText="1"/>
    </xf>
    <xf numFmtId="0" fontId="10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7" fillId="16" borderId="15" xfId="1" applyFont="1" applyFill="1" applyBorder="1" applyAlignment="1">
      <alignment horizontal="center"/>
    </xf>
    <xf numFmtId="0" fontId="7" fillId="17" borderId="16" xfId="1" applyFont="1" applyFill="1" applyBorder="1" applyAlignment="1">
      <alignment horizontal="center"/>
    </xf>
    <xf numFmtId="0" fontId="7" fillId="18" borderId="16" xfId="1" applyFont="1" applyFill="1" applyBorder="1" applyAlignment="1">
      <alignment horizontal="center"/>
    </xf>
    <xf numFmtId="0" fontId="7" fillId="8" borderId="16" xfId="1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/>
    </xf>
    <xf numFmtId="0" fontId="11" fillId="19" borderId="16" xfId="1" applyFont="1" applyFill="1" applyBorder="1" applyAlignment="1">
      <alignment horizontal="center"/>
    </xf>
    <xf numFmtId="0" fontId="9" fillId="0" borderId="17" xfId="1" applyFont="1" applyBorder="1" applyAlignment="1">
      <alignment horizontal="center"/>
    </xf>
    <xf numFmtId="14" fontId="8" fillId="0" borderId="13" xfId="1" applyNumberFormat="1" applyFont="1" applyBorder="1"/>
    <xf numFmtId="14" fontId="10" fillId="0" borderId="0" xfId="1" applyNumberFormat="1" applyFont="1"/>
    <xf numFmtId="0" fontId="10" fillId="0" borderId="0" xfId="1" applyFont="1" applyAlignment="1">
      <alignment horizontal="center" wrapText="1"/>
    </xf>
    <xf numFmtId="0" fontId="10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0" fillId="0" borderId="14" xfId="1" applyFont="1" applyBorder="1" applyAlignment="1">
      <alignment horizontal="center"/>
    </xf>
    <xf numFmtId="14" fontId="5" fillId="2" borderId="1" xfId="1" applyNumberFormat="1" applyFont="1" applyFill="1" applyBorder="1" applyAlignment="1">
      <alignment horizontal="right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6" borderId="4" xfId="1" applyFont="1" applyFill="1" applyBorder="1" applyAlignment="1">
      <alignment horizontal="center"/>
    </xf>
    <xf numFmtId="0" fontId="2" fillId="0" borderId="18" xfId="1" applyBorder="1" applyAlignment="1">
      <alignment horizontal="center"/>
    </xf>
    <xf numFmtId="14" fontId="2" fillId="0" borderId="19" xfId="1" applyNumberFormat="1" applyBorder="1" applyAlignment="1">
      <alignment horizontal="center"/>
    </xf>
    <xf numFmtId="0" fontId="2" fillId="0" borderId="19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6" xfId="1" applyBorder="1" applyAlignment="1">
      <alignment horizontal="center"/>
    </xf>
    <xf numFmtId="0" fontId="5" fillId="6" borderId="0" xfId="1" applyFont="1" applyFill="1" applyAlignment="1">
      <alignment horizontal="center"/>
    </xf>
    <xf numFmtId="14" fontId="2" fillId="0" borderId="21" xfId="1" applyNumberFormat="1" applyBorder="1" applyAlignment="1">
      <alignment horizontal="center"/>
    </xf>
    <xf numFmtId="0" fontId="2" fillId="0" borderId="21" xfId="1" applyBorder="1" applyAlignment="1">
      <alignment horizontal="center"/>
    </xf>
    <xf numFmtId="0" fontId="2" fillId="0" borderId="22" xfId="1" applyBorder="1" applyAlignment="1">
      <alignment horizontal="center"/>
    </xf>
    <xf numFmtId="14" fontId="10" fillId="0" borderId="13" xfId="1" applyNumberFormat="1" applyFont="1" applyBorder="1"/>
    <xf numFmtId="0" fontId="2" fillId="0" borderId="21" xfId="1" applyBorder="1" applyAlignment="1">
      <alignment horizontal="center" wrapText="1"/>
    </xf>
    <xf numFmtId="0" fontId="2" fillId="0" borderId="0" xfId="1" applyAlignment="1">
      <alignment wrapText="1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2" fillId="0" borderId="9" xfId="1" applyBorder="1" applyAlignment="1">
      <alignment horizontal="center"/>
    </xf>
    <xf numFmtId="0" fontId="5" fillId="6" borderId="9" xfId="1" applyFont="1" applyFill="1" applyBorder="1" applyAlignment="1">
      <alignment horizontal="center"/>
    </xf>
    <xf numFmtId="0" fontId="2" fillId="0" borderId="22" xfId="1" applyBorder="1" applyAlignment="1">
      <alignment horizontal="center" wrapText="1"/>
    </xf>
    <xf numFmtId="0" fontId="7" fillId="0" borderId="23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25" xfId="1" applyBorder="1" applyAlignment="1">
      <alignment horizontal="center"/>
    </xf>
    <xf numFmtId="0" fontId="9" fillId="0" borderId="26" xfId="1" applyFont="1" applyBorder="1" applyAlignment="1">
      <alignment wrapText="1"/>
    </xf>
    <xf numFmtId="0" fontId="9" fillId="0" borderId="27" xfId="1" applyFont="1" applyBorder="1"/>
    <xf numFmtId="0" fontId="12" fillId="0" borderId="27" xfId="1" applyFont="1" applyBorder="1"/>
    <xf numFmtId="0" fontId="12" fillId="0" borderId="28" xfId="1" applyFont="1" applyBorder="1"/>
    <xf numFmtId="0" fontId="5" fillId="15" borderId="0" xfId="1" applyFont="1" applyFill="1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center"/>
    </xf>
    <xf numFmtId="0" fontId="6" fillId="0" borderId="0" xfId="2" applyFont="1" applyAlignment="1">
      <alignment horizontal="right"/>
    </xf>
    <xf numFmtId="14" fontId="6" fillId="0" borderId="0" xfId="2" applyNumberFormat="1" applyFont="1"/>
    <xf numFmtId="0" fontId="13" fillId="0" borderId="0" xfId="2" applyFont="1" applyAlignment="1">
      <alignment horizontal="right"/>
    </xf>
    <xf numFmtId="0" fontId="13" fillId="0" borderId="0" xfId="2" applyFont="1" applyAlignment="1">
      <alignment horizontal="center"/>
    </xf>
    <xf numFmtId="14" fontId="6" fillId="0" borderId="0" xfId="2" applyNumberFormat="1" applyFont="1" applyAlignment="1">
      <alignment horizontal="left"/>
    </xf>
    <xf numFmtId="0" fontId="6" fillId="0" borderId="2" xfId="2" applyFont="1" applyBorder="1"/>
    <xf numFmtId="0" fontId="6" fillId="0" borderId="2" xfId="2" applyFont="1" applyBorder="1" applyAlignment="1">
      <alignment horizontal="center" wrapText="1"/>
    </xf>
    <xf numFmtId="0" fontId="13" fillId="0" borderId="2" xfId="2" applyFont="1" applyBorder="1" applyAlignment="1">
      <alignment horizontal="right"/>
    </xf>
    <xf numFmtId="0" fontId="6" fillId="0" borderId="2" xfId="2" applyFont="1" applyBorder="1" applyAlignment="1">
      <alignment horizontal="right"/>
    </xf>
    <xf numFmtId="14" fontId="6" fillId="0" borderId="2" xfId="2" applyNumberFormat="1" applyFont="1" applyBorder="1" applyAlignment="1">
      <alignment horizontal="left"/>
    </xf>
    <xf numFmtId="0" fontId="6" fillId="0" borderId="0" xfId="2" applyFont="1" applyAlignment="1">
      <alignment horizontal="center" wrapText="1"/>
    </xf>
    <xf numFmtId="0" fontId="6" fillId="0" borderId="2" xfId="2" applyFont="1" applyBorder="1" applyAlignment="1">
      <alignment horizontal="center"/>
    </xf>
    <xf numFmtId="14" fontId="6" fillId="0" borderId="2" xfId="2" applyNumberFormat="1" applyFont="1" applyBorder="1" applyAlignment="1">
      <alignment horizontal="left" wrapText="1"/>
    </xf>
    <xf numFmtId="14" fontId="6" fillId="0" borderId="0" xfId="2" applyNumberFormat="1" applyFont="1" applyAlignment="1">
      <alignment horizontal="left" wrapText="1"/>
    </xf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13" fillId="0" borderId="0" xfId="2" applyFont="1"/>
    <xf numFmtId="0" fontId="14" fillId="0" borderId="0" xfId="2" applyFont="1"/>
    <xf numFmtId="14" fontId="13" fillId="0" borderId="0" xfId="2" applyNumberFormat="1" applyFont="1"/>
    <xf numFmtId="0" fontId="15" fillId="0" borderId="0" xfId="2" applyFont="1" applyAlignment="1">
      <alignment horizontal="left"/>
    </xf>
    <xf numFmtId="0" fontId="6" fillId="0" borderId="1" xfId="2" applyFont="1" applyBorder="1"/>
    <xf numFmtId="0" fontId="13" fillId="0" borderId="1" xfId="2" applyFont="1" applyBorder="1" applyAlignment="1">
      <alignment horizontal="left"/>
    </xf>
    <xf numFmtId="0" fontId="13" fillId="0" borderId="2" xfId="2" applyFont="1" applyBorder="1" applyAlignment="1">
      <alignment horizontal="center"/>
    </xf>
    <xf numFmtId="0" fontId="13" fillId="0" borderId="0" xfId="2" applyFont="1" applyAlignment="1">
      <alignment horizontal="left"/>
    </xf>
    <xf numFmtId="0" fontId="6" fillId="0" borderId="2" xfId="2" applyFont="1" applyBorder="1" applyAlignment="1">
      <alignment wrapText="1"/>
    </xf>
    <xf numFmtId="0" fontId="6" fillId="0" borderId="0" xfId="2" applyFont="1" applyAlignment="1">
      <alignment wrapText="1"/>
    </xf>
    <xf numFmtId="14" fontId="6" fillId="0" borderId="29" xfId="2" applyNumberFormat="1" applyFont="1" applyBorder="1"/>
    <xf numFmtId="14" fontId="6" fillId="0" borderId="30" xfId="2" applyNumberFormat="1" applyFont="1" applyBorder="1"/>
    <xf numFmtId="0" fontId="6" fillId="0" borderId="18" xfId="2" applyFont="1" applyBorder="1" applyAlignment="1">
      <alignment horizontal="center" wrapText="1"/>
    </xf>
    <xf numFmtId="0" fontId="6" fillId="0" borderId="19" xfId="2" applyFont="1" applyBorder="1" applyAlignment="1">
      <alignment horizontal="center"/>
    </xf>
    <xf numFmtId="0" fontId="6" fillId="0" borderId="29" xfId="2" applyFont="1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6" fillId="0" borderId="20" xfId="2" applyFont="1" applyBorder="1" applyAlignment="1">
      <alignment horizontal="center"/>
    </xf>
    <xf numFmtId="0" fontId="6" fillId="0" borderId="30" xfId="2" applyFont="1" applyBorder="1" applyAlignment="1">
      <alignment horizontal="center"/>
    </xf>
    <xf numFmtId="0" fontId="6" fillId="20" borderId="0" xfId="2" applyFont="1" applyFill="1" applyAlignment="1">
      <alignment horizontal="center"/>
    </xf>
    <xf numFmtId="0" fontId="6" fillId="21" borderId="0" xfId="2" applyFont="1" applyFill="1" applyAlignment="1">
      <alignment horizontal="center"/>
    </xf>
    <xf numFmtId="0" fontId="6" fillId="14" borderId="0" xfId="2" applyFont="1" applyFill="1" applyAlignment="1">
      <alignment horizontal="center"/>
    </xf>
    <xf numFmtId="14" fontId="6" fillId="0" borderId="31" xfId="2" applyNumberFormat="1" applyFont="1" applyBorder="1"/>
    <xf numFmtId="14" fontId="6" fillId="0" borderId="32" xfId="2" applyNumberFormat="1" applyFont="1" applyBorder="1"/>
    <xf numFmtId="0" fontId="6" fillId="0" borderId="21" xfId="2" applyFont="1" applyBorder="1" applyAlignment="1">
      <alignment horizontal="center"/>
    </xf>
    <xf numFmtId="0" fontId="6" fillId="0" borderId="31" xfId="2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6" fillId="0" borderId="32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14" fontId="6" fillId="0" borderId="4" xfId="2" applyNumberFormat="1" applyFont="1" applyBorder="1" applyAlignment="1">
      <alignment horizontal="center"/>
    </xf>
    <xf numFmtId="0" fontId="6" fillId="0" borderId="34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14" fontId="6" fillId="0" borderId="0" xfId="2" applyNumberFormat="1" applyFont="1" applyAlignment="1">
      <alignment horizontal="center"/>
    </xf>
    <xf numFmtId="0" fontId="6" fillId="0" borderId="3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37" xfId="2" applyFont="1" applyBorder="1" applyAlignment="1">
      <alignment horizontal="center"/>
    </xf>
    <xf numFmtId="14" fontId="6" fillId="0" borderId="9" xfId="2" applyNumberFormat="1" applyFont="1" applyBorder="1" applyAlignment="1">
      <alignment horizontal="center"/>
    </xf>
    <xf numFmtId="0" fontId="6" fillId="0" borderId="38" xfId="2" applyFont="1" applyBorder="1" applyAlignment="1">
      <alignment horizontal="center"/>
    </xf>
    <xf numFmtId="0" fontId="6" fillId="0" borderId="39" xfId="2" applyFont="1" applyBorder="1" applyAlignment="1">
      <alignment horizontal="center"/>
    </xf>
    <xf numFmtId="14" fontId="6" fillId="0" borderId="40" xfId="2" applyNumberFormat="1" applyFont="1" applyBorder="1"/>
    <xf numFmtId="0" fontId="6" fillId="0" borderId="40" xfId="2" applyFont="1" applyBorder="1" applyAlignment="1">
      <alignment horizontal="center"/>
    </xf>
    <xf numFmtId="0" fontId="6" fillId="0" borderId="41" xfId="2" applyFont="1" applyBorder="1" applyAlignment="1">
      <alignment horizontal="center"/>
    </xf>
    <xf numFmtId="0" fontId="6" fillId="0" borderId="42" xfId="2" applyFont="1" applyBorder="1" applyAlignment="1">
      <alignment horizontal="center"/>
    </xf>
    <xf numFmtId="0" fontId="6" fillId="0" borderId="43" xfId="2" applyFont="1" applyBorder="1" applyAlignment="1">
      <alignment horizontal="center"/>
    </xf>
    <xf numFmtId="0" fontId="7" fillId="0" borderId="42" xfId="2" applyFont="1" applyBorder="1" applyAlignment="1">
      <alignment horizontal="center"/>
    </xf>
    <xf numFmtId="0" fontId="7" fillId="0" borderId="41" xfId="2" applyFont="1" applyBorder="1" applyAlignment="1">
      <alignment horizontal="center"/>
    </xf>
    <xf numFmtId="0" fontId="7" fillId="0" borderId="23" xfId="2" applyFont="1" applyBorder="1" applyAlignment="1">
      <alignment horizontal="center"/>
    </xf>
    <xf numFmtId="0" fontId="13" fillId="0" borderId="43" xfId="2" applyFont="1" applyBorder="1" applyAlignment="1">
      <alignment horizontal="center"/>
    </xf>
    <xf numFmtId="0" fontId="13" fillId="0" borderId="41" xfId="2" applyFont="1" applyBorder="1" applyAlignment="1">
      <alignment horizontal="center"/>
    </xf>
    <xf numFmtId="0" fontId="6" fillId="0" borderId="23" xfId="2" applyFont="1" applyBorder="1" applyAlignment="1">
      <alignment horizontal="center"/>
    </xf>
    <xf numFmtId="0" fontId="16" fillId="0" borderId="0" xfId="2" applyFont="1"/>
    <xf numFmtId="0" fontId="16" fillId="22" borderId="42" xfId="2" applyFont="1" applyFill="1" applyBorder="1" applyAlignment="1">
      <alignment horizontal="center"/>
    </xf>
    <xf numFmtId="0" fontId="16" fillId="22" borderId="44" xfId="2" applyFont="1" applyFill="1" applyBorder="1" applyAlignment="1">
      <alignment horizontal="center"/>
    </xf>
    <xf numFmtId="0" fontId="17" fillId="22" borderId="45" xfId="2" applyFont="1" applyFill="1" applyBorder="1" applyAlignment="1">
      <alignment horizontal="center"/>
    </xf>
    <xf numFmtId="0" fontId="17" fillId="22" borderId="24" xfId="2" applyFont="1" applyFill="1" applyBorder="1" applyAlignment="1">
      <alignment horizontal="center"/>
    </xf>
    <xf numFmtId="0" fontId="17" fillId="22" borderId="23" xfId="2" applyFont="1" applyFill="1" applyBorder="1" applyAlignment="1">
      <alignment horizontal="center"/>
    </xf>
    <xf numFmtId="0" fontId="17" fillId="22" borderId="42" xfId="2" applyFont="1" applyFill="1" applyBorder="1" applyAlignment="1">
      <alignment horizontal="center"/>
    </xf>
    <xf numFmtId="0" fontId="17" fillId="22" borderId="41" xfId="2" applyFont="1" applyFill="1" applyBorder="1" applyAlignment="1">
      <alignment horizontal="center"/>
    </xf>
    <xf numFmtId="0" fontId="17" fillId="22" borderId="25" xfId="2" applyFont="1" applyFill="1" applyBorder="1" applyAlignment="1">
      <alignment horizontal="center"/>
    </xf>
    <xf numFmtId="0" fontId="16" fillId="17" borderId="0" xfId="2" applyFont="1" applyFill="1"/>
    <xf numFmtId="0" fontId="16" fillId="17" borderId="0" xfId="2" applyFont="1" applyFill="1" applyAlignment="1">
      <alignment horizontal="center"/>
    </xf>
    <xf numFmtId="0" fontId="17" fillId="17" borderId="0" xfId="2" applyFont="1" applyFill="1" applyAlignment="1">
      <alignment horizontal="center"/>
    </xf>
    <xf numFmtId="0" fontId="2" fillId="0" borderId="0" xfId="3"/>
    <xf numFmtId="0" fontId="2" fillId="0" borderId="0" xfId="3" applyAlignment="1">
      <alignment horizontal="center"/>
    </xf>
    <xf numFmtId="0" fontId="5" fillId="0" borderId="0" xfId="3" applyFont="1" applyAlignment="1">
      <alignment horizontal="right"/>
    </xf>
    <xf numFmtId="14" fontId="2" fillId="0" borderId="0" xfId="3" applyNumberFormat="1"/>
    <xf numFmtId="0" fontId="2" fillId="0" borderId="0" xfId="3" applyAlignment="1">
      <alignment horizontal="right"/>
    </xf>
    <xf numFmtId="0" fontId="5" fillId="0" borderId="0" xfId="3" applyFont="1" applyAlignment="1">
      <alignment horizontal="center"/>
    </xf>
    <xf numFmtId="14" fontId="2" fillId="0" borderId="0" xfId="3" applyNumberFormat="1" applyAlignment="1">
      <alignment horizontal="left"/>
    </xf>
    <xf numFmtId="0" fontId="2" fillId="0" borderId="2" xfId="3" applyBorder="1" applyAlignment="1">
      <alignment horizontal="center"/>
    </xf>
    <xf numFmtId="0" fontId="5" fillId="0" borderId="2" xfId="3" applyFont="1" applyBorder="1" applyAlignment="1">
      <alignment horizontal="right"/>
    </xf>
    <xf numFmtId="0" fontId="2" fillId="0" borderId="2" xfId="3" applyBorder="1" applyAlignment="1">
      <alignment horizontal="center" wrapText="1"/>
    </xf>
    <xf numFmtId="0" fontId="2" fillId="0" borderId="2" xfId="3" applyBorder="1" applyAlignment="1">
      <alignment horizontal="right"/>
    </xf>
    <xf numFmtId="14" fontId="2" fillId="0" borderId="2" xfId="3" applyNumberFormat="1" applyBorder="1" applyAlignment="1">
      <alignment horizontal="left"/>
    </xf>
    <xf numFmtId="0" fontId="2" fillId="0" borderId="0" xfId="3" applyAlignment="1">
      <alignment horizontal="center" wrapText="1"/>
    </xf>
    <xf numFmtId="0" fontId="2" fillId="0" borderId="2" xfId="3" applyBorder="1"/>
    <xf numFmtId="14" fontId="2" fillId="0" borderId="2" xfId="3" applyNumberFormat="1" applyBorder="1" applyAlignment="1">
      <alignment horizontal="left" wrapText="1"/>
    </xf>
    <xf numFmtId="14" fontId="2" fillId="0" borderId="0" xfId="3" applyNumberFormat="1" applyAlignment="1">
      <alignment horizontal="left" wrapText="1"/>
    </xf>
    <xf numFmtId="2" fontId="2" fillId="0" borderId="0" xfId="3" applyNumberFormat="1" applyAlignment="1">
      <alignment horizontal="center"/>
    </xf>
    <xf numFmtId="0" fontId="7" fillId="0" borderId="0" xfId="3" applyFont="1" applyAlignment="1">
      <alignment horizontal="center"/>
    </xf>
    <xf numFmtId="0" fontId="5" fillId="0" borderId="0" xfId="3" applyFont="1"/>
    <xf numFmtId="14" fontId="5" fillId="0" borderId="0" xfId="3" applyNumberFormat="1" applyFont="1"/>
    <xf numFmtId="0" fontId="2" fillId="3" borderId="0" xfId="3" applyFill="1"/>
    <xf numFmtId="0" fontId="2" fillId="3" borderId="0" xfId="3" applyFill="1" applyAlignment="1">
      <alignment horizontal="center"/>
    </xf>
    <xf numFmtId="0" fontId="8" fillId="0" borderId="0" xfId="3" applyFont="1"/>
    <xf numFmtId="0" fontId="2" fillId="3" borderId="0" xfId="3" applyFill="1" applyAlignment="1">
      <alignment horizontal="center" wrapText="1"/>
    </xf>
    <xf numFmtId="0" fontId="5" fillId="3" borderId="0" xfId="3" applyFont="1" applyFill="1"/>
    <xf numFmtId="0" fontId="5" fillId="3" borderId="0" xfId="3" applyFont="1" applyFill="1" applyAlignment="1">
      <alignment horizontal="center"/>
    </xf>
    <xf numFmtId="14" fontId="5" fillId="3" borderId="0" xfId="3" applyNumberFormat="1" applyFont="1" applyFill="1"/>
    <xf numFmtId="14" fontId="2" fillId="3" borderId="0" xfId="3" applyNumberFormat="1" applyFill="1"/>
    <xf numFmtId="0" fontId="9" fillId="3" borderId="0" xfId="3" applyFont="1" applyFill="1" applyAlignment="1">
      <alignment horizontal="center"/>
    </xf>
    <xf numFmtId="0" fontId="12" fillId="3" borderId="0" xfId="3" applyFont="1" applyFill="1" applyAlignment="1">
      <alignment horizontal="center"/>
    </xf>
    <xf numFmtId="14" fontId="2" fillId="0" borderId="19" xfId="3" applyNumberFormat="1" applyBorder="1"/>
    <xf numFmtId="14" fontId="2" fillId="0" borderId="20" xfId="3" applyNumberFormat="1" applyBorder="1" applyAlignment="1">
      <alignment horizontal="center"/>
    </xf>
    <xf numFmtId="0" fontId="2" fillId="0" borderId="30" xfId="3" applyBorder="1" applyAlignment="1">
      <alignment horizontal="center"/>
    </xf>
    <xf numFmtId="14" fontId="2" fillId="0" borderId="30" xfId="3" applyNumberFormat="1" applyBorder="1"/>
    <xf numFmtId="0" fontId="2" fillId="0" borderId="18" xfId="3" applyBorder="1" applyAlignment="1">
      <alignment horizontal="center" wrapText="1"/>
    </xf>
    <xf numFmtId="0" fontId="2" fillId="0" borderId="19" xfId="3" applyBorder="1" applyAlignment="1">
      <alignment horizontal="center"/>
    </xf>
    <xf numFmtId="0" fontId="2" fillId="0" borderId="20" xfId="3" applyBorder="1" applyAlignment="1">
      <alignment horizontal="center"/>
    </xf>
    <xf numFmtId="0" fontId="2" fillId="0" borderId="18" xfId="3" applyBorder="1" applyAlignment="1">
      <alignment horizontal="center"/>
    </xf>
    <xf numFmtId="14" fontId="2" fillId="0" borderId="21" xfId="3" applyNumberFormat="1" applyBorder="1"/>
    <xf numFmtId="14" fontId="2" fillId="0" borderId="22" xfId="3" applyNumberFormat="1" applyBorder="1" applyAlignment="1">
      <alignment horizontal="center"/>
    </xf>
    <xf numFmtId="0" fontId="2" fillId="0" borderId="32" xfId="3" applyBorder="1" applyAlignment="1">
      <alignment horizontal="center"/>
    </xf>
    <xf numFmtId="14" fontId="2" fillId="0" borderId="32" xfId="3" applyNumberFormat="1" applyBorder="1"/>
    <xf numFmtId="0" fontId="2" fillId="0" borderId="21" xfId="3" applyBorder="1" applyAlignment="1">
      <alignment horizontal="center"/>
    </xf>
    <xf numFmtId="0" fontId="2" fillId="0" borderId="22" xfId="3" applyBorder="1" applyAlignment="1">
      <alignment horizontal="center"/>
    </xf>
    <xf numFmtId="0" fontId="2" fillId="0" borderId="43" xfId="3" applyBorder="1" applyAlignment="1">
      <alignment horizontal="center"/>
    </xf>
    <xf numFmtId="14" fontId="2" fillId="0" borderId="43" xfId="3" applyNumberFormat="1" applyBorder="1"/>
    <xf numFmtId="0" fontId="2" fillId="0" borderId="41" xfId="3" applyBorder="1" applyAlignment="1">
      <alignment horizontal="center" wrapText="1"/>
    </xf>
    <xf numFmtId="0" fontId="2" fillId="0" borderId="23" xfId="3" applyBorder="1" applyAlignment="1">
      <alignment horizontal="center"/>
    </xf>
    <xf numFmtId="0" fontId="2" fillId="0" borderId="42" xfId="3" applyBorder="1" applyAlignment="1">
      <alignment horizontal="center"/>
    </xf>
    <xf numFmtId="0" fontId="2" fillId="0" borderId="41" xfId="3" applyBorder="1" applyAlignment="1">
      <alignment horizontal="center"/>
    </xf>
    <xf numFmtId="0" fontId="2" fillId="0" borderId="21" xfId="3" applyBorder="1"/>
    <xf numFmtId="14" fontId="2" fillId="0" borderId="42" xfId="3" applyNumberFormat="1" applyBorder="1" applyAlignment="1">
      <alignment horizontal="center"/>
    </xf>
    <xf numFmtId="14" fontId="2" fillId="0" borderId="22" xfId="3" applyNumberFormat="1" applyBorder="1"/>
    <xf numFmtId="14" fontId="2" fillId="0" borderId="0" xfId="3" applyNumberFormat="1" applyAlignment="1">
      <alignment horizontal="center"/>
    </xf>
    <xf numFmtId="0" fontId="7" fillId="12" borderId="0" xfId="3" applyFont="1" applyFill="1" applyAlignment="1">
      <alignment horizontal="center"/>
    </xf>
    <xf numFmtId="0" fontId="7" fillId="11" borderId="0" xfId="3" applyFont="1" applyFill="1" applyAlignment="1">
      <alignment horizontal="center"/>
    </xf>
    <xf numFmtId="0" fontId="7" fillId="23" borderId="0" xfId="3" applyFont="1" applyFill="1" applyAlignment="1">
      <alignment horizontal="center"/>
    </xf>
    <xf numFmtId="0" fontId="7" fillId="6" borderId="0" xfId="3" applyFont="1" applyFill="1" applyAlignment="1">
      <alignment horizontal="center"/>
    </xf>
    <xf numFmtId="0" fontId="7" fillId="9" borderId="0" xfId="3" applyFont="1" applyFill="1" applyAlignment="1">
      <alignment horizontal="center"/>
    </xf>
    <xf numFmtId="0" fontId="2" fillId="12" borderId="0" xfId="3" applyFill="1"/>
    <xf numFmtId="0" fontId="2" fillId="19" borderId="19" xfId="3" applyFill="1" applyBorder="1" applyAlignment="1">
      <alignment horizontal="center"/>
    </xf>
    <xf numFmtId="0" fontId="2" fillId="19" borderId="18" xfId="3" applyFill="1" applyBorder="1" applyAlignment="1">
      <alignment horizontal="center"/>
    </xf>
    <xf numFmtId="0" fontId="2" fillId="2" borderId="18" xfId="3" applyFill="1" applyBorder="1" applyAlignment="1">
      <alignment horizontal="center"/>
    </xf>
    <xf numFmtId="2" fontId="2" fillId="2" borderId="18" xfId="3" applyNumberFormat="1" applyFill="1" applyBorder="1" applyAlignment="1">
      <alignment horizontal="center"/>
    </xf>
    <xf numFmtId="0" fontId="5" fillId="2" borderId="18" xfId="3" applyFont="1" applyFill="1" applyBorder="1" applyAlignment="1">
      <alignment horizontal="center"/>
    </xf>
    <xf numFmtId="0" fontId="2" fillId="0" borderId="18" xfId="3" applyBorder="1"/>
    <xf numFmtId="0" fontId="2" fillId="19" borderId="21" xfId="3" applyFill="1" applyBorder="1" applyAlignment="1">
      <alignment horizontal="center"/>
    </xf>
    <xf numFmtId="0" fontId="2" fillId="19" borderId="0" xfId="3" applyFill="1" applyAlignment="1">
      <alignment horizontal="center"/>
    </xf>
    <xf numFmtId="0" fontId="5" fillId="2" borderId="0" xfId="3" applyFont="1" applyFill="1" applyAlignment="1">
      <alignment horizontal="center"/>
    </xf>
    <xf numFmtId="0" fontId="2" fillId="2" borderId="0" xfId="3" applyFill="1" applyAlignment="1">
      <alignment horizontal="center"/>
    </xf>
    <xf numFmtId="0" fontId="5" fillId="19" borderId="0" xfId="3" applyFont="1" applyFill="1" applyAlignment="1">
      <alignment horizontal="center"/>
    </xf>
    <xf numFmtId="0" fontId="2" fillId="19" borderId="23" xfId="3" applyFill="1" applyBorder="1" applyAlignment="1">
      <alignment horizontal="center"/>
    </xf>
    <xf numFmtId="0" fontId="2" fillId="19" borderId="41" xfId="3" applyFill="1" applyBorder="1" applyAlignment="1">
      <alignment horizontal="center"/>
    </xf>
    <xf numFmtId="0" fontId="5" fillId="2" borderId="41" xfId="3" applyFont="1" applyFill="1" applyBorder="1" applyAlignment="1">
      <alignment horizontal="center"/>
    </xf>
    <xf numFmtId="0" fontId="5" fillId="19" borderId="41" xfId="3" applyFont="1" applyFill="1" applyBorder="1" applyAlignment="1">
      <alignment horizontal="center"/>
    </xf>
    <xf numFmtId="0" fontId="2" fillId="2" borderId="41" xfId="3" applyFill="1" applyBorder="1" applyAlignment="1">
      <alignment horizontal="center"/>
    </xf>
    <xf numFmtId="0" fontId="2" fillId="0" borderId="41" xfId="3" applyBorder="1"/>
    <xf numFmtId="0" fontId="7" fillId="19" borderId="23" xfId="3" applyFont="1" applyFill="1" applyBorder="1" applyAlignment="1">
      <alignment horizontal="center"/>
    </xf>
    <xf numFmtId="0" fontId="7" fillId="2" borderId="23" xfId="3" applyFont="1" applyFill="1" applyBorder="1" applyAlignment="1">
      <alignment horizontal="center"/>
    </xf>
    <xf numFmtId="0" fontId="18" fillId="2" borderId="23" xfId="3" applyFont="1" applyFill="1" applyBorder="1" applyAlignment="1">
      <alignment horizontal="center"/>
    </xf>
    <xf numFmtId="0" fontId="5" fillId="0" borderId="23" xfId="3" applyFont="1" applyBorder="1" applyAlignment="1">
      <alignment horizontal="center"/>
    </xf>
    <xf numFmtId="0" fontId="9" fillId="0" borderId="0" xfId="3" applyFont="1"/>
    <xf numFmtId="0" fontId="9" fillId="22" borderId="25" xfId="3" applyFont="1" applyFill="1" applyBorder="1" applyAlignment="1">
      <alignment horizontal="center"/>
    </xf>
    <xf numFmtId="0" fontId="9" fillId="22" borderId="45" xfId="3" applyFont="1" applyFill="1" applyBorder="1" applyAlignment="1">
      <alignment horizontal="center"/>
    </xf>
    <xf numFmtId="0" fontId="9" fillId="22" borderId="23" xfId="3" applyFont="1" applyFill="1" applyBorder="1" applyAlignment="1">
      <alignment horizontal="center" wrapText="1"/>
    </xf>
    <xf numFmtId="0" fontId="9" fillId="22" borderId="23" xfId="3" applyFont="1" applyFill="1" applyBorder="1" applyAlignment="1">
      <alignment horizontal="center"/>
    </xf>
    <xf numFmtId="0" fontId="12" fillId="22" borderId="24" xfId="3" applyFont="1" applyFill="1" applyBorder="1" applyAlignment="1">
      <alignment horizontal="center"/>
    </xf>
    <xf numFmtId="0" fontId="12" fillId="22" borderId="25" xfId="3" applyFont="1" applyFill="1" applyBorder="1" applyAlignment="1">
      <alignment horizontal="center"/>
    </xf>
    <xf numFmtId="0" fontId="16" fillId="17" borderId="0" xfId="3" applyFont="1" applyFill="1"/>
    <xf numFmtId="0" fontId="16" fillId="17" borderId="0" xfId="3" applyFont="1" applyFill="1" applyAlignment="1">
      <alignment horizontal="center"/>
    </xf>
    <xf numFmtId="0" fontId="17" fillId="17" borderId="0" xfId="3" applyFont="1" applyFill="1" applyAlignment="1">
      <alignment horizontal="center"/>
    </xf>
    <xf numFmtId="0" fontId="2" fillId="0" borderId="0" xfId="4"/>
    <xf numFmtId="0" fontId="2" fillId="3" borderId="2" xfId="4" applyFill="1" applyBorder="1"/>
    <xf numFmtId="0" fontId="5" fillId="0" borderId="1" xfId="4" applyFont="1" applyBorder="1" applyAlignment="1">
      <alignment horizontal="left"/>
    </xf>
    <xf numFmtId="0" fontId="5" fillId="3" borderId="2" xfId="4" applyFont="1" applyFill="1" applyBorder="1" applyAlignment="1">
      <alignment horizontal="center"/>
    </xf>
    <xf numFmtId="0" fontId="5" fillId="15" borderId="2" xfId="4" applyFont="1" applyFill="1" applyBorder="1"/>
    <xf numFmtId="0" fontId="2" fillId="3" borderId="2" xfId="4" applyFill="1" applyBorder="1" applyAlignment="1">
      <alignment horizontal="center" wrapText="1"/>
    </xf>
    <xf numFmtId="0" fontId="5" fillId="3" borderId="2" xfId="4" applyFont="1" applyFill="1" applyBorder="1" applyAlignment="1">
      <alignment horizontal="right"/>
    </xf>
    <xf numFmtId="0" fontId="2" fillId="3" borderId="2" xfId="4" applyFill="1" applyBorder="1" applyAlignment="1">
      <alignment horizontal="center"/>
    </xf>
    <xf numFmtId="14" fontId="2" fillId="3" borderId="2" xfId="4" applyNumberFormat="1" applyFill="1" applyBorder="1"/>
    <xf numFmtId="0" fontId="5" fillId="0" borderId="0" xfId="4" applyFont="1"/>
    <xf numFmtId="0" fontId="5" fillId="0" borderId="0" xfId="4" applyFont="1" applyAlignment="1">
      <alignment horizontal="left"/>
    </xf>
    <xf numFmtId="0" fontId="5" fillId="0" borderId="0" xfId="4" applyFont="1" applyAlignment="1">
      <alignment horizontal="center"/>
    </xf>
    <xf numFmtId="0" fontId="5" fillId="15" borderId="0" xfId="4" applyFont="1" applyFill="1"/>
    <xf numFmtId="0" fontId="2" fillId="0" borderId="0" xfId="4" applyAlignment="1">
      <alignment horizontal="center" wrapText="1"/>
    </xf>
    <xf numFmtId="0" fontId="5" fillId="0" borderId="0" xfId="4" applyFont="1" applyAlignment="1">
      <alignment horizontal="right"/>
    </xf>
    <xf numFmtId="0" fontId="2" fillId="0" borderId="0" xfId="4" applyAlignment="1">
      <alignment horizontal="center"/>
    </xf>
    <xf numFmtId="14" fontId="2" fillId="0" borderId="0" xfId="4" applyNumberFormat="1"/>
    <xf numFmtId="0" fontId="6" fillId="0" borderId="0" xfId="4" applyFont="1" applyAlignment="1">
      <alignment horizontal="right"/>
    </xf>
    <xf numFmtId="0" fontId="2" fillId="2" borderId="0" xfId="4" applyFill="1"/>
    <xf numFmtId="0" fontId="5" fillId="2" borderId="0" xfId="4" applyFont="1" applyFill="1" applyAlignment="1">
      <alignment horizontal="left"/>
    </xf>
    <xf numFmtId="0" fontId="5" fillId="2" borderId="0" xfId="4" applyFont="1" applyFill="1" applyAlignment="1">
      <alignment horizontal="center"/>
    </xf>
    <xf numFmtId="0" fontId="5" fillId="2" borderId="0" xfId="4" applyFont="1" applyFill="1"/>
    <xf numFmtId="0" fontId="2" fillId="2" borderId="0" xfId="4" applyFill="1" applyAlignment="1">
      <alignment horizontal="center" wrapText="1"/>
    </xf>
    <xf numFmtId="0" fontId="5" fillId="2" borderId="0" xfId="4" applyFont="1" applyFill="1" applyAlignment="1">
      <alignment horizontal="right"/>
    </xf>
    <xf numFmtId="0" fontId="2" fillId="2" borderId="0" xfId="4" applyFill="1" applyAlignment="1">
      <alignment horizontal="center"/>
    </xf>
    <xf numFmtId="14" fontId="2" fillId="2" borderId="0" xfId="4" applyNumberFormat="1" applyFill="1"/>
    <xf numFmtId="0" fontId="2" fillId="2" borderId="2" xfId="4" applyFill="1" applyBorder="1"/>
    <xf numFmtId="0" fontId="5" fillId="2" borderId="1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center"/>
    </xf>
    <xf numFmtId="0" fontId="5" fillId="2" borderId="2" xfId="4" applyFont="1" applyFill="1" applyBorder="1"/>
    <xf numFmtId="0" fontId="2" fillId="2" borderId="2" xfId="4" applyFill="1" applyBorder="1" applyAlignment="1">
      <alignment horizontal="center" wrapText="1"/>
    </xf>
    <xf numFmtId="0" fontId="5" fillId="2" borderId="2" xfId="4" applyFont="1" applyFill="1" applyBorder="1" applyAlignment="1">
      <alignment horizontal="right"/>
    </xf>
    <xf numFmtId="0" fontId="2" fillId="2" borderId="2" xfId="4" applyFill="1" applyBorder="1" applyAlignment="1">
      <alignment horizontal="center"/>
    </xf>
    <xf numFmtId="14" fontId="2" fillId="2" borderId="2" xfId="4" applyNumberFormat="1" applyFill="1" applyBorder="1"/>
    <xf numFmtId="0" fontId="2" fillId="3" borderId="0" xfId="4" applyFill="1"/>
    <xf numFmtId="0" fontId="5" fillId="3" borderId="0" xfId="4" applyFont="1" applyFill="1" applyAlignment="1">
      <alignment horizontal="center"/>
    </xf>
    <xf numFmtId="0" fontId="2" fillId="3" borderId="0" xfId="4" applyFill="1" applyAlignment="1">
      <alignment horizontal="center" wrapText="1"/>
    </xf>
    <xf numFmtId="0" fontId="5" fillId="3" borderId="0" xfId="4" applyFont="1" applyFill="1" applyAlignment="1">
      <alignment horizontal="right"/>
    </xf>
    <xf numFmtId="0" fontId="2" fillId="3" borderId="0" xfId="4" applyFill="1" applyAlignment="1">
      <alignment horizontal="center"/>
    </xf>
    <xf numFmtId="14" fontId="2" fillId="3" borderId="0" xfId="4" applyNumberFormat="1" applyFill="1"/>
    <xf numFmtId="0" fontId="2" fillId="5" borderId="0" xfId="4" applyFill="1"/>
    <xf numFmtId="0" fontId="5" fillId="5" borderId="0" xfId="4" applyFont="1" applyFill="1" applyAlignment="1">
      <alignment horizontal="center"/>
    </xf>
    <xf numFmtId="0" fontId="5" fillId="5" borderId="0" xfId="4" applyFont="1" applyFill="1" applyAlignment="1">
      <alignment horizontal="right"/>
    </xf>
    <xf numFmtId="0" fontId="2" fillId="5" borderId="0" xfId="4" applyFill="1" applyAlignment="1">
      <alignment horizontal="center"/>
    </xf>
    <xf numFmtId="14" fontId="2" fillId="5" borderId="0" xfId="4" applyNumberFormat="1" applyFill="1"/>
    <xf numFmtId="0" fontId="2" fillId="0" borderId="0" xfId="4" applyAlignment="1">
      <alignment wrapText="1"/>
    </xf>
    <xf numFmtId="0" fontId="5" fillId="0" borderId="46" xfId="4" applyFont="1" applyBorder="1"/>
    <xf numFmtId="0" fontId="6" fillId="0" borderId="46" xfId="4" applyFont="1" applyBorder="1" applyAlignment="1">
      <alignment horizontal="right"/>
    </xf>
    <xf numFmtId="0" fontId="2" fillId="0" borderId="2" xfId="4" applyBorder="1"/>
    <xf numFmtId="0" fontId="5" fillId="0" borderId="2" xfId="4" applyFont="1" applyBorder="1" applyAlignment="1">
      <alignment horizontal="center"/>
    </xf>
    <xf numFmtId="0" fontId="2" fillId="0" borderId="2" xfId="4" applyBorder="1" applyAlignment="1">
      <alignment horizontal="center" wrapText="1"/>
    </xf>
    <xf numFmtId="0" fontId="5" fillId="0" borderId="2" xfId="4" applyFont="1" applyBorder="1" applyAlignment="1">
      <alignment horizontal="right"/>
    </xf>
    <xf numFmtId="0" fontId="2" fillId="0" borderId="2" xfId="4" applyBorder="1" applyAlignment="1">
      <alignment horizontal="center"/>
    </xf>
    <xf numFmtId="14" fontId="2" fillId="0" borderId="2" xfId="4" applyNumberFormat="1" applyBorder="1"/>
    <xf numFmtId="0" fontId="2" fillId="0" borderId="46" xfId="4" applyBorder="1" applyAlignment="1">
      <alignment horizontal="center"/>
    </xf>
    <xf numFmtId="0" fontId="2" fillId="0" borderId="46" xfId="4" applyBorder="1" applyAlignment="1">
      <alignment horizontal="center" wrapText="1"/>
    </xf>
    <xf numFmtId="0" fontId="9" fillId="0" borderId="0" xfId="4" applyFont="1"/>
    <xf numFmtId="0" fontId="9" fillId="14" borderId="0" xfId="4" applyFont="1" applyFill="1"/>
    <xf numFmtId="0" fontId="2" fillId="0" borderId="47" xfId="4" applyBorder="1"/>
    <xf numFmtId="0" fontId="5" fillId="0" borderId="2" xfId="4" applyFont="1" applyBorder="1"/>
    <xf numFmtId="0" fontId="5" fillId="0" borderId="48" xfId="4" applyFont="1" applyBorder="1" applyAlignment="1">
      <alignment horizontal="right"/>
    </xf>
    <xf numFmtId="0" fontId="9" fillId="2" borderId="0" xfId="4" applyFont="1" applyFill="1"/>
    <xf numFmtId="0" fontId="2" fillId="0" borderId="49" xfId="4" applyBorder="1"/>
    <xf numFmtId="0" fontId="5" fillId="0" borderId="50" xfId="4" applyFont="1" applyBorder="1" applyAlignment="1">
      <alignment horizontal="right"/>
    </xf>
    <xf numFmtId="0" fontId="9" fillId="24" borderId="0" xfId="4" applyFont="1" applyFill="1"/>
    <xf numFmtId="0" fontId="9" fillId="25" borderId="0" xfId="4" applyFont="1" applyFill="1"/>
    <xf numFmtId="0" fontId="19" fillId="0" borderId="0" xfId="4" applyFont="1"/>
    <xf numFmtId="0" fontId="2" fillId="26" borderId="0" xfId="4" applyFill="1" applyAlignment="1">
      <alignment horizontal="right"/>
    </xf>
    <xf numFmtId="0" fontId="2" fillId="27" borderId="0" xfId="4" applyFill="1" applyAlignment="1">
      <alignment horizontal="right"/>
    </xf>
    <xf numFmtId="0" fontId="2" fillId="24" borderId="0" xfId="4" applyFill="1" applyAlignment="1">
      <alignment horizontal="right"/>
    </xf>
    <xf numFmtId="0" fontId="2" fillId="25" borderId="0" xfId="4" applyFill="1" applyAlignment="1">
      <alignment horizontal="right"/>
    </xf>
    <xf numFmtId="0" fontId="20" fillId="0" borderId="2" xfId="4" applyFont="1" applyBorder="1"/>
    <xf numFmtId="0" fontId="2" fillId="15" borderId="2" xfId="4" applyFill="1" applyBorder="1" applyAlignment="1">
      <alignment wrapText="1"/>
    </xf>
    <xf numFmtId="14" fontId="2" fillId="0" borderId="2" xfId="4" applyNumberFormat="1" applyBorder="1" applyAlignment="1">
      <alignment horizontal="center"/>
    </xf>
    <xf numFmtId="0" fontId="2" fillId="0" borderId="48" xfId="4" applyBorder="1"/>
    <xf numFmtId="14" fontId="5" fillId="0" borderId="2" xfId="4" applyNumberFormat="1" applyFont="1" applyBorder="1"/>
    <xf numFmtId="0" fontId="20" fillId="0" borderId="0" xfId="4" applyFont="1"/>
    <xf numFmtId="0" fontId="2" fillId="15" borderId="0" xfId="4" applyFill="1" applyAlignment="1">
      <alignment wrapText="1"/>
    </xf>
    <xf numFmtId="14" fontId="2" fillId="0" borderId="0" xfId="4" applyNumberFormat="1" applyAlignment="1">
      <alignment horizontal="center"/>
    </xf>
    <xf numFmtId="0" fontId="2" fillId="0" borderId="50" xfId="4" applyBorder="1"/>
    <xf numFmtId="14" fontId="5" fillId="0" borderId="0" xfId="4" applyNumberFormat="1" applyFont="1"/>
    <xf numFmtId="0" fontId="5" fillId="0" borderId="49" xfId="4" applyFont="1" applyBorder="1" applyAlignment="1">
      <alignment horizontal="center"/>
    </xf>
    <xf numFmtId="0" fontId="20" fillId="0" borderId="0" xfId="4" applyFont="1" applyAlignment="1">
      <alignment horizontal="center"/>
    </xf>
    <xf numFmtId="0" fontId="2" fillId="15" borderId="0" xfId="4" applyFill="1"/>
    <xf numFmtId="14" fontId="5" fillId="0" borderId="0" xfId="4" applyNumberFormat="1" applyFont="1" applyAlignment="1">
      <alignment horizontal="center"/>
    </xf>
    <xf numFmtId="0" fontId="13" fillId="0" borderId="49" xfId="4" applyFont="1" applyBorder="1" applyAlignment="1">
      <alignment horizontal="center"/>
    </xf>
    <xf numFmtId="0" fontId="13" fillId="0" borderId="0" xfId="4" applyFont="1" applyAlignment="1">
      <alignment horizontal="center"/>
    </xf>
    <xf numFmtId="14" fontId="13" fillId="0" borderId="0" xfId="4" applyNumberFormat="1" applyFont="1" applyAlignment="1">
      <alignment horizontal="center"/>
    </xf>
    <xf numFmtId="14" fontId="5" fillId="2" borderId="0" xfId="4" applyNumberFormat="1" applyFont="1" applyFill="1"/>
    <xf numFmtId="0" fontId="2" fillId="9" borderId="47" xfId="4" applyFill="1" applyBorder="1"/>
    <xf numFmtId="0" fontId="2" fillId="9" borderId="2" xfId="4" applyFill="1" applyBorder="1"/>
    <xf numFmtId="0" fontId="2" fillId="9" borderId="2" xfId="4" applyFill="1" applyBorder="1" applyAlignment="1">
      <alignment horizontal="center"/>
    </xf>
    <xf numFmtId="0" fontId="2" fillId="9" borderId="2" xfId="4" applyFill="1" applyBorder="1" applyAlignment="1">
      <alignment horizontal="right"/>
    </xf>
    <xf numFmtId="0" fontId="2" fillId="9" borderId="48" xfId="4" applyFill="1" applyBorder="1" applyAlignment="1">
      <alignment horizontal="right"/>
    </xf>
    <xf numFmtId="165" fontId="13" fillId="0" borderId="0" xfId="4" applyNumberFormat="1" applyFont="1" applyAlignment="1">
      <alignment horizontal="center"/>
    </xf>
    <xf numFmtId="0" fontId="13" fillId="0" borderId="13" xfId="4" applyFont="1" applyBorder="1" applyAlignment="1">
      <alignment horizontal="center"/>
    </xf>
    <xf numFmtId="0" fontId="9" fillId="26" borderId="0" xfId="4" applyFont="1" applyFill="1"/>
    <xf numFmtId="0" fontId="9" fillId="27" borderId="0" xfId="4" applyFont="1" applyFill="1"/>
    <xf numFmtId="0" fontId="7" fillId="28" borderId="49" xfId="4" applyFont="1" applyFill="1" applyBorder="1"/>
    <xf numFmtId="0" fontId="7" fillId="28" borderId="0" xfId="4" applyFont="1" applyFill="1"/>
    <xf numFmtId="0" fontId="7" fillId="24" borderId="0" xfId="4" applyFont="1" applyFill="1"/>
    <xf numFmtId="0" fontId="7" fillId="25" borderId="0" xfId="4" applyFont="1" applyFill="1"/>
    <xf numFmtId="0" fontId="7" fillId="14" borderId="0" xfId="4" applyFont="1" applyFill="1"/>
    <xf numFmtId="0" fontId="2" fillId="0" borderId="50" xfId="4" applyBorder="1" applyAlignment="1">
      <alignment horizontal="center"/>
    </xf>
    <xf numFmtId="0" fontId="5" fillId="29" borderId="49" xfId="4" applyFont="1" applyFill="1" applyBorder="1"/>
    <xf numFmtId="0" fontId="5" fillId="29" borderId="0" xfId="4" applyFont="1" applyFill="1"/>
    <xf numFmtId="0" fontId="5" fillId="29" borderId="50" xfId="4" applyFont="1" applyFill="1" applyBorder="1"/>
    <xf numFmtId="0" fontId="5" fillId="30" borderId="0" xfId="4" applyFont="1" applyFill="1"/>
    <xf numFmtId="0" fontId="5" fillId="30" borderId="0" xfId="4" applyFont="1" applyFill="1" applyAlignment="1">
      <alignment horizontal="left"/>
    </xf>
    <xf numFmtId="0" fontId="5" fillId="30" borderId="0" xfId="4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31" borderId="0" xfId="0" applyFont="1" applyFill="1"/>
    <xf numFmtId="0" fontId="22" fillId="0" borderId="0" xfId="0" applyFont="1"/>
    <xf numFmtId="0" fontId="22" fillId="9" borderId="0" xfId="0" applyFont="1" applyFill="1"/>
    <xf numFmtId="0" fontId="22" fillId="11" borderId="0" xfId="0" applyFont="1" applyFill="1"/>
    <xf numFmtId="0" fontId="22" fillId="32" borderId="0" xfId="0" applyFont="1" applyFill="1"/>
    <xf numFmtId="0" fontId="22" fillId="33" borderId="0" xfId="0" applyFont="1" applyFill="1"/>
    <xf numFmtId="0" fontId="23" fillId="0" borderId="0" xfId="0" applyFont="1"/>
    <xf numFmtId="0" fontId="23" fillId="0" borderId="2" xfId="0" applyFont="1" applyBorder="1"/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49" xfId="0" applyFont="1" applyBorder="1"/>
    <xf numFmtId="0" fontId="24" fillId="0" borderId="47" xfId="0" applyFont="1" applyBorder="1"/>
    <xf numFmtId="0" fontId="23" fillId="0" borderId="49" xfId="0" applyFont="1" applyBorder="1"/>
    <xf numFmtId="0" fontId="23" fillId="0" borderId="47" xfId="0" applyFont="1" applyBorder="1"/>
    <xf numFmtId="0" fontId="23" fillId="0" borderId="0" xfId="0" applyFont="1" applyAlignment="1">
      <alignment wrapText="1"/>
    </xf>
    <xf numFmtId="0" fontId="23" fillId="0" borderId="2" xfId="0" applyFont="1" applyBorder="1" applyAlignment="1">
      <alignment wrapText="1"/>
    </xf>
    <xf numFmtId="0" fontId="6" fillId="0" borderId="0" xfId="3" applyFont="1" applyAlignment="1">
      <alignment horizontal="center"/>
    </xf>
    <xf numFmtId="0" fontId="13" fillId="22" borderId="56" xfId="3" applyFont="1" applyFill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6" fillId="0" borderId="50" xfId="3" applyFont="1" applyBorder="1" applyAlignment="1">
      <alignment horizontal="center"/>
    </xf>
    <xf numFmtId="0" fontId="23" fillId="13" borderId="0" xfId="0" applyFont="1" applyFill="1"/>
    <xf numFmtId="0" fontId="23" fillId="28" borderId="0" xfId="0" applyFont="1" applyFill="1"/>
    <xf numFmtId="0" fontId="23" fillId="15" borderId="0" xfId="0" applyFont="1" applyFill="1"/>
    <xf numFmtId="0" fontId="23" fillId="34" borderId="0" xfId="0" applyFont="1" applyFill="1"/>
    <xf numFmtId="0" fontId="23" fillId="35" borderId="0" xfId="0" applyFont="1" applyFill="1"/>
    <xf numFmtId="0" fontId="23" fillId="36" borderId="0" xfId="0" applyFont="1" applyFill="1"/>
    <xf numFmtId="0" fontId="14" fillId="0" borderId="50" xfId="3" applyFont="1" applyBorder="1" applyAlignment="1">
      <alignment horizontal="center"/>
    </xf>
    <xf numFmtId="0" fontId="14" fillId="0" borderId="0" xfId="3" applyFont="1" applyAlignment="1">
      <alignment horizontal="center"/>
    </xf>
    <xf numFmtId="0" fontId="24" fillId="0" borderId="0" xfId="0" applyFont="1"/>
    <xf numFmtId="0" fontId="14" fillId="0" borderId="0" xfId="3" applyFont="1" applyAlignment="1">
      <alignment horizontal="center" wrapText="1"/>
    </xf>
    <xf numFmtId="14" fontId="14" fillId="0" borderId="0" xfId="3" applyNumberFormat="1" applyFont="1" applyAlignment="1">
      <alignment horizontal="center"/>
    </xf>
    <xf numFmtId="0" fontId="2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4" fillId="0" borderId="48" xfId="3" applyFont="1" applyBorder="1" applyAlignment="1">
      <alignment horizontal="center"/>
    </xf>
    <xf numFmtId="0" fontId="14" fillId="0" borderId="2" xfId="3" applyFont="1" applyBorder="1" applyAlignment="1">
      <alignment horizontal="center"/>
    </xf>
    <xf numFmtId="0" fontId="24" fillId="0" borderId="2" xfId="0" applyFont="1" applyBorder="1"/>
    <xf numFmtId="0" fontId="14" fillId="0" borderId="1" xfId="3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3" applyFont="1" applyBorder="1" applyAlignment="1">
      <alignment horizontal="center" wrapText="1"/>
    </xf>
    <xf numFmtId="14" fontId="14" fillId="0" borderId="2" xfId="3" applyNumberFormat="1" applyFont="1" applyBorder="1" applyAlignment="1">
      <alignment horizontal="center"/>
    </xf>
    <xf numFmtId="0" fontId="24" fillId="0" borderId="2" xfId="0" applyFont="1" applyBorder="1" applyAlignment="1">
      <alignment wrapText="1"/>
    </xf>
    <xf numFmtId="0" fontId="24" fillId="0" borderId="0" xfId="0" applyFont="1" applyAlignment="1">
      <alignment horizontal="center"/>
    </xf>
    <xf numFmtId="0" fontId="24" fillId="0" borderId="2" xfId="0" applyFont="1" applyBorder="1" applyAlignment="1">
      <alignment horizontal="center"/>
    </xf>
    <xf numFmtId="0" fontId="14" fillId="0" borderId="0" xfId="3" applyFont="1"/>
    <xf numFmtId="14" fontId="14" fillId="0" borderId="52" xfId="3" applyNumberFormat="1" applyFont="1" applyBorder="1"/>
    <xf numFmtId="0" fontId="14" fillId="0" borderId="51" xfId="3" applyFont="1" applyBorder="1" applyAlignment="1">
      <alignment horizontal="center"/>
    </xf>
    <xf numFmtId="0" fontId="14" fillId="0" borderId="46" xfId="3" applyFont="1" applyBorder="1" applyAlignment="1">
      <alignment horizontal="center"/>
    </xf>
    <xf numFmtId="0" fontId="14" fillId="0" borderId="46" xfId="3" applyFont="1" applyBorder="1" applyAlignment="1">
      <alignment horizontal="center" wrapText="1"/>
    </xf>
    <xf numFmtId="14" fontId="14" fillId="0" borderId="46" xfId="3" applyNumberFormat="1" applyFont="1" applyBorder="1" applyAlignment="1">
      <alignment horizontal="center"/>
    </xf>
    <xf numFmtId="0" fontId="14" fillId="0" borderId="46" xfId="3" applyFont="1" applyBorder="1"/>
    <xf numFmtId="14" fontId="14" fillId="0" borderId="49" xfId="3" applyNumberFormat="1" applyFont="1" applyBorder="1"/>
    <xf numFmtId="0" fontId="23" fillId="13" borderId="46" xfId="0" applyFont="1" applyFill="1" applyBorder="1"/>
    <xf numFmtId="0" fontId="23" fillId="28" borderId="46" xfId="0" applyFont="1" applyFill="1" applyBorder="1"/>
    <xf numFmtId="0" fontId="23" fillId="15" borderId="46" xfId="0" applyFont="1" applyFill="1" applyBorder="1"/>
    <xf numFmtId="0" fontId="23" fillId="35" borderId="46" xfId="0" applyFont="1" applyFill="1" applyBorder="1"/>
    <xf numFmtId="0" fontId="23" fillId="36" borderId="52" xfId="0" applyFont="1" applyFill="1" applyBorder="1"/>
    <xf numFmtId="0" fontId="23" fillId="0" borderId="51" xfId="0" applyFont="1" applyBorder="1" applyAlignment="1">
      <alignment horizontal="center" wrapText="1"/>
    </xf>
    <xf numFmtId="0" fontId="23" fillId="0" borderId="50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14" fillId="6" borderId="51" xfId="3" applyFont="1" applyFill="1" applyBorder="1" applyAlignment="1">
      <alignment horizontal="center"/>
    </xf>
    <xf numFmtId="0" fontId="14" fillId="6" borderId="50" xfId="3" applyFont="1" applyFill="1" applyBorder="1" applyAlignment="1">
      <alignment horizontal="center"/>
    </xf>
    <xf numFmtId="0" fontId="14" fillId="6" borderId="50" xfId="3" applyFont="1" applyFill="1" applyBorder="1"/>
    <xf numFmtId="0" fontId="14" fillId="6" borderId="48" xfId="3" applyFont="1" applyFill="1" applyBorder="1"/>
    <xf numFmtId="0" fontId="14" fillId="6" borderId="46" xfId="3" applyFont="1" applyFill="1" applyBorder="1" applyAlignment="1">
      <alignment horizontal="center"/>
    </xf>
    <xf numFmtId="0" fontId="14" fillId="6" borderId="0" xfId="3" applyFont="1" applyFill="1" applyAlignment="1">
      <alignment horizontal="center"/>
    </xf>
    <xf numFmtId="0" fontId="25" fillId="6" borderId="0" xfId="3" applyFont="1" applyFill="1" applyAlignment="1">
      <alignment horizontal="center"/>
    </xf>
    <xf numFmtId="0" fontId="14" fillId="6" borderId="2" xfId="3" applyFont="1" applyFill="1" applyBorder="1"/>
    <xf numFmtId="0" fontId="14" fillId="39" borderId="46" xfId="3" applyFont="1" applyFill="1" applyBorder="1" applyAlignment="1">
      <alignment horizontal="center"/>
    </xf>
    <xf numFmtId="0" fontId="14" fillId="39" borderId="52" xfId="3" applyFont="1" applyFill="1" applyBorder="1" applyAlignment="1">
      <alignment horizontal="center"/>
    </xf>
    <xf numFmtId="0" fontId="14" fillId="39" borderId="0" xfId="3" applyFont="1" applyFill="1" applyAlignment="1">
      <alignment horizontal="center"/>
    </xf>
    <xf numFmtId="0" fontId="14" fillId="39" borderId="49" xfId="3" applyFont="1" applyFill="1" applyBorder="1" applyAlignment="1">
      <alignment horizontal="center"/>
    </xf>
    <xf numFmtId="0" fontId="25" fillId="39" borderId="0" xfId="3" applyFont="1" applyFill="1" applyAlignment="1">
      <alignment horizontal="center"/>
    </xf>
    <xf numFmtId="0" fontId="25" fillId="39" borderId="49" xfId="3" applyFont="1" applyFill="1" applyBorder="1" applyAlignment="1">
      <alignment horizontal="center"/>
    </xf>
    <xf numFmtId="0" fontId="14" fillId="39" borderId="2" xfId="3" applyFont="1" applyFill="1" applyBorder="1" applyAlignment="1">
      <alignment horizontal="center"/>
    </xf>
    <xf numFmtId="0" fontId="14" fillId="39" borderId="47" xfId="3" applyFont="1" applyFill="1" applyBorder="1" applyAlignment="1">
      <alignment horizontal="center"/>
    </xf>
    <xf numFmtId="0" fontId="14" fillId="38" borderId="46" xfId="3" applyFont="1" applyFill="1" applyBorder="1" applyAlignment="1">
      <alignment horizontal="center"/>
    </xf>
    <xf numFmtId="0" fontId="14" fillId="38" borderId="0" xfId="3" applyFont="1" applyFill="1" applyAlignment="1">
      <alignment horizontal="center"/>
    </xf>
    <xf numFmtId="0" fontId="25" fillId="38" borderId="0" xfId="3" applyFont="1" applyFill="1" applyAlignment="1">
      <alignment horizontal="center"/>
    </xf>
    <xf numFmtId="0" fontId="14" fillId="38" borderId="2" xfId="3" applyFont="1" applyFill="1" applyBorder="1" applyAlignment="1">
      <alignment horizontal="center"/>
    </xf>
    <xf numFmtId="0" fontId="23" fillId="34" borderId="46" xfId="0" applyFont="1" applyFill="1" applyBorder="1" applyAlignment="1">
      <alignment wrapText="1"/>
    </xf>
    <xf numFmtId="0" fontId="16" fillId="11" borderId="0" xfId="3" applyFont="1" applyFill="1"/>
    <xf numFmtId="0" fontId="6" fillId="0" borderId="0" xfId="3" applyFont="1"/>
    <xf numFmtId="0" fontId="13" fillId="22" borderId="43" xfId="3" applyFont="1" applyFill="1" applyBorder="1" applyAlignment="1">
      <alignment horizontal="center"/>
    </xf>
    <xf numFmtId="0" fontId="13" fillId="22" borderId="41" xfId="3" applyFont="1" applyFill="1" applyBorder="1" applyAlignment="1">
      <alignment horizontal="center"/>
    </xf>
    <xf numFmtId="0" fontId="6" fillId="22" borderId="41" xfId="3" applyFont="1" applyFill="1" applyBorder="1" applyAlignment="1">
      <alignment horizontal="center"/>
    </xf>
    <xf numFmtId="0" fontId="6" fillId="22" borderId="41" xfId="3" applyFont="1" applyFill="1" applyBorder="1" applyAlignment="1">
      <alignment horizontal="center" wrapText="1"/>
    </xf>
    <xf numFmtId="0" fontId="6" fillId="22" borderId="55" xfId="3" applyFont="1" applyFill="1" applyBorder="1" applyAlignment="1">
      <alignment horizontal="center" wrapText="1"/>
    </xf>
    <xf numFmtId="0" fontId="13" fillId="0" borderId="54" xfId="3" applyFont="1" applyBorder="1" applyAlignment="1">
      <alignment horizontal="center"/>
    </xf>
    <xf numFmtId="0" fontId="11" fillId="6" borderId="53" xfId="3" applyFont="1" applyFill="1" applyBorder="1" applyAlignment="1">
      <alignment horizontal="center"/>
    </xf>
    <xf numFmtId="0" fontId="7" fillId="6" borderId="53" xfId="3" applyFont="1" applyFill="1" applyBorder="1" applyAlignment="1">
      <alignment horizontal="center"/>
    </xf>
    <xf numFmtId="0" fontId="7" fillId="27" borderId="53" xfId="3" applyFont="1" applyFill="1" applyBorder="1" applyAlignment="1">
      <alignment horizontal="center"/>
    </xf>
    <xf numFmtId="0" fontId="7" fillId="18" borderId="53" xfId="3" applyFont="1" applyFill="1" applyBorder="1" applyAlignment="1">
      <alignment horizontal="center"/>
    </xf>
    <xf numFmtId="0" fontId="7" fillId="37" borderId="53" xfId="3" applyFont="1" applyFill="1" applyBorder="1" applyAlignment="1">
      <alignment horizontal="center"/>
    </xf>
    <xf numFmtId="0" fontId="7" fillId="38" borderId="53" xfId="3" applyFont="1" applyFill="1" applyBorder="1" applyAlignment="1">
      <alignment horizontal="center"/>
    </xf>
    <xf numFmtId="0" fontId="7" fillId="39" borderId="53" xfId="3" applyFont="1" applyFill="1" applyBorder="1" applyAlignment="1">
      <alignment horizontal="center"/>
    </xf>
    <xf numFmtId="14" fontId="6" fillId="0" borderId="0" xfId="3" applyNumberFormat="1" applyFont="1" applyAlignment="1">
      <alignment horizontal="left"/>
    </xf>
    <xf numFmtId="0" fontId="6" fillId="0" borderId="0" xfId="3" applyFont="1" applyAlignment="1">
      <alignment horizontal="right"/>
    </xf>
    <xf numFmtId="0" fontId="13" fillId="0" borderId="0" xfId="3" applyFont="1" applyAlignment="1">
      <alignment horizontal="right"/>
    </xf>
    <xf numFmtId="0" fontId="13" fillId="0" borderId="0" xfId="3" applyFont="1" applyAlignment="1">
      <alignment horizontal="center"/>
    </xf>
    <xf numFmtId="0" fontId="16" fillId="0" borderId="0" xfId="3" applyFont="1" applyAlignment="1">
      <alignment wrapText="1"/>
    </xf>
    <xf numFmtId="14" fontId="6" fillId="0" borderId="0" xfId="3" applyNumberFormat="1" applyFont="1"/>
    <xf numFmtId="0" fontId="6" fillId="0" borderId="51" xfId="3" applyFont="1" applyBorder="1" applyAlignment="1">
      <alignment horizontal="center"/>
    </xf>
    <xf numFmtId="14" fontId="6" fillId="0" borderId="50" xfId="3" applyNumberFormat="1" applyFont="1" applyBorder="1" applyAlignment="1">
      <alignment horizontal="center"/>
    </xf>
    <xf numFmtId="0" fontId="13" fillId="6" borderId="46" xfId="3" applyFont="1" applyFill="1" applyBorder="1" applyAlignment="1">
      <alignment horizontal="center"/>
    </xf>
    <xf numFmtId="0" fontId="6" fillId="27" borderId="46" xfId="3" applyFont="1" applyFill="1" applyBorder="1" applyAlignment="1">
      <alignment horizontal="center"/>
    </xf>
    <xf numFmtId="0" fontId="6" fillId="18" borderId="46" xfId="3" applyFont="1" applyFill="1" applyBorder="1" applyAlignment="1">
      <alignment horizontal="center"/>
    </xf>
    <xf numFmtId="0" fontId="6" fillId="37" borderId="46" xfId="3" applyFont="1" applyFill="1" applyBorder="1" applyAlignment="1">
      <alignment horizontal="center"/>
    </xf>
    <xf numFmtId="0" fontId="13" fillId="37" borderId="46" xfId="3" applyFont="1" applyFill="1" applyBorder="1" applyAlignment="1">
      <alignment horizontal="center"/>
    </xf>
    <xf numFmtId="0" fontId="13" fillId="38" borderId="46" xfId="3" applyFont="1" applyFill="1" applyBorder="1" applyAlignment="1">
      <alignment horizontal="center"/>
    </xf>
    <xf numFmtId="0" fontId="6" fillId="38" borderId="46" xfId="3" applyFont="1" applyFill="1" applyBorder="1" applyAlignment="1">
      <alignment horizontal="center"/>
    </xf>
    <xf numFmtId="0" fontId="6" fillId="39" borderId="46" xfId="3" applyFont="1" applyFill="1" applyBorder="1" applyAlignment="1">
      <alignment horizontal="center"/>
    </xf>
    <xf numFmtId="0" fontId="6" fillId="0" borderId="0" xfId="3" applyFont="1" applyAlignment="1">
      <alignment wrapText="1"/>
    </xf>
    <xf numFmtId="0" fontId="6" fillId="0" borderId="0" xfId="3" applyFont="1" applyAlignment="1">
      <alignment horizontal="center" wrapText="1"/>
    </xf>
    <xf numFmtId="14" fontId="6" fillId="0" borderId="0" xfId="3" applyNumberFormat="1" applyFont="1" applyAlignment="1">
      <alignment horizontal="center"/>
    </xf>
    <xf numFmtId="14" fontId="6" fillId="0" borderId="49" xfId="3" applyNumberFormat="1" applyFont="1" applyBorder="1"/>
    <xf numFmtId="0" fontId="13" fillId="6" borderId="0" xfId="3" applyFont="1" applyFill="1" applyAlignment="1">
      <alignment horizontal="center"/>
    </xf>
    <xf numFmtId="0" fontId="6" fillId="27" borderId="0" xfId="3" applyFont="1" applyFill="1" applyAlignment="1">
      <alignment horizontal="center"/>
    </xf>
    <xf numFmtId="0" fontId="6" fillId="18" borderId="0" xfId="3" applyFont="1" applyFill="1" applyAlignment="1">
      <alignment horizontal="center"/>
    </xf>
    <xf numFmtId="0" fontId="6" fillId="37" borderId="0" xfId="3" applyFont="1" applyFill="1" applyAlignment="1">
      <alignment horizontal="center"/>
    </xf>
    <xf numFmtId="0" fontId="13" fillId="37" borderId="0" xfId="3" applyFont="1" applyFill="1" applyAlignment="1">
      <alignment horizontal="center"/>
    </xf>
    <xf numFmtId="0" fontId="13" fillId="38" borderId="0" xfId="3" applyFont="1" applyFill="1" applyAlignment="1">
      <alignment horizontal="center"/>
    </xf>
    <xf numFmtId="0" fontId="6" fillId="38" borderId="0" xfId="3" applyFont="1" applyFill="1" applyAlignment="1">
      <alignment horizontal="center"/>
    </xf>
    <xf numFmtId="0" fontId="6" fillId="39" borderId="0" xfId="3" applyFont="1" applyFill="1" applyAlignment="1">
      <alignment horizontal="center"/>
    </xf>
    <xf numFmtId="2" fontId="6" fillId="18" borderId="0" xfId="3" applyNumberFormat="1" applyFont="1" applyFill="1" applyAlignment="1">
      <alignment horizontal="center"/>
    </xf>
    <xf numFmtId="0" fontId="6" fillId="0" borderId="50" xfId="3" applyFont="1" applyBorder="1"/>
    <xf numFmtId="0" fontId="7" fillId="27" borderId="0" xfId="3" applyFont="1" applyFill="1" applyAlignment="1">
      <alignment horizontal="center"/>
    </xf>
    <xf numFmtId="0" fontId="7" fillId="18" borderId="0" xfId="3" applyFont="1" applyFill="1" applyAlignment="1">
      <alignment horizontal="center"/>
    </xf>
    <xf numFmtId="0" fontId="7" fillId="37" borderId="0" xfId="3" applyFont="1" applyFill="1" applyAlignment="1">
      <alignment horizontal="center"/>
    </xf>
    <xf numFmtId="0" fontId="7" fillId="38" borderId="0" xfId="3" applyFont="1" applyFill="1" applyAlignment="1">
      <alignment horizontal="center"/>
    </xf>
    <xf numFmtId="0" fontId="7" fillId="39" borderId="0" xfId="3" applyFont="1" applyFill="1" applyAlignment="1">
      <alignment horizontal="center"/>
    </xf>
    <xf numFmtId="0" fontId="6" fillId="0" borderId="48" xfId="3" applyFont="1" applyBorder="1" applyAlignment="1">
      <alignment horizontal="center"/>
    </xf>
    <xf numFmtId="0" fontId="6" fillId="0" borderId="2" xfId="3" applyFont="1" applyBorder="1" applyAlignment="1">
      <alignment horizontal="center"/>
    </xf>
    <xf numFmtId="0" fontId="6" fillId="0" borderId="2" xfId="3" applyFont="1" applyBorder="1" applyAlignment="1">
      <alignment horizontal="center" wrapText="1"/>
    </xf>
    <xf numFmtId="14" fontId="6" fillId="0" borderId="2" xfId="3" applyNumberFormat="1" applyFont="1" applyBorder="1" applyAlignment="1">
      <alignment horizontal="center"/>
    </xf>
    <xf numFmtId="14" fontId="6" fillId="0" borderId="47" xfId="3" applyNumberFormat="1" applyFont="1" applyBorder="1"/>
    <xf numFmtId="0" fontId="6" fillId="0" borderId="48" xfId="3" applyFont="1" applyBorder="1"/>
    <xf numFmtId="14" fontId="6" fillId="0" borderId="48" xfId="3" applyNumberFormat="1" applyFont="1" applyBorder="1"/>
    <xf numFmtId="0" fontId="6" fillId="6" borderId="2" xfId="3" applyFont="1" applyFill="1" applyBorder="1"/>
    <xf numFmtId="0" fontId="6" fillId="27" borderId="2" xfId="3" applyFont="1" applyFill="1" applyBorder="1" applyAlignment="1">
      <alignment horizontal="center"/>
    </xf>
    <xf numFmtId="0" fontId="6" fillId="27" borderId="2" xfId="3" applyFont="1" applyFill="1" applyBorder="1"/>
    <xf numFmtId="0" fontId="6" fillId="18" borderId="2" xfId="3" applyFont="1" applyFill="1" applyBorder="1" applyAlignment="1">
      <alignment horizontal="center"/>
    </xf>
    <xf numFmtId="0" fontId="6" fillId="37" borderId="2" xfId="3" applyFont="1" applyFill="1" applyBorder="1" applyAlignment="1">
      <alignment horizontal="center"/>
    </xf>
    <xf numFmtId="0" fontId="6" fillId="38" borderId="2" xfId="3" applyFont="1" applyFill="1" applyBorder="1" applyAlignment="1">
      <alignment horizontal="center"/>
    </xf>
    <xf numFmtId="0" fontId="6" fillId="39" borderId="2" xfId="3" applyFont="1" applyFill="1" applyBorder="1" applyAlignment="1">
      <alignment horizontal="center"/>
    </xf>
    <xf numFmtId="14" fontId="6" fillId="0" borderId="2" xfId="3" applyNumberFormat="1" applyFont="1" applyBorder="1" applyAlignment="1">
      <alignment horizontal="left"/>
    </xf>
    <xf numFmtId="0" fontId="6" fillId="0" borderId="2" xfId="3" applyFont="1" applyBorder="1" applyAlignment="1">
      <alignment horizontal="right"/>
    </xf>
    <xf numFmtId="0" fontId="13" fillId="0" borderId="2" xfId="3" applyFont="1" applyBorder="1" applyAlignment="1">
      <alignment horizontal="right"/>
    </xf>
    <xf numFmtId="0" fontId="13" fillId="0" borderId="2" xfId="3" applyFont="1" applyBorder="1" applyAlignment="1">
      <alignment horizontal="center"/>
    </xf>
    <xf numFmtId="0" fontId="6" fillId="0" borderId="2" xfId="3" applyFont="1" applyBorder="1"/>
    <xf numFmtId="0" fontId="6" fillId="0" borderId="0" xfId="0" applyFont="1" applyAlignment="1">
      <alignment horizontal="center"/>
    </xf>
    <xf numFmtId="0" fontId="26" fillId="27" borderId="46" xfId="3" applyFont="1" applyFill="1" applyBorder="1" applyAlignment="1">
      <alignment horizontal="center"/>
    </xf>
    <xf numFmtId="0" fontId="26" fillId="27" borderId="0" xfId="3" applyFont="1" applyFill="1" applyAlignment="1">
      <alignment horizontal="center"/>
    </xf>
    <xf numFmtId="0" fontId="6" fillId="22" borderId="43" xfId="3" applyFont="1" applyFill="1" applyBorder="1" applyAlignment="1">
      <alignment horizontal="center"/>
    </xf>
    <xf numFmtId="0" fontId="6" fillId="22" borderId="56" xfId="3" applyFont="1" applyFill="1" applyBorder="1" applyAlignment="1">
      <alignment horizontal="center"/>
    </xf>
    <xf numFmtId="0" fontId="6" fillId="0" borderId="46" xfId="3" applyFont="1" applyBorder="1" applyAlignment="1">
      <alignment horizontal="center"/>
    </xf>
    <xf numFmtId="0" fontId="6" fillId="0" borderId="46" xfId="3" applyFont="1" applyBorder="1" applyAlignment="1">
      <alignment horizontal="center" wrapText="1"/>
    </xf>
    <xf numFmtId="14" fontId="6" fillId="0" borderId="46" xfId="3" applyNumberFormat="1" applyFont="1" applyBorder="1" applyAlignment="1">
      <alignment horizontal="center"/>
    </xf>
    <xf numFmtId="14" fontId="6" fillId="0" borderId="52" xfId="3" applyNumberFormat="1" applyFont="1" applyBorder="1"/>
    <xf numFmtId="0" fontId="27" fillId="0" borderId="0" xfId="0" applyFont="1" applyAlignment="1">
      <alignment wrapText="1"/>
    </xf>
    <xf numFmtId="0" fontId="27" fillId="0" borderId="0" xfId="0" applyFont="1"/>
    <xf numFmtId="0" fontId="27" fillId="0" borderId="49" xfId="0" applyFont="1" applyBorder="1"/>
    <xf numFmtId="0" fontId="27" fillId="0" borderId="47" xfId="0" applyFont="1" applyBorder="1"/>
    <xf numFmtId="0" fontId="2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27" fillId="0" borderId="1" xfId="0" applyFont="1" applyBorder="1"/>
    <xf numFmtId="14" fontId="6" fillId="0" borderId="1" xfId="3" applyNumberFormat="1" applyFont="1" applyBorder="1" applyAlignment="1">
      <alignment horizontal="left"/>
    </xf>
    <xf numFmtId="0" fontId="6" fillId="0" borderId="1" xfId="3" applyFont="1" applyBorder="1" applyAlignment="1">
      <alignment horizontal="right"/>
    </xf>
    <xf numFmtId="0" fontId="24" fillId="0" borderId="1" xfId="0" applyFont="1" applyBorder="1"/>
    <xf numFmtId="0" fontId="6" fillId="22" borderId="55" xfId="3" applyFont="1" applyFill="1" applyBorder="1" applyAlignment="1">
      <alignment horizontal="center"/>
    </xf>
    <xf numFmtId="0" fontId="6" fillId="3" borderId="0" xfId="3" applyFont="1" applyFill="1" applyAlignment="1">
      <alignment horizontal="center"/>
    </xf>
    <xf numFmtId="0" fontId="6" fillId="3" borderId="2" xfId="3" applyFont="1" applyFill="1" applyBorder="1" applyAlignment="1">
      <alignment horizontal="center"/>
    </xf>
    <xf numFmtId="0" fontId="29" fillId="0" borderId="54" xfId="3" applyFont="1" applyBorder="1" applyAlignment="1">
      <alignment horizontal="center"/>
    </xf>
    <xf numFmtId="0" fontId="30" fillId="0" borderId="53" xfId="3" applyFont="1" applyBorder="1" applyAlignment="1">
      <alignment horizontal="center"/>
    </xf>
    <xf numFmtId="0" fontId="31" fillId="0" borderId="53" xfId="3" applyFont="1" applyBorder="1" applyAlignment="1">
      <alignment horizontal="center"/>
    </xf>
    <xf numFmtId="0" fontId="31" fillId="0" borderId="53" xfId="3" applyFont="1" applyBorder="1" applyAlignment="1">
      <alignment horizontal="center" wrapText="1"/>
    </xf>
    <xf numFmtId="0" fontId="28" fillId="0" borderId="54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0" xfId="3" applyFont="1" applyBorder="1" applyAlignment="1">
      <alignment horizontal="center"/>
    </xf>
    <xf numFmtId="0" fontId="28" fillId="0" borderId="46" xfId="3" applyFont="1" applyBorder="1" applyAlignment="1">
      <alignment horizontal="center"/>
    </xf>
    <xf numFmtId="0" fontId="28" fillId="0" borderId="0" xfId="3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49" xfId="0" applyFont="1" applyBorder="1" applyAlignment="1">
      <alignment horizontal="center"/>
    </xf>
    <xf numFmtId="0" fontId="28" fillId="0" borderId="50" xfId="3" applyFont="1" applyBorder="1" applyAlignment="1">
      <alignment horizontal="center" wrapText="1"/>
    </xf>
    <xf numFmtId="2" fontId="28" fillId="0" borderId="0" xfId="3" applyNumberFormat="1" applyFont="1" applyAlignment="1">
      <alignment horizontal="center"/>
    </xf>
    <xf numFmtId="0" fontId="31" fillId="0" borderId="0" xfId="3" applyFont="1" applyAlignment="1">
      <alignment horizontal="center"/>
    </xf>
    <xf numFmtId="0" fontId="28" fillId="0" borderId="2" xfId="3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47" xfId="0" applyFont="1" applyBorder="1" applyAlignment="1">
      <alignment horizontal="center"/>
    </xf>
    <xf numFmtId="0" fontId="33" fillId="0" borderId="46" xfId="0" applyFont="1" applyBorder="1"/>
    <xf numFmtId="0" fontId="33" fillId="0" borderId="46" xfId="0" applyFont="1" applyBorder="1" applyAlignment="1">
      <alignment wrapText="1"/>
    </xf>
    <xf numFmtId="0" fontId="33" fillId="0" borderId="52" xfId="0" applyFont="1" applyBorder="1" applyAlignment="1">
      <alignment wrapText="1"/>
    </xf>
    <xf numFmtId="0" fontId="33" fillId="0" borderId="51" xfId="0" applyFont="1" applyBorder="1" applyAlignment="1">
      <alignment horizontal="center" wrapText="1"/>
    </xf>
    <xf numFmtId="164" fontId="23" fillId="0" borderId="49" xfId="0" applyNumberFormat="1" applyFont="1" applyBorder="1"/>
    <xf numFmtId="0" fontId="24" fillId="0" borderId="49" xfId="0" applyFont="1" applyBorder="1" applyAlignment="1">
      <alignment wrapText="1"/>
    </xf>
    <xf numFmtId="0" fontId="24" fillId="0" borderId="47" xfId="0" applyFont="1" applyBorder="1" applyAlignment="1">
      <alignment wrapText="1"/>
    </xf>
    <xf numFmtId="0" fontId="23" fillId="0" borderId="2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14" fillId="3" borderId="0" xfId="3" applyFont="1" applyFill="1" applyAlignment="1">
      <alignment horizontal="center"/>
    </xf>
    <xf numFmtId="0" fontId="14" fillId="3" borderId="2" xfId="3" applyFont="1" applyFill="1" applyBorder="1" applyAlignment="1">
      <alignment horizontal="center"/>
    </xf>
    <xf numFmtId="14" fontId="28" fillId="0" borderId="53" xfId="3" applyNumberFormat="1" applyFont="1" applyBorder="1"/>
    <xf numFmtId="14" fontId="28" fillId="0" borderId="57" xfId="3" applyNumberFormat="1" applyFont="1" applyBorder="1"/>
    <xf numFmtId="14" fontId="28" fillId="0" borderId="58" xfId="3" applyNumberFormat="1" applyFont="1" applyBorder="1"/>
    <xf numFmtId="0" fontId="29" fillId="0" borderId="53" xfId="3" applyFont="1" applyBorder="1" applyAlignment="1">
      <alignment horizontal="center"/>
    </xf>
    <xf numFmtId="14" fontId="16" fillId="0" borderId="0" xfId="3" applyNumberFormat="1" applyFont="1"/>
    <xf numFmtId="0" fontId="16" fillId="0" borderId="54" xfId="3" applyFont="1" applyBorder="1"/>
    <xf numFmtId="0" fontId="28" fillId="0" borderId="41" xfId="3" applyFont="1" applyBorder="1" applyAlignment="1">
      <alignment horizontal="center"/>
    </xf>
    <xf numFmtId="0" fontId="6" fillId="0" borderId="41" xfId="3" applyFont="1" applyBorder="1" applyAlignment="1">
      <alignment horizontal="center"/>
    </xf>
    <xf numFmtId="0" fontId="28" fillId="0" borderId="0" xfId="3" applyFont="1" applyAlignment="1">
      <alignment horizontal="center" wrapText="1"/>
    </xf>
    <xf numFmtId="14" fontId="6" fillId="0" borderId="0" xfId="3" applyNumberFormat="1" applyFont="1" applyAlignment="1">
      <alignment horizontal="left" wrapText="1"/>
    </xf>
    <xf numFmtId="14" fontId="6" fillId="0" borderId="2" xfId="3" applyNumberFormat="1" applyFont="1" applyBorder="1" applyAlignment="1">
      <alignment horizontal="left" wrapText="1"/>
    </xf>
    <xf numFmtId="0" fontId="28" fillId="0" borderId="48" xfId="3" applyFont="1" applyBorder="1" applyAlignment="1">
      <alignment horizontal="center"/>
    </xf>
    <xf numFmtId="164" fontId="23" fillId="0" borderId="0" xfId="0" applyNumberFormat="1" applyFont="1"/>
    <xf numFmtId="14" fontId="23" fillId="0" borderId="0" xfId="0" applyNumberFormat="1" applyFont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0" fontId="34" fillId="0" borderId="46" xfId="3" applyFont="1" applyBorder="1" applyAlignment="1">
      <alignment horizontal="center"/>
    </xf>
    <xf numFmtId="0" fontId="34" fillId="0" borderId="0" xfId="3" applyFont="1" applyAlignment="1">
      <alignment horizontal="center"/>
    </xf>
    <xf numFmtId="0" fontId="35" fillId="0" borderId="0" xfId="3" applyFont="1" applyAlignment="1">
      <alignment horizontal="center"/>
    </xf>
    <xf numFmtId="0" fontId="28" fillId="0" borderId="49" xfId="3" applyFont="1" applyBorder="1" applyAlignment="1">
      <alignment horizontal="center"/>
    </xf>
    <xf numFmtId="0" fontId="34" fillId="0" borderId="2" xfId="3" applyFont="1" applyBorder="1" applyAlignment="1">
      <alignment horizontal="center"/>
    </xf>
    <xf numFmtId="14" fontId="28" fillId="0" borderId="0" xfId="3" applyNumberFormat="1" applyFont="1"/>
    <xf numFmtId="0" fontId="13" fillId="0" borderId="50" xfId="3" applyFont="1" applyBorder="1" applyAlignment="1">
      <alignment horizontal="center"/>
    </xf>
    <xf numFmtId="0" fontId="13" fillId="0" borderId="0" xfId="3" applyFont="1" applyAlignment="1">
      <alignment horizontal="center" wrapText="1"/>
    </xf>
    <xf numFmtId="0" fontId="13" fillId="0" borderId="1" xfId="3" applyFont="1" applyBorder="1" applyAlignment="1">
      <alignment horizontal="center"/>
    </xf>
    <xf numFmtId="0" fontId="13" fillId="0" borderId="2" xfId="3" applyFont="1" applyBorder="1" applyAlignment="1">
      <alignment horizontal="center" wrapText="1"/>
    </xf>
    <xf numFmtId="164" fontId="23" fillId="0" borderId="2" xfId="0" applyNumberFormat="1" applyFont="1" applyBorder="1"/>
    <xf numFmtId="164" fontId="23" fillId="0" borderId="47" xfId="0" applyNumberFormat="1" applyFont="1" applyBorder="1"/>
    <xf numFmtId="0" fontId="6" fillId="0" borderId="59" xfId="3" applyFont="1" applyBorder="1" applyAlignment="1">
      <alignment horizontal="center"/>
    </xf>
    <xf numFmtId="0" fontId="6" fillId="0" borderId="60" xfId="3" applyFont="1" applyBorder="1" applyAlignment="1">
      <alignment horizontal="center"/>
    </xf>
    <xf numFmtId="0" fontId="6" fillId="0" borderId="61" xfId="3" applyFont="1" applyBorder="1" applyAlignment="1">
      <alignment horizont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/>
    </xf>
    <xf numFmtId="0" fontId="27" fillId="0" borderId="0" xfId="3" applyFont="1" applyAlignment="1">
      <alignment vertical="center"/>
    </xf>
    <xf numFmtId="0" fontId="27" fillId="0" borderId="1" xfId="3" applyFont="1" applyBorder="1" applyAlignment="1">
      <alignment vertical="center"/>
    </xf>
    <xf numFmtId="0" fontId="23" fillId="0" borderId="1" xfId="0" applyFont="1" applyBorder="1" applyAlignment="1">
      <alignment horizontal="center"/>
    </xf>
    <xf numFmtId="0" fontId="30" fillId="34" borderId="53" xfId="3" applyFont="1" applyFill="1" applyBorder="1" applyAlignment="1">
      <alignment horizontal="center"/>
    </xf>
    <xf numFmtId="0" fontId="28" fillId="34" borderId="46" xfId="3" applyFont="1" applyFill="1" applyBorder="1" applyAlignment="1">
      <alignment horizontal="center"/>
    </xf>
    <xf numFmtId="0" fontId="29" fillId="34" borderId="46" xfId="3" applyFont="1" applyFill="1" applyBorder="1" applyAlignment="1">
      <alignment horizontal="center"/>
    </xf>
    <xf numFmtId="0" fontId="28" fillId="34" borderId="0" xfId="3" applyFont="1" applyFill="1" applyAlignment="1">
      <alignment horizontal="center"/>
    </xf>
    <xf numFmtId="0" fontId="29" fillId="34" borderId="0" xfId="3" applyFont="1" applyFill="1" applyAlignment="1">
      <alignment horizontal="center"/>
    </xf>
    <xf numFmtId="0" fontId="31" fillId="34" borderId="0" xfId="3" applyFont="1" applyFill="1" applyAlignment="1">
      <alignment horizontal="center"/>
    </xf>
    <xf numFmtId="0" fontId="30" fillId="34" borderId="0" xfId="3" applyFont="1" applyFill="1" applyAlignment="1">
      <alignment horizontal="center"/>
    </xf>
    <xf numFmtId="0" fontId="28" fillId="34" borderId="48" xfId="3" applyFont="1" applyFill="1" applyBorder="1" applyAlignment="1">
      <alignment horizontal="center"/>
    </xf>
    <xf numFmtId="0" fontId="28" fillId="34" borderId="2" xfId="3" applyFont="1" applyFill="1" applyBorder="1" applyAlignment="1">
      <alignment horizontal="center"/>
    </xf>
    <xf numFmtId="0" fontId="29" fillId="34" borderId="2" xfId="3" applyFont="1" applyFill="1" applyBorder="1" applyAlignment="1">
      <alignment horizontal="center"/>
    </xf>
    <xf numFmtId="0" fontId="32" fillId="34" borderId="46" xfId="0" applyFont="1" applyFill="1" applyBorder="1" applyAlignment="1">
      <alignment horizontal="center"/>
    </xf>
    <xf numFmtId="0" fontId="32" fillId="34" borderId="0" xfId="0" applyFont="1" applyFill="1" applyAlignment="1">
      <alignment horizontal="center"/>
    </xf>
    <xf numFmtId="0" fontId="28" fillId="34" borderId="0" xfId="3" applyFont="1" applyFill="1" applyAlignment="1">
      <alignment horizontal="center" wrapText="1"/>
    </xf>
    <xf numFmtId="2" fontId="28" fillId="34" borderId="0" xfId="3" applyNumberFormat="1" applyFont="1" applyFill="1" applyAlignment="1">
      <alignment horizontal="center"/>
    </xf>
    <xf numFmtId="0" fontId="32" fillId="34" borderId="2" xfId="0" applyFont="1" applyFill="1" applyBorder="1" applyAlignment="1">
      <alignment horizontal="center"/>
    </xf>
    <xf numFmtId="0" fontId="6" fillId="0" borderId="1" xfId="3" applyFont="1" applyBorder="1"/>
    <xf numFmtId="0" fontId="6" fillId="0" borderId="66" xfId="3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6" fillId="0" borderId="67" xfId="3" applyFont="1" applyBorder="1" applyAlignment="1">
      <alignment horizontal="center"/>
    </xf>
    <xf numFmtId="0" fontId="27" fillId="0" borderId="12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3" applyFont="1" applyBorder="1" applyAlignment="1">
      <alignment vertical="center"/>
    </xf>
    <xf numFmtId="0" fontId="27" fillId="0" borderId="12" xfId="3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68" xfId="0" applyFont="1" applyBorder="1" applyAlignment="1">
      <alignment horizontal="center"/>
    </xf>
    <xf numFmtId="164" fontId="23" fillId="0" borderId="1" xfId="0" applyNumberFormat="1" applyFont="1" applyBorder="1"/>
    <xf numFmtId="164" fontId="23" fillId="0" borderId="69" xfId="0" applyNumberFormat="1" applyFont="1" applyBorder="1"/>
    <xf numFmtId="0" fontId="13" fillId="3" borderId="0" xfId="3" applyFont="1" applyFill="1" applyAlignment="1">
      <alignment horizontal="center"/>
    </xf>
    <xf numFmtId="0" fontId="36" fillId="0" borderId="46" xfId="3" applyFont="1" applyBorder="1" applyAlignment="1">
      <alignment horizontal="center"/>
    </xf>
    <xf numFmtId="0" fontId="36" fillId="0" borderId="0" xfId="3" applyFont="1" applyAlignment="1">
      <alignment horizontal="center"/>
    </xf>
    <xf numFmtId="2" fontId="36" fillId="0" borderId="0" xfId="3" applyNumberFormat="1" applyFont="1" applyAlignment="1">
      <alignment horizontal="center"/>
    </xf>
    <xf numFmtId="0" fontId="13" fillId="3" borderId="2" xfId="3" applyFont="1" applyFill="1" applyBorder="1" applyAlignment="1">
      <alignment horizontal="center"/>
    </xf>
    <xf numFmtId="0" fontId="36" fillId="34" borderId="51" xfId="3" applyFont="1" applyFill="1" applyBorder="1" applyAlignment="1">
      <alignment horizontal="center"/>
    </xf>
    <xf numFmtId="0" fontId="36" fillId="34" borderId="50" xfId="3" applyFont="1" applyFill="1" applyBorder="1" applyAlignment="1">
      <alignment horizontal="center"/>
    </xf>
    <xf numFmtId="0" fontId="31" fillId="34" borderId="53" xfId="3" applyFont="1" applyFill="1" applyBorder="1" applyAlignment="1">
      <alignment horizontal="center"/>
    </xf>
    <xf numFmtId="0" fontId="31" fillId="34" borderId="51" xfId="3" applyFont="1" applyFill="1" applyBorder="1" applyAlignment="1">
      <alignment horizont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31" fillId="34" borderId="63" xfId="3" applyFont="1" applyFill="1" applyBorder="1" applyAlignment="1">
      <alignment horizontal="center" wrapText="1"/>
    </xf>
    <xf numFmtId="0" fontId="31" fillId="34" borderId="64" xfId="3" applyFont="1" applyFill="1" applyBorder="1" applyAlignment="1">
      <alignment horizontal="center" wrapText="1"/>
    </xf>
    <xf numFmtId="0" fontId="31" fillId="34" borderId="64" xfId="3" applyFont="1" applyFill="1" applyBorder="1" applyAlignment="1">
      <alignment horizontal="center"/>
    </xf>
    <xf numFmtId="0" fontId="31" fillId="34" borderId="65" xfId="3" applyFont="1" applyFill="1" applyBorder="1" applyAlignment="1">
      <alignment horizontal="center"/>
    </xf>
    <xf numFmtId="0" fontId="37" fillId="34" borderId="27" xfId="0" applyFont="1" applyFill="1" applyBorder="1"/>
    <xf numFmtId="0" fontId="37" fillId="0" borderId="13" xfId="0" applyFont="1" applyBorder="1"/>
    <xf numFmtId="0" fontId="37" fillId="34" borderId="28" xfId="0" applyFont="1" applyFill="1" applyBorder="1"/>
    <xf numFmtId="0" fontId="37" fillId="34" borderId="0" xfId="0" applyFont="1" applyFill="1"/>
    <xf numFmtId="0" fontId="37" fillId="34" borderId="14" xfId="0" applyFont="1" applyFill="1" applyBorder="1"/>
    <xf numFmtId="0" fontId="37" fillId="0" borderId="62" xfId="0" applyFont="1" applyBorder="1"/>
    <xf numFmtId="0" fontId="32" fillId="34" borderId="0" xfId="0" applyFont="1" applyFill="1"/>
    <xf numFmtId="0" fontId="37" fillId="34" borderId="13" xfId="0" applyFont="1" applyFill="1" applyBorder="1"/>
    <xf numFmtId="0" fontId="32" fillId="0" borderId="0" xfId="0" applyFont="1"/>
    <xf numFmtId="0" fontId="37" fillId="34" borderId="0" xfId="0" applyFont="1" applyFill="1" applyAlignment="1">
      <alignment horizontal="center"/>
    </xf>
    <xf numFmtId="0" fontId="38" fillId="0" borderId="0" xfId="3" applyFont="1" applyAlignment="1">
      <alignment horizontal="center"/>
    </xf>
    <xf numFmtId="0" fontId="37" fillId="0" borderId="14" xfId="0" applyFont="1" applyBorder="1"/>
    <xf numFmtId="0" fontId="37" fillId="0" borderId="0" xfId="0" applyFont="1"/>
    <xf numFmtId="0" fontId="37" fillId="0" borderId="0" xfId="0" applyFont="1" applyAlignment="1">
      <alignment horizontal="center"/>
    </xf>
    <xf numFmtId="0" fontId="36" fillId="34" borderId="0" xfId="3" applyFont="1" applyFill="1" applyAlignment="1">
      <alignment horizontal="center"/>
    </xf>
    <xf numFmtId="0" fontId="27" fillId="3" borderId="48" xfId="0" applyFont="1" applyFill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7" fillId="0" borderId="50" xfId="0" applyFont="1" applyBorder="1" applyAlignment="1">
      <alignment vertical="center"/>
    </xf>
    <xf numFmtId="0" fontId="27" fillId="0" borderId="48" xfId="0" applyFont="1" applyBorder="1" applyAlignment="1">
      <alignment vertical="center"/>
    </xf>
    <xf numFmtId="0" fontId="27" fillId="0" borderId="2" xfId="3" applyFont="1" applyBorder="1" applyAlignment="1">
      <alignment vertical="center"/>
    </xf>
    <xf numFmtId="0" fontId="6" fillId="3" borderId="54" xfId="3" applyFont="1" applyFill="1" applyBorder="1" applyAlignment="1">
      <alignment horizontal="center"/>
    </xf>
    <xf numFmtId="0" fontId="27" fillId="0" borderId="67" xfId="3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1" fillId="3" borderId="0" xfId="3" applyFont="1" applyFill="1" applyAlignment="1">
      <alignment horizontal="center" wrapText="1"/>
    </xf>
    <xf numFmtId="0" fontId="31" fillId="3" borderId="0" xfId="3" applyFont="1" applyFill="1" applyAlignment="1">
      <alignment horizontal="center"/>
    </xf>
    <xf numFmtId="0" fontId="37" fillId="3" borderId="0" xfId="0" applyFont="1" applyFill="1"/>
    <xf numFmtId="0" fontId="32" fillId="3" borderId="0" xfId="0" applyFont="1" applyFill="1"/>
    <xf numFmtId="0" fontId="39" fillId="0" borderId="0" xfId="0" applyFont="1"/>
    <xf numFmtId="16" fontId="0" fillId="0" borderId="0" xfId="0" applyNumberFormat="1"/>
    <xf numFmtId="14" fontId="0" fillId="0" borderId="0" xfId="0" applyNumberFormat="1"/>
    <xf numFmtId="0" fontId="1" fillId="0" borderId="54" xfId="0" applyFont="1" applyBorder="1" applyAlignment="1">
      <alignment horizontal="center"/>
    </xf>
    <xf numFmtId="0" fontId="1" fillId="0" borderId="54" xfId="0" applyFont="1" applyBorder="1" applyAlignment="1">
      <alignment horizontal="center" wrapText="1"/>
    </xf>
    <xf numFmtId="0" fontId="1" fillId="0" borderId="46" xfId="0" applyFont="1" applyBorder="1"/>
    <xf numFmtId="0" fontId="1" fillId="34" borderId="27" xfId="0" applyFont="1" applyFill="1" applyBorder="1"/>
    <xf numFmtId="0" fontId="1" fillId="0" borderId="14" xfId="0" applyFont="1" applyBorder="1"/>
    <xf numFmtId="0" fontId="1" fillId="0" borderId="0" xfId="0" applyFont="1"/>
    <xf numFmtId="0" fontId="1" fillId="34" borderId="26" xfId="0" applyFont="1" applyFill="1" applyBorder="1"/>
    <xf numFmtId="0" fontId="1" fillId="34" borderId="0" xfId="0" applyFont="1" applyFill="1"/>
    <xf numFmtId="0" fontId="1" fillId="34" borderId="13" xfId="0" applyFont="1" applyFill="1" applyBorder="1"/>
    <xf numFmtId="0" fontId="1" fillId="0" borderId="2" xfId="0" applyFont="1" applyBorder="1"/>
    <xf numFmtId="0" fontId="1" fillId="34" borderId="12" xfId="0" applyFont="1" applyFill="1" applyBorder="1"/>
    <xf numFmtId="0" fontId="1" fillId="34" borderId="1" xfId="0" applyFont="1" applyFill="1" applyBorder="1"/>
    <xf numFmtId="0" fontId="1" fillId="0" borderId="12" xfId="0" applyFont="1" applyBorder="1"/>
    <xf numFmtId="0" fontId="1" fillId="0" borderId="1" xfId="0" applyFont="1" applyBorder="1"/>
    <xf numFmtId="0" fontId="1" fillId="34" borderId="62" xfId="0" applyFont="1" applyFill="1" applyBorder="1"/>
    <xf numFmtId="0" fontId="1" fillId="3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6" fillId="22" borderId="28" xfId="3" applyFont="1" applyFill="1" applyBorder="1" applyAlignment="1">
      <alignment horizontal="center"/>
    </xf>
    <xf numFmtId="0" fontId="6" fillId="22" borderId="27" xfId="3" applyFont="1" applyFill="1" applyBorder="1" applyAlignment="1">
      <alignment horizontal="center"/>
    </xf>
    <xf numFmtId="0" fontId="6" fillId="22" borderId="26" xfId="3" applyFont="1" applyFill="1" applyBorder="1" applyAlignment="1">
      <alignment horizontal="center"/>
    </xf>
    <xf numFmtId="0" fontId="6" fillId="0" borderId="14" xfId="3" applyFont="1" applyBorder="1" applyAlignment="1">
      <alignment horizontal="center"/>
    </xf>
    <xf numFmtId="14" fontId="6" fillId="0" borderId="13" xfId="3" applyNumberFormat="1" applyFont="1" applyBorder="1" applyAlignment="1">
      <alignment horizontal="center"/>
    </xf>
    <xf numFmtId="0" fontId="6" fillId="0" borderId="12" xfId="3" applyFont="1" applyBorder="1" applyAlignment="1">
      <alignment horizontal="center"/>
    </xf>
    <xf numFmtId="14" fontId="6" fillId="0" borderId="62" xfId="3" applyNumberFormat="1" applyFon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27" xfId="3" applyFont="1" applyBorder="1" applyAlignment="1">
      <alignment horizontal="center"/>
    </xf>
    <xf numFmtId="0" fontId="0" fillId="0" borderId="27" xfId="0" applyBorder="1"/>
    <xf numFmtId="0" fontId="6" fillId="0" borderId="27" xfId="3" applyFont="1" applyBorder="1"/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40" fillId="17" borderId="0" xfId="3" applyFont="1" applyFill="1" applyAlignment="1">
      <alignment horizontal="center"/>
    </xf>
    <xf numFmtId="0" fontId="41" fillId="0" borderId="0" xfId="3" applyFont="1"/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0" borderId="0" xfId="3" applyFont="1" applyAlignment="1">
      <alignment vertical="center"/>
    </xf>
    <xf numFmtId="0" fontId="42" fillId="0" borderId="2" xfId="0" applyFont="1" applyBorder="1" applyAlignment="1">
      <alignment vertical="center"/>
    </xf>
    <xf numFmtId="0" fontId="41" fillId="0" borderId="0" xfId="3" applyFont="1" applyAlignment="1">
      <alignment horizontal="center"/>
    </xf>
    <xf numFmtId="0" fontId="42" fillId="0" borderId="0" xfId="0" applyFont="1"/>
    <xf numFmtId="0" fontId="39" fillId="37" borderId="0" xfId="0" applyFont="1" applyFill="1"/>
    <xf numFmtId="0" fontId="41" fillId="0" borderId="2" xfId="3" applyFont="1" applyBorder="1" applyAlignment="1">
      <alignment vertical="center"/>
    </xf>
    <xf numFmtId="0" fontId="6" fillId="22" borderId="46" xfId="3" applyFont="1" applyFill="1" applyBorder="1" applyAlignment="1">
      <alignment horizontal="center"/>
    </xf>
    <xf numFmtId="0" fontId="14" fillId="0" borderId="0" xfId="3" applyFont="1" applyAlignment="1">
      <alignment wrapText="1"/>
    </xf>
    <xf numFmtId="0" fontId="6" fillId="0" borderId="2" xfId="3" applyFont="1" applyBorder="1" applyAlignment="1">
      <alignment wrapText="1"/>
    </xf>
    <xf numFmtId="0" fontId="43" fillId="0" borderId="2" xfId="0" applyFont="1" applyBorder="1"/>
    <xf numFmtId="0" fontId="27" fillId="0" borderId="2" xfId="0" applyFont="1" applyBorder="1"/>
    <xf numFmtId="0" fontId="41" fillId="34" borderId="46" xfId="0" applyFont="1" applyFill="1" applyBorder="1" applyAlignment="1">
      <alignment horizontal="center"/>
    </xf>
    <xf numFmtId="0" fontId="42" fillId="0" borderId="46" xfId="0" applyFont="1" applyBorder="1"/>
    <xf numFmtId="0" fontId="45" fillId="0" borderId="46" xfId="0" applyFont="1" applyBorder="1"/>
    <xf numFmtId="0" fontId="41" fillId="34" borderId="28" xfId="0" applyFont="1" applyFill="1" applyBorder="1"/>
    <xf numFmtId="0" fontId="41" fillId="34" borderId="27" xfId="0" applyFont="1" applyFill="1" applyBorder="1"/>
    <xf numFmtId="0" fontId="41" fillId="34" borderId="70" xfId="0" applyFont="1" applyFill="1" applyBorder="1"/>
    <xf numFmtId="0" fontId="41" fillId="34" borderId="0" xfId="0" applyFont="1" applyFill="1" applyAlignment="1">
      <alignment horizontal="center"/>
    </xf>
    <xf numFmtId="0" fontId="41" fillId="0" borderId="0" xfId="0" applyFont="1"/>
    <xf numFmtId="0" fontId="45" fillId="0" borderId="0" xfId="0" applyFont="1"/>
    <xf numFmtId="0" fontId="41" fillId="34" borderId="14" xfId="0" applyFont="1" applyFill="1" applyBorder="1"/>
    <xf numFmtId="0" fontId="41" fillId="34" borderId="0" xfId="0" applyFont="1" applyFill="1"/>
    <xf numFmtId="0" fontId="41" fillId="34" borderId="49" xfId="0" applyFont="1" applyFill="1" applyBorder="1"/>
    <xf numFmtId="0" fontId="45" fillId="34" borderId="0" xfId="0" applyFont="1" applyFill="1" applyAlignment="1">
      <alignment horizontal="center"/>
    </xf>
    <xf numFmtId="0" fontId="45" fillId="34" borderId="49" xfId="0" applyFont="1" applyFill="1" applyBorder="1"/>
    <xf numFmtId="0" fontId="45" fillId="34" borderId="0" xfId="0" applyFont="1" applyFill="1"/>
    <xf numFmtId="0" fontId="41" fillId="0" borderId="0" xfId="0" applyFont="1" applyAlignment="1">
      <alignment horizontal="center"/>
    </xf>
    <xf numFmtId="0" fontId="41" fillId="34" borderId="2" xfId="0" applyFont="1" applyFill="1" applyBorder="1" applyAlignment="1">
      <alignment horizontal="center"/>
    </xf>
    <xf numFmtId="0" fontId="41" fillId="0" borderId="2" xfId="0" applyFont="1" applyBorder="1"/>
    <xf numFmtId="0" fontId="45" fillId="0" borderId="2" xfId="0" applyFont="1" applyBorder="1"/>
    <xf numFmtId="0" fontId="41" fillId="34" borderId="12" xfId="0" applyFont="1" applyFill="1" applyBorder="1"/>
    <xf numFmtId="0" fontId="41" fillId="34" borderId="1" xfId="0" applyFont="1" applyFill="1" applyBorder="1"/>
    <xf numFmtId="0" fontId="41" fillId="34" borderId="69" xfId="0" applyFont="1" applyFill="1" applyBorder="1"/>
    <xf numFmtId="0" fontId="45" fillId="0" borderId="0" xfId="0" applyFont="1" applyAlignment="1">
      <alignment horizontal="center"/>
    </xf>
    <xf numFmtId="0" fontId="41" fillId="34" borderId="51" xfId="3" applyFont="1" applyFill="1" applyBorder="1" applyAlignment="1">
      <alignment horizontal="center" wrapText="1"/>
    </xf>
    <xf numFmtId="0" fontId="41" fillId="34" borderId="46" xfId="3" applyFont="1" applyFill="1" applyBorder="1" applyAlignment="1">
      <alignment horizontal="center"/>
    </xf>
    <xf numFmtId="0" fontId="41" fillId="0" borderId="46" xfId="3" applyFont="1" applyBorder="1" applyAlignment="1">
      <alignment horizontal="center"/>
    </xf>
    <xf numFmtId="0" fontId="42" fillId="0" borderId="46" xfId="3" applyFont="1" applyBorder="1" applyAlignment="1">
      <alignment horizontal="center"/>
    </xf>
    <xf numFmtId="0" fontId="41" fillId="34" borderId="50" xfId="3" applyFont="1" applyFill="1" applyBorder="1" applyAlignment="1">
      <alignment horizontal="center"/>
    </xf>
    <xf numFmtId="0" fontId="41" fillId="34" borderId="0" xfId="3" applyFont="1" applyFill="1" applyAlignment="1">
      <alignment horizontal="center"/>
    </xf>
    <xf numFmtId="0" fontId="41" fillId="34" borderId="0" xfId="3" applyFont="1" applyFill="1" applyAlignment="1">
      <alignment horizontal="center" wrapText="1"/>
    </xf>
    <xf numFmtId="2" fontId="41" fillId="0" borderId="0" xfId="3" applyNumberFormat="1" applyFont="1" applyAlignment="1">
      <alignment horizontal="center"/>
    </xf>
    <xf numFmtId="2" fontId="41" fillId="34" borderId="0" xfId="3" applyNumberFormat="1" applyFont="1" applyFill="1" applyAlignment="1">
      <alignment horizontal="center"/>
    </xf>
    <xf numFmtId="0" fontId="45" fillId="34" borderId="0" xfId="3" applyFont="1" applyFill="1" applyAlignment="1">
      <alignment horizontal="center"/>
    </xf>
    <xf numFmtId="0" fontId="41" fillId="34" borderId="48" xfId="3" applyFont="1" applyFill="1" applyBorder="1" applyAlignment="1">
      <alignment horizontal="center"/>
    </xf>
    <xf numFmtId="0" fontId="41" fillId="34" borderId="2" xfId="3" applyFont="1" applyFill="1" applyBorder="1" applyAlignment="1">
      <alignment horizontal="center"/>
    </xf>
    <xf numFmtId="0" fontId="41" fillId="0" borderId="2" xfId="3" applyFont="1" applyBorder="1" applyAlignment="1">
      <alignment horizontal="center"/>
    </xf>
    <xf numFmtId="0" fontId="45" fillId="0" borderId="0" xfId="3" applyFont="1" applyAlignment="1">
      <alignment horizontal="center"/>
    </xf>
    <xf numFmtId="0" fontId="43" fillId="0" borderId="0" xfId="0" applyFont="1"/>
    <xf numFmtId="0" fontId="46" fillId="0" borderId="0" xfId="3" applyFont="1" applyAlignment="1">
      <alignment horizontal="center"/>
    </xf>
    <xf numFmtId="0" fontId="46" fillId="0" borderId="0" xfId="0" applyFont="1"/>
    <xf numFmtId="0" fontId="45" fillId="34" borderId="50" xfId="3" applyFont="1" applyFill="1" applyBorder="1" applyAlignment="1">
      <alignment horizontal="center"/>
    </xf>
    <xf numFmtId="2" fontId="45" fillId="0" borderId="0" xfId="3" applyNumberFormat="1" applyFont="1" applyAlignment="1">
      <alignment horizontal="center"/>
    </xf>
    <xf numFmtId="0" fontId="45" fillId="34" borderId="14" xfId="0" applyFont="1" applyFill="1" applyBorder="1"/>
    <xf numFmtId="0" fontId="23" fillId="37" borderId="0" xfId="0" applyFont="1" applyFill="1"/>
    <xf numFmtId="0" fontId="27" fillId="37" borderId="0" xfId="0" applyFont="1" applyFill="1"/>
    <xf numFmtId="0" fontId="47" fillId="0" borderId="0" xfId="0" applyFont="1"/>
    <xf numFmtId="0" fontId="48" fillId="0" borderId="0" xfId="0" applyFont="1"/>
    <xf numFmtId="0" fontId="0" fillId="0" borderId="2" xfId="0" applyBorder="1" applyAlignment="1">
      <alignment horizontal="center"/>
    </xf>
    <xf numFmtId="0" fontId="6" fillId="0" borderId="28" xfId="3" applyFont="1" applyBorder="1" applyAlignment="1">
      <alignment horizontal="center"/>
    </xf>
    <xf numFmtId="14" fontId="28" fillId="0" borderId="52" xfId="3" applyNumberFormat="1" applyFont="1" applyBorder="1"/>
    <xf numFmtId="14" fontId="28" fillId="0" borderId="49" xfId="3" applyNumberFormat="1" applyFont="1" applyBorder="1"/>
    <xf numFmtId="0" fontId="29" fillId="0" borderId="52" xfId="3" applyFont="1" applyBorder="1" applyAlignment="1">
      <alignment horizontal="center"/>
    </xf>
    <xf numFmtId="0" fontId="28" fillId="0" borderId="53" xfId="3" applyFont="1" applyBorder="1" applyAlignment="1">
      <alignment horizontal="center"/>
    </xf>
    <xf numFmtId="0" fontId="28" fillId="0" borderId="57" xfId="3" applyFont="1" applyBorder="1" applyAlignment="1">
      <alignment horizontal="center"/>
    </xf>
    <xf numFmtId="0" fontId="28" fillId="0" borderId="58" xfId="3" applyFont="1" applyBorder="1" applyAlignment="1">
      <alignment horizontal="center"/>
    </xf>
    <xf numFmtId="0" fontId="41" fillId="0" borderId="46" xfId="0" applyFont="1" applyBorder="1"/>
    <xf numFmtId="0" fontId="6" fillId="22" borderId="0" xfId="3" applyFont="1" applyFill="1" applyAlignment="1">
      <alignment horizontal="center"/>
    </xf>
    <xf numFmtId="0" fontId="6" fillId="22" borderId="0" xfId="3" applyFont="1" applyFill="1" applyAlignment="1">
      <alignment horizontal="center" wrapText="1"/>
    </xf>
    <xf numFmtId="0" fontId="6" fillId="22" borderId="49" xfId="3" applyFont="1" applyFill="1" applyBorder="1" applyAlignment="1">
      <alignment horizontal="center"/>
    </xf>
    <xf numFmtId="0" fontId="6" fillId="22" borderId="50" xfId="3" applyFont="1" applyFill="1" applyBorder="1" applyAlignment="1">
      <alignment horizontal="center"/>
    </xf>
    <xf numFmtId="0" fontId="29" fillId="0" borderId="0" xfId="0" applyFont="1"/>
    <xf numFmtId="0" fontId="29" fillId="0" borderId="2" xfId="0" applyFont="1" applyBorder="1"/>
    <xf numFmtId="14" fontId="28" fillId="0" borderId="0" xfId="3" applyNumberFormat="1" applyFont="1" applyAlignment="1">
      <alignment horizontal="left"/>
    </xf>
    <xf numFmtId="0" fontId="28" fillId="0" borderId="0" xfId="3" applyFont="1" applyAlignment="1">
      <alignment horizontal="right"/>
    </xf>
    <xf numFmtId="0" fontId="28" fillId="0" borderId="0" xfId="3" applyFont="1"/>
    <xf numFmtId="14" fontId="28" fillId="0" borderId="2" xfId="3" applyNumberFormat="1" applyFont="1" applyBorder="1" applyAlignment="1">
      <alignment horizontal="left"/>
    </xf>
    <xf numFmtId="0" fontId="28" fillId="0" borderId="2" xfId="3" applyFont="1" applyBorder="1"/>
    <xf numFmtId="0" fontId="29" fillId="0" borderId="0" xfId="0" applyFont="1" applyAlignment="1">
      <alignment horizontal="center"/>
    </xf>
    <xf numFmtId="0" fontId="29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46" xfId="3" applyFont="1" applyBorder="1" applyAlignment="1">
      <alignment horizontal="center"/>
    </xf>
    <xf numFmtId="0" fontId="0" fillId="0" borderId="49" xfId="0" applyBorder="1"/>
    <xf numFmtId="0" fontId="0" fillId="0" borderId="47" xfId="0" applyBorder="1"/>
    <xf numFmtId="0" fontId="6" fillId="22" borderId="71" xfId="3" applyFont="1" applyFill="1" applyBorder="1" applyAlignment="1">
      <alignment horizontal="center"/>
    </xf>
    <xf numFmtId="0" fontId="28" fillId="0" borderId="2" xfId="3" applyFont="1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0" fontId="41" fillId="0" borderId="2" xfId="3" applyFont="1" applyBorder="1"/>
    <xf numFmtId="0" fontId="16" fillId="0" borderId="0" xfId="3" applyFont="1" applyAlignment="1">
      <alignment horizontal="center"/>
    </xf>
    <xf numFmtId="0" fontId="16" fillId="0" borderId="2" xfId="3" applyFont="1" applyBorder="1" applyAlignment="1">
      <alignment horizontal="center"/>
    </xf>
    <xf numFmtId="0" fontId="41" fillId="34" borderId="52" xfId="3" applyFont="1" applyFill="1" applyBorder="1" applyAlignment="1">
      <alignment horizontal="center"/>
    </xf>
    <xf numFmtId="0" fontId="41" fillId="34" borderId="49" xfId="3" applyFont="1" applyFill="1" applyBorder="1" applyAlignment="1">
      <alignment horizontal="center"/>
    </xf>
    <xf numFmtId="0" fontId="41" fillId="34" borderId="47" xfId="3" applyFont="1" applyFill="1" applyBorder="1" applyAlignment="1">
      <alignment horizontal="center"/>
    </xf>
    <xf numFmtId="0" fontId="41" fillId="34" borderId="50" xfId="3" applyFont="1" applyFill="1" applyBorder="1" applyAlignment="1">
      <alignment horizontal="center" wrapText="1"/>
    </xf>
    <xf numFmtId="0" fontId="45" fillId="0" borderId="2" xfId="3" applyFont="1" applyBorder="1" applyAlignment="1">
      <alignment horizontal="center"/>
    </xf>
    <xf numFmtId="0" fontId="47" fillId="0" borderId="1" xfId="0" applyFont="1" applyBorder="1"/>
    <xf numFmtId="0" fontId="29" fillId="0" borderId="72" xfId="3" applyFont="1" applyBorder="1" applyAlignment="1">
      <alignment horizontal="center"/>
    </xf>
    <xf numFmtId="49" fontId="28" fillId="0" borderId="49" xfId="3" applyNumberFormat="1" applyFont="1" applyBorder="1" applyAlignment="1">
      <alignment horizontal="center"/>
    </xf>
    <xf numFmtId="0" fontId="28" fillId="0" borderId="0" xfId="3" applyFont="1" applyAlignment="1">
      <alignment horizontal="right" wrapText="1"/>
    </xf>
    <xf numFmtId="0" fontId="0" fillId="34" borderId="0" xfId="0" applyFill="1" applyAlignment="1">
      <alignment horizontal="center"/>
    </xf>
    <xf numFmtId="0" fontId="41" fillId="34" borderId="48" xfId="3" applyFont="1" applyFill="1" applyBorder="1" applyAlignment="1">
      <alignment horizontal="center" wrapText="1"/>
    </xf>
    <xf numFmtId="0" fontId="41" fillId="0" borderId="2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34" borderId="2" xfId="0" applyFont="1" applyFill="1" applyBorder="1"/>
    <xf numFmtId="14" fontId="28" fillId="0" borderId="50" xfId="3" applyNumberFormat="1" applyFont="1" applyBorder="1"/>
    <xf numFmtId="14" fontId="28" fillId="0" borderId="48" xfId="3" applyNumberFormat="1" applyFont="1" applyBorder="1"/>
    <xf numFmtId="0" fontId="41" fillId="34" borderId="47" xfId="0" applyFont="1" applyFill="1" applyBorder="1"/>
    <xf numFmtId="0" fontId="0" fillId="0" borderId="49" xfId="0" applyBorder="1" applyAlignment="1">
      <alignment horizontal="center"/>
    </xf>
    <xf numFmtId="0" fontId="31" fillId="0" borderId="52" xfId="3" applyFont="1" applyBorder="1" applyAlignment="1">
      <alignment horizontal="center" wrapText="1"/>
    </xf>
    <xf numFmtId="0" fontId="42" fillId="0" borderId="52" xfId="3" applyFont="1" applyBorder="1" applyAlignment="1">
      <alignment horizontal="center"/>
    </xf>
    <xf numFmtId="0" fontId="41" fillId="0" borderId="49" xfId="3" applyFont="1" applyBorder="1" applyAlignment="1">
      <alignment horizontal="center"/>
    </xf>
    <xf numFmtId="0" fontId="45" fillId="0" borderId="49" xfId="3" applyFont="1" applyBorder="1" applyAlignment="1">
      <alignment horizontal="center"/>
    </xf>
    <xf numFmtId="0" fontId="45" fillId="0" borderId="49" xfId="0" applyFont="1" applyBorder="1" applyAlignment="1">
      <alignment horizontal="center"/>
    </xf>
    <xf numFmtId="0" fontId="45" fillId="0" borderId="47" xfId="3" applyFont="1" applyBorder="1" applyAlignment="1">
      <alignment horizontal="center"/>
    </xf>
    <xf numFmtId="0" fontId="31" fillId="34" borderId="52" xfId="3" applyFont="1" applyFill="1" applyBorder="1" applyAlignment="1">
      <alignment horizontal="center"/>
    </xf>
    <xf numFmtId="0" fontId="41" fillId="34" borderId="52" xfId="0" applyFont="1" applyFill="1" applyBorder="1" applyAlignment="1">
      <alignment horizontal="center"/>
    </xf>
    <xf numFmtId="0" fontId="41" fillId="34" borderId="49" xfId="0" applyFont="1" applyFill="1" applyBorder="1" applyAlignment="1">
      <alignment horizontal="center"/>
    </xf>
    <xf numFmtId="0" fontId="45" fillId="34" borderId="49" xfId="0" applyFont="1" applyFill="1" applyBorder="1" applyAlignment="1">
      <alignment horizontal="center"/>
    </xf>
    <xf numFmtId="0" fontId="45" fillId="34" borderId="49" xfId="3" applyFont="1" applyFill="1" applyBorder="1" applyAlignment="1">
      <alignment horizontal="center"/>
    </xf>
    <xf numFmtId="0" fontId="31" fillId="0" borderId="52" xfId="3" applyFont="1" applyBorder="1" applyAlignment="1">
      <alignment horizontal="center"/>
    </xf>
    <xf numFmtId="0" fontId="42" fillId="0" borderId="52" xfId="0" applyFont="1" applyBorder="1"/>
    <xf numFmtId="0" fontId="41" fillId="0" borderId="49" xfId="0" applyFont="1" applyBorder="1"/>
    <xf numFmtId="0" fontId="41" fillId="0" borderId="47" xfId="0" applyFont="1" applyBorder="1"/>
    <xf numFmtId="0" fontId="41" fillId="34" borderId="0" xfId="0" applyFont="1" applyFill="1" applyAlignment="1">
      <alignment wrapText="1"/>
    </xf>
    <xf numFmtId="0" fontId="0" fillId="0" borderId="46" xfId="0" applyBorder="1"/>
    <xf numFmtId="0" fontId="0" fillId="0" borderId="52" xfId="0" applyBorder="1"/>
    <xf numFmtId="0" fontId="0" fillId="0" borderId="50" xfId="0" applyBorder="1"/>
    <xf numFmtId="0" fontId="0" fillId="0" borderId="48" xfId="0" applyBorder="1"/>
    <xf numFmtId="0" fontId="41" fillId="34" borderId="47" xfId="0" applyFont="1" applyFill="1" applyBorder="1" applyAlignment="1">
      <alignment horizontal="center"/>
    </xf>
    <xf numFmtId="0" fontId="0" fillId="21" borderId="50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21" borderId="49" xfId="0" applyFill="1" applyBorder="1" applyAlignment="1">
      <alignment horizontal="center"/>
    </xf>
    <xf numFmtId="166" fontId="0" fillId="21" borderId="50" xfId="0" applyNumberFormat="1" applyFill="1" applyBorder="1"/>
    <xf numFmtId="166" fontId="0" fillId="21" borderId="0" xfId="0" applyNumberFormat="1" applyFill="1"/>
    <xf numFmtId="166" fontId="0" fillId="21" borderId="0" xfId="0" applyNumberFormat="1" applyFill="1" applyAlignment="1">
      <alignment horizontal="center"/>
    </xf>
    <xf numFmtId="166" fontId="0" fillId="21" borderId="50" xfId="0" applyNumberFormat="1" applyFill="1" applyBorder="1" applyAlignment="1">
      <alignment horizontal="center"/>
    </xf>
    <xf numFmtId="166" fontId="3" fillId="21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34" borderId="48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47" xfId="0" applyFill="1" applyBorder="1" applyAlignment="1">
      <alignment horizontal="center"/>
    </xf>
    <xf numFmtId="14" fontId="5" fillId="0" borderId="2" xfId="0" applyNumberFormat="1" applyFont="1" applyBorder="1"/>
    <xf numFmtId="0" fontId="5" fillId="0" borderId="48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34" borderId="50" xfId="0" applyFont="1" applyFill="1" applyBorder="1" applyAlignment="1">
      <alignment horizontal="center"/>
    </xf>
    <xf numFmtId="0" fontId="39" fillId="34" borderId="51" xfId="0" applyFont="1" applyFill="1" applyBorder="1"/>
    <xf numFmtId="0" fontId="0" fillId="34" borderId="51" xfId="0" applyFill="1" applyBorder="1"/>
    <xf numFmtId="20" fontId="39" fillId="0" borderId="53" xfId="0" applyNumberFormat="1" applyFont="1" applyBorder="1"/>
    <xf numFmtId="14" fontId="0" fillId="0" borderId="50" xfId="0" applyNumberForma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3" applyAlignment="1">
      <alignment wrapText="1"/>
    </xf>
    <xf numFmtId="0" fontId="0" fillId="0" borderId="57" xfId="0" applyBorder="1" applyAlignment="1">
      <alignment horizontal="center"/>
    </xf>
    <xf numFmtId="49" fontId="28" fillId="0" borderId="57" xfId="3" applyNumberFormat="1" applyFont="1" applyBorder="1" applyAlignment="1">
      <alignment horizontal="center"/>
    </xf>
    <xf numFmtId="0" fontId="28" fillId="0" borderId="57" xfId="3" applyFont="1" applyBorder="1"/>
    <xf numFmtId="0" fontId="0" fillId="0" borderId="57" xfId="0" applyBorder="1"/>
    <xf numFmtId="0" fontId="39" fillId="0" borderId="75" xfId="0" applyFont="1" applyBorder="1" applyAlignment="1">
      <alignment horizontal="center"/>
    </xf>
    <xf numFmtId="0" fontId="39" fillId="0" borderId="74" xfId="0" applyFont="1" applyBorder="1" applyAlignment="1">
      <alignment horizontal="center"/>
    </xf>
    <xf numFmtId="0" fontId="39" fillId="0" borderId="73" xfId="0" applyFont="1" applyBorder="1" applyAlignment="1">
      <alignment horizontal="center"/>
    </xf>
    <xf numFmtId="20" fontId="39" fillId="0" borderId="73" xfId="0" applyNumberFormat="1" applyFont="1" applyBorder="1" applyAlignment="1">
      <alignment horizontal="center"/>
    </xf>
    <xf numFmtId="20" fontId="39" fillId="0" borderId="74" xfId="0" applyNumberFormat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3" borderId="0" xfId="3" applyFont="1" applyFill="1" applyAlignment="1">
      <alignment horizontal="center"/>
    </xf>
    <xf numFmtId="0" fontId="9" fillId="0" borderId="0" xfId="3" applyFont="1" applyAlignment="1">
      <alignment horizontal="center"/>
    </xf>
    <xf numFmtId="0" fontId="16" fillId="0" borderId="0" xfId="2" applyFont="1" applyAlignment="1">
      <alignment horizontal="center"/>
    </xf>
    <xf numFmtId="0" fontId="3" fillId="0" borderId="0" xfId="1" applyFont="1" applyAlignment="1"/>
  </cellXfs>
  <cellStyles count="5">
    <cellStyle name="Normal" xfId="0" builtinId="0"/>
    <cellStyle name="Normal 2" xfId="1" xr:uid="{8E62AC15-A9AD-FA49-BDF8-1AC752C12BA7}"/>
    <cellStyle name="Normal 3" xfId="2" xr:uid="{48C8BC45-B28D-3C4F-994C-BC2B2211ECB0}"/>
    <cellStyle name="Normal 4" xfId="3" xr:uid="{4F24FD02-1C33-2046-82A5-B96ACD02C3E8}"/>
    <cellStyle name="Normal 5" xfId="4" xr:uid="{D2D58EC0-4766-7D4B-B82B-1FFCF4116B65}"/>
  </cellStyles>
  <dxfs count="0"/>
  <tableStyles count="0" defaultTableStyle="TableStyleMedium2" defaultPivotStyle="PivotStyleMedium9"/>
  <colors>
    <mruColors>
      <color rgb="FFDC2200"/>
      <color rgb="FFFF2600"/>
      <color rgb="FFDE5050"/>
      <color rgb="FFDD00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Active Electrodes Across DIVs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B6J_DensityTest_10012024_AR!$X$1</c:f>
              <c:strCache>
                <c:ptCount val="1"/>
                <c:pt idx="0">
                  <c:v>P1W1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B6J_DensityTest_10012024_AR!$X$2:$X$11</c:f>
              <c:numCache>
                <c:formatCode>General</c:formatCode>
                <c:ptCount val="10"/>
                <c:pt idx="0">
                  <c:v>6.84</c:v>
                </c:pt>
                <c:pt idx="1">
                  <c:v>38.83</c:v>
                </c:pt>
                <c:pt idx="2">
                  <c:v>52.95</c:v>
                </c:pt>
                <c:pt idx="3">
                  <c:v>67.95</c:v>
                </c:pt>
                <c:pt idx="4">
                  <c:v>75.59</c:v>
                </c:pt>
                <c:pt idx="5">
                  <c:v>79.5</c:v>
                </c:pt>
                <c:pt idx="6">
                  <c:v>80.900000000000006</c:v>
                </c:pt>
                <c:pt idx="7">
                  <c:v>65.62</c:v>
                </c:pt>
                <c:pt idx="8">
                  <c:v>68.42</c:v>
                </c:pt>
                <c:pt idx="9">
                  <c:v>69.42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D-A849-A7D3-E0C375683939}"/>
            </c:ext>
          </c:extLst>
        </c:ser>
        <c:ser>
          <c:idx val="8"/>
          <c:order val="1"/>
          <c:tx>
            <c:strRef>
              <c:f>B6J_DensityTest_10012024_AR!$Y$1</c:f>
              <c:strCache>
                <c:ptCount val="1"/>
                <c:pt idx="0">
                  <c:v>P1W2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B6J_DensityTest_10012024_AR!$Y$2:$Y$11</c:f>
              <c:numCache>
                <c:formatCode>General</c:formatCode>
                <c:ptCount val="10"/>
                <c:pt idx="0">
                  <c:v>6.48</c:v>
                </c:pt>
                <c:pt idx="1">
                  <c:v>32.03</c:v>
                </c:pt>
                <c:pt idx="2">
                  <c:v>41.91</c:v>
                </c:pt>
                <c:pt idx="3">
                  <c:v>61.97</c:v>
                </c:pt>
                <c:pt idx="4">
                  <c:v>66.64</c:v>
                </c:pt>
                <c:pt idx="5">
                  <c:v>76.819999999999993</c:v>
                </c:pt>
                <c:pt idx="6">
                  <c:v>69.17</c:v>
                </c:pt>
                <c:pt idx="7">
                  <c:v>65.31</c:v>
                </c:pt>
                <c:pt idx="8">
                  <c:v>72.95</c:v>
                </c:pt>
                <c:pt idx="9">
                  <c:v>63.34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D-A849-A7D3-E0C375683939}"/>
            </c:ext>
          </c:extLst>
        </c:ser>
        <c:ser>
          <c:idx val="13"/>
          <c:order val="2"/>
          <c:tx>
            <c:strRef>
              <c:f>B6J_DensityTest_10012024_AR!$Z$1</c:f>
              <c:strCache>
                <c:ptCount val="1"/>
                <c:pt idx="0">
                  <c:v>P1W3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B6J_DensityTest_10012024_AR!$Z$2:$Z$11</c:f>
              <c:numCache>
                <c:formatCode>General</c:formatCode>
                <c:ptCount val="10"/>
                <c:pt idx="0">
                  <c:v>10.61</c:v>
                </c:pt>
                <c:pt idx="1">
                  <c:v>37.81</c:v>
                </c:pt>
                <c:pt idx="2">
                  <c:v>55.64</c:v>
                </c:pt>
                <c:pt idx="3">
                  <c:v>62.14</c:v>
                </c:pt>
                <c:pt idx="4">
                  <c:v>65.31</c:v>
                </c:pt>
                <c:pt idx="5">
                  <c:v>83.94</c:v>
                </c:pt>
                <c:pt idx="6">
                  <c:v>80.06</c:v>
                </c:pt>
                <c:pt idx="7">
                  <c:v>78.510000000000005</c:v>
                </c:pt>
                <c:pt idx="8">
                  <c:v>74.08</c:v>
                </c:pt>
                <c:pt idx="9">
                  <c:v>72.739999999999995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D-A849-A7D3-E0C375683939}"/>
            </c:ext>
          </c:extLst>
        </c:ser>
        <c:ser>
          <c:idx val="14"/>
          <c:order val="3"/>
          <c:tx>
            <c:strRef>
              <c:f>B6J_DensityTest_10012024_AR!$AA$1</c:f>
              <c:strCache>
                <c:ptCount val="1"/>
                <c:pt idx="0">
                  <c:v>P1W4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B6J_DensityTest_10012024_AR!$AA$2:$AA$11</c:f>
              <c:numCache>
                <c:formatCode>General</c:formatCode>
                <c:ptCount val="10"/>
                <c:pt idx="0">
                  <c:v>8.73</c:v>
                </c:pt>
                <c:pt idx="1">
                  <c:v>33.86</c:v>
                </c:pt>
                <c:pt idx="2">
                  <c:v>48.07</c:v>
                </c:pt>
                <c:pt idx="3">
                  <c:v>70.680000000000007</c:v>
                </c:pt>
                <c:pt idx="4">
                  <c:v>67.599999999999994</c:v>
                </c:pt>
                <c:pt idx="5">
                  <c:v>75.86</c:v>
                </c:pt>
                <c:pt idx="6">
                  <c:v>71.28</c:v>
                </c:pt>
                <c:pt idx="7">
                  <c:v>68.22</c:v>
                </c:pt>
                <c:pt idx="8">
                  <c:v>67.84</c:v>
                </c:pt>
                <c:pt idx="9">
                  <c:v>69.64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D-A849-A7D3-E0C375683939}"/>
            </c:ext>
          </c:extLst>
        </c:ser>
        <c:ser>
          <c:idx val="9"/>
          <c:order val="4"/>
          <c:tx>
            <c:strRef>
              <c:f>B6J_DensityTest_10012024_AR!$AB$1</c:f>
              <c:strCache>
                <c:ptCount val="1"/>
                <c:pt idx="0">
                  <c:v>P1W5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B6J_DensityTest_10012024_AR!$AB$2:$AB$11</c:f>
              <c:numCache>
                <c:formatCode>General</c:formatCode>
                <c:ptCount val="10"/>
                <c:pt idx="0">
                  <c:v>7.14</c:v>
                </c:pt>
                <c:pt idx="1">
                  <c:v>29.62</c:v>
                </c:pt>
                <c:pt idx="2">
                  <c:v>44.38</c:v>
                </c:pt>
                <c:pt idx="3">
                  <c:v>58.5</c:v>
                </c:pt>
                <c:pt idx="4">
                  <c:v>59.64</c:v>
                </c:pt>
                <c:pt idx="5">
                  <c:v>70.67</c:v>
                </c:pt>
                <c:pt idx="6">
                  <c:v>72.27</c:v>
                </c:pt>
                <c:pt idx="7">
                  <c:v>72.599999999999994</c:v>
                </c:pt>
                <c:pt idx="8">
                  <c:v>64.05</c:v>
                </c:pt>
                <c:pt idx="9">
                  <c:v>64.05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7D-A849-A7D3-E0C375683939}"/>
            </c:ext>
          </c:extLst>
        </c:ser>
        <c:ser>
          <c:idx val="10"/>
          <c:order val="5"/>
          <c:tx>
            <c:strRef>
              <c:f>B6J_DensityTest_10012024_AR!$AC$1</c:f>
              <c:strCache>
                <c:ptCount val="1"/>
                <c:pt idx="0">
                  <c:v>P1W6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B6J_DensityTest_10012024_AR!$AC$2:$AC$11</c:f>
              <c:numCache>
                <c:formatCode>General</c:formatCode>
                <c:ptCount val="10"/>
                <c:pt idx="0">
                  <c:v>7.45</c:v>
                </c:pt>
                <c:pt idx="1">
                  <c:v>33.75</c:v>
                </c:pt>
                <c:pt idx="2">
                  <c:v>52.97</c:v>
                </c:pt>
                <c:pt idx="3">
                  <c:v>71.7</c:v>
                </c:pt>
                <c:pt idx="4">
                  <c:v>57.13</c:v>
                </c:pt>
                <c:pt idx="5">
                  <c:v>83.97</c:v>
                </c:pt>
                <c:pt idx="6">
                  <c:v>77.25</c:v>
                </c:pt>
                <c:pt idx="7">
                  <c:v>80.97</c:v>
                </c:pt>
                <c:pt idx="8">
                  <c:v>81.150000000000006</c:v>
                </c:pt>
                <c:pt idx="9">
                  <c:v>78.52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7D-A849-A7D3-E0C375683939}"/>
            </c:ext>
          </c:extLst>
        </c:ser>
        <c:ser>
          <c:idx val="15"/>
          <c:order val="6"/>
          <c:tx>
            <c:strRef>
              <c:f>B6J_DensityTest_10012024_AR!$AD$1</c:f>
              <c:strCache>
                <c:ptCount val="1"/>
                <c:pt idx="0">
                  <c:v>P2W1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B6J_DensityTest_10012024_AR!$AD$2:$AD$11</c:f>
              <c:numCache>
                <c:formatCode>General</c:formatCode>
                <c:ptCount val="10"/>
                <c:pt idx="0">
                  <c:v>0.27</c:v>
                </c:pt>
                <c:pt idx="1">
                  <c:v>4.6100000000000003</c:v>
                </c:pt>
                <c:pt idx="2">
                  <c:v>6.7</c:v>
                </c:pt>
                <c:pt idx="3">
                  <c:v>10.59</c:v>
                </c:pt>
                <c:pt idx="4">
                  <c:v>15.11</c:v>
                </c:pt>
                <c:pt idx="5">
                  <c:v>10.09</c:v>
                </c:pt>
                <c:pt idx="6">
                  <c:v>9.85</c:v>
                </c:pt>
                <c:pt idx="7">
                  <c:v>6.1</c:v>
                </c:pt>
                <c:pt idx="8">
                  <c:v>7.17</c:v>
                </c:pt>
                <c:pt idx="9">
                  <c:v>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7D-A849-A7D3-E0C375683939}"/>
            </c:ext>
          </c:extLst>
        </c:ser>
        <c:ser>
          <c:idx val="16"/>
          <c:order val="7"/>
          <c:tx>
            <c:strRef>
              <c:f>B6J_DensityTest_10012024_AR!$AE$1</c:f>
              <c:strCache>
                <c:ptCount val="1"/>
                <c:pt idx="0">
                  <c:v>P2W2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B6J_DensityTest_10012024_AR!$AE$2:$AE$11</c:f>
              <c:numCache>
                <c:formatCode>General</c:formatCode>
                <c:ptCount val="10"/>
                <c:pt idx="0">
                  <c:v>0.27</c:v>
                </c:pt>
                <c:pt idx="1">
                  <c:v>5.98</c:v>
                </c:pt>
                <c:pt idx="2">
                  <c:v>15.75</c:v>
                </c:pt>
                <c:pt idx="3">
                  <c:v>30.14</c:v>
                </c:pt>
                <c:pt idx="4">
                  <c:v>33.520000000000003</c:v>
                </c:pt>
                <c:pt idx="5">
                  <c:v>38.229999999999997</c:v>
                </c:pt>
                <c:pt idx="6">
                  <c:v>33.270000000000003</c:v>
                </c:pt>
                <c:pt idx="7">
                  <c:v>15.43</c:v>
                </c:pt>
                <c:pt idx="8">
                  <c:v>34.799999999999997</c:v>
                </c:pt>
                <c:pt idx="9">
                  <c:v>30.74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7D-A849-A7D3-E0C375683939}"/>
            </c:ext>
          </c:extLst>
        </c:ser>
        <c:ser>
          <c:idx val="1"/>
          <c:order val="8"/>
          <c:tx>
            <c:strRef>
              <c:f>B6J_DensityTest_10012024_AR!$AJ$1</c:f>
              <c:strCache>
                <c:ptCount val="1"/>
                <c:pt idx="0">
                  <c:v>P3W1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B6J_DensityTest_10012024_AR!$AJ$2:$AJ$11</c:f>
              <c:numCache>
                <c:formatCode>General</c:formatCode>
                <c:ptCount val="10"/>
                <c:pt idx="0">
                  <c:v>0.48</c:v>
                </c:pt>
                <c:pt idx="1">
                  <c:v>4.66</c:v>
                </c:pt>
                <c:pt idx="2">
                  <c:v>14.92</c:v>
                </c:pt>
                <c:pt idx="3">
                  <c:v>25.34</c:v>
                </c:pt>
                <c:pt idx="4">
                  <c:v>24.8</c:v>
                </c:pt>
                <c:pt idx="5">
                  <c:v>26.43</c:v>
                </c:pt>
                <c:pt idx="6">
                  <c:v>24.36</c:v>
                </c:pt>
                <c:pt idx="7">
                  <c:v>10.53</c:v>
                </c:pt>
                <c:pt idx="8">
                  <c:v>20.72</c:v>
                </c:pt>
                <c:pt idx="9">
                  <c:v>12.79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7D-A849-A7D3-E0C375683939}"/>
            </c:ext>
          </c:extLst>
        </c:ser>
        <c:ser>
          <c:idx val="2"/>
          <c:order val="9"/>
          <c:tx>
            <c:strRef>
              <c:f>B6J_DensityTest_10012024_AR!$AK$1</c:f>
              <c:strCache>
                <c:ptCount val="1"/>
                <c:pt idx="0">
                  <c:v>P3W2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B6J_DensityTest_10012024_AR!$AK$2:$AK$11</c:f>
              <c:numCache>
                <c:formatCode>General</c:formatCode>
                <c:ptCount val="10"/>
                <c:pt idx="0">
                  <c:v>0.49</c:v>
                </c:pt>
                <c:pt idx="1">
                  <c:v>5.9</c:v>
                </c:pt>
                <c:pt idx="2">
                  <c:v>13.81</c:v>
                </c:pt>
                <c:pt idx="3">
                  <c:v>20.88</c:v>
                </c:pt>
                <c:pt idx="4">
                  <c:v>22.8</c:v>
                </c:pt>
                <c:pt idx="5">
                  <c:v>23.41</c:v>
                </c:pt>
                <c:pt idx="6">
                  <c:v>19.100000000000001</c:v>
                </c:pt>
                <c:pt idx="7">
                  <c:v>9.91</c:v>
                </c:pt>
                <c:pt idx="8">
                  <c:v>17.989999999999998</c:v>
                </c:pt>
                <c:pt idx="9">
                  <c:v>15.22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7D-A849-A7D3-E0C375683939}"/>
            </c:ext>
          </c:extLst>
        </c:ser>
        <c:ser>
          <c:idx val="11"/>
          <c:order val="10"/>
          <c:tx>
            <c:strRef>
              <c:f>B6J_DensityTest_10012024_AR!$AF$1</c:f>
              <c:strCache>
                <c:ptCount val="1"/>
                <c:pt idx="0">
                  <c:v>P2W3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B6J_DensityTest_10012024_AR!$AF$2:$AF$11</c:f>
              <c:numCache>
                <c:formatCode>General</c:formatCode>
                <c:ptCount val="10"/>
                <c:pt idx="0">
                  <c:v>2.52</c:v>
                </c:pt>
                <c:pt idx="1">
                  <c:v>8.83</c:v>
                </c:pt>
                <c:pt idx="2">
                  <c:v>10.31</c:v>
                </c:pt>
                <c:pt idx="3">
                  <c:v>17.27</c:v>
                </c:pt>
                <c:pt idx="4">
                  <c:v>18.52</c:v>
                </c:pt>
                <c:pt idx="5">
                  <c:v>20.02</c:v>
                </c:pt>
                <c:pt idx="6">
                  <c:v>19.02</c:v>
                </c:pt>
                <c:pt idx="7">
                  <c:v>63.35</c:v>
                </c:pt>
                <c:pt idx="8">
                  <c:v>17.260000000000002</c:v>
                </c:pt>
                <c:pt idx="9">
                  <c:v>14.92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7D-A849-A7D3-E0C375683939}"/>
            </c:ext>
          </c:extLst>
        </c:ser>
        <c:ser>
          <c:idx val="12"/>
          <c:order val="11"/>
          <c:tx>
            <c:strRef>
              <c:f>B6J_DensityTest_10012024_AR!$AG$1</c:f>
              <c:strCache>
                <c:ptCount val="1"/>
                <c:pt idx="0">
                  <c:v>P2W4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B6J_DensityTest_10012024_AR!$AG$2:$AG$11</c:f>
              <c:numCache>
                <c:formatCode>General</c:formatCode>
                <c:ptCount val="10"/>
                <c:pt idx="0">
                  <c:v>3.93</c:v>
                </c:pt>
                <c:pt idx="1">
                  <c:v>16.14</c:v>
                </c:pt>
                <c:pt idx="2">
                  <c:v>23.86</c:v>
                </c:pt>
                <c:pt idx="3">
                  <c:v>38</c:v>
                </c:pt>
                <c:pt idx="4">
                  <c:v>56.58</c:v>
                </c:pt>
                <c:pt idx="5">
                  <c:v>56.76</c:v>
                </c:pt>
                <c:pt idx="6">
                  <c:v>67.13</c:v>
                </c:pt>
                <c:pt idx="7">
                  <c:v>63.35</c:v>
                </c:pt>
                <c:pt idx="8">
                  <c:v>59.23</c:v>
                </c:pt>
                <c:pt idx="9">
                  <c:v>53.99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7D-A849-A7D3-E0C375683939}"/>
            </c:ext>
          </c:extLst>
        </c:ser>
        <c:ser>
          <c:idx val="3"/>
          <c:order val="12"/>
          <c:tx>
            <c:strRef>
              <c:f>B6J_DensityTest_10012024_AR!$AL$1</c:f>
              <c:strCache>
                <c:ptCount val="1"/>
                <c:pt idx="0">
                  <c:v>P3W3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B6J_DensityTest_10012024_AR!$AL$2:$AL$11</c:f>
              <c:numCache>
                <c:formatCode>General</c:formatCode>
                <c:ptCount val="10"/>
                <c:pt idx="0">
                  <c:v>2.7</c:v>
                </c:pt>
                <c:pt idx="1">
                  <c:v>15.32</c:v>
                </c:pt>
                <c:pt idx="2">
                  <c:v>28.09</c:v>
                </c:pt>
                <c:pt idx="3">
                  <c:v>42.59</c:v>
                </c:pt>
                <c:pt idx="4">
                  <c:v>57.92</c:v>
                </c:pt>
                <c:pt idx="5">
                  <c:v>43.3</c:v>
                </c:pt>
                <c:pt idx="6">
                  <c:v>48.97</c:v>
                </c:pt>
                <c:pt idx="7">
                  <c:v>30.97</c:v>
                </c:pt>
                <c:pt idx="8">
                  <c:v>51.21</c:v>
                </c:pt>
                <c:pt idx="9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7D-A849-A7D3-E0C375683939}"/>
            </c:ext>
          </c:extLst>
        </c:ser>
        <c:ser>
          <c:idx val="4"/>
          <c:order val="13"/>
          <c:tx>
            <c:strRef>
              <c:f>B6J_DensityTest_10012024_AR!$AM$1</c:f>
              <c:strCache>
                <c:ptCount val="1"/>
                <c:pt idx="0">
                  <c:v>P3W4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B6J_DensityTest_10012024_AR!$AM$2:$AM$11</c:f>
              <c:numCache>
                <c:formatCode>General</c:formatCode>
                <c:ptCount val="10"/>
                <c:pt idx="0">
                  <c:v>2.5</c:v>
                </c:pt>
                <c:pt idx="1">
                  <c:v>16.190000000000001</c:v>
                </c:pt>
                <c:pt idx="2">
                  <c:v>28.38</c:v>
                </c:pt>
                <c:pt idx="3">
                  <c:v>48.92</c:v>
                </c:pt>
                <c:pt idx="4">
                  <c:v>59.41</c:v>
                </c:pt>
                <c:pt idx="5">
                  <c:v>63.36</c:v>
                </c:pt>
                <c:pt idx="6">
                  <c:v>59.55</c:v>
                </c:pt>
                <c:pt idx="7">
                  <c:v>40.9</c:v>
                </c:pt>
                <c:pt idx="8">
                  <c:v>66.06</c:v>
                </c:pt>
                <c:pt idx="9">
                  <c:v>63.32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7D-A849-A7D3-E0C375683939}"/>
            </c:ext>
          </c:extLst>
        </c:ser>
        <c:ser>
          <c:idx val="17"/>
          <c:order val="14"/>
          <c:tx>
            <c:strRef>
              <c:f>B6J_DensityTest_10012024_AR!$AH$1</c:f>
              <c:strCache>
                <c:ptCount val="1"/>
                <c:pt idx="0">
                  <c:v>P2W5</c:v>
                </c:pt>
              </c:strCache>
            </c:strRef>
          </c:tx>
          <c:spPr>
            <a:solidFill>
              <a:srgbClr val="FF6D01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B6J_DensityTest_10012024_AR!$AH$2:$AH$11</c:f>
              <c:numCache>
                <c:formatCode>General</c:formatCode>
                <c:ptCount val="10"/>
                <c:pt idx="0">
                  <c:v>4.21</c:v>
                </c:pt>
                <c:pt idx="1">
                  <c:v>17.510000000000002</c:v>
                </c:pt>
                <c:pt idx="2">
                  <c:v>36.299999999999997</c:v>
                </c:pt>
                <c:pt idx="3">
                  <c:v>52</c:v>
                </c:pt>
                <c:pt idx="4">
                  <c:v>62.38</c:v>
                </c:pt>
                <c:pt idx="5">
                  <c:v>66.81</c:v>
                </c:pt>
                <c:pt idx="6">
                  <c:v>60.86</c:v>
                </c:pt>
                <c:pt idx="7">
                  <c:v>64.959999999999994</c:v>
                </c:pt>
                <c:pt idx="8">
                  <c:v>76.53</c:v>
                </c:pt>
                <c:pt idx="9">
                  <c:v>68.790000000000006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7D-A849-A7D3-E0C375683939}"/>
            </c:ext>
          </c:extLst>
        </c:ser>
        <c:ser>
          <c:idx val="18"/>
          <c:order val="15"/>
          <c:tx>
            <c:strRef>
              <c:f>B6J_DensityTest_10012024_AR!$AI$1</c:f>
              <c:strCache>
                <c:ptCount val="1"/>
                <c:pt idx="0">
                  <c:v>P2W6</c:v>
                </c:pt>
              </c:strCache>
            </c:strRef>
          </c:tx>
          <c:spPr>
            <a:solidFill>
              <a:srgbClr val="FFC599"/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B6J_DensityTest_10012024_AR!$AI$2:$AI$11</c:f>
              <c:numCache>
                <c:formatCode>General</c:formatCode>
                <c:ptCount val="10"/>
                <c:pt idx="0">
                  <c:v>6.31</c:v>
                </c:pt>
                <c:pt idx="1">
                  <c:v>26.58</c:v>
                </c:pt>
                <c:pt idx="2">
                  <c:v>42.93</c:v>
                </c:pt>
                <c:pt idx="3">
                  <c:v>60</c:v>
                </c:pt>
                <c:pt idx="4">
                  <c:v>81.52</c:v>
                </c:pt>
                <c:pt idx="5">
                  <c:v>82.68</c:v>
                </c:pt>
                <c:pt idx="6">
                  <c:v>82.02</c:v>
                </c:pt>
                <c:pt idx="7">
                  <c:v>81.62</c:v>
                </c:pt>
                <c:pt idx="8">
                  <c:v>87.95</c:v>
                </c:pt>
                <c:pt idx="9">
                  <c:v>85.87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97D-A849-A7D3-E0C375683939}"/>
            </c:ext>
          </c:extLst>
        </c:ser>
        <c:ser>
          <c:idx val="5"/>
          <c:order val="16"/>
          <c:tx>
            <c:strRef>
              <c:f>B6J_DensityTest_10012024_AR!$AN$1</c:f>
              <c:strCache>
                <c:ptCount val="1"/>
                <c:pt idx="0">
                  <c:v>P3W5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B6J_DensityTest_10012024_AR!$AN$2:$AN$11</c:f>
              <c:numCache>
                <c:formatCode>General</c:formatCode>
                <c:ptCount val="10"/>
                <c:pt idx="0">
                  <c:v>5.16</c:v>
                </c:pt>
                <c:pt idx="1">
                  <c:v>20.69</c:v>
                </c:pt>
                <c:pt idx="2">
                  <c:v>39.5</c:v>
                </c:pt>
                <c:pt idx="3">
                  <c:v>63.1</c:v>
                </c:pt>
                <c:pt idx="4">
                  <c:v>61.6</c:v>
                </c:pt>
                <c:pt idx="5">
                  <c:v>73.72</c:v>
                </c:pt>
                <c:pt idx="6">
                  <c:v>66.25</c:v>
                </c:pt>
                <c:pt idx="7">
                  <c:v>37.619999999999997</c:v>
                </c:pt>
                <c:pt idx="8">
                  <c:v>71.040000000000006</c:v>
                </c:pt>
                <c:pt idx="9">
                  <c:v>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97D-A849-A7D3-E0C375683939}"/>
            </c:ext>
          </c:extLst>
        </c:ser>
        <c:ser>
          <c:idx val="6"/>
          <c:order val="17"/>
          <c:tx>
            <c:strRef>
              <c:f>B6J_DensityTest_10012024_AR!$AO$1</c:f>
              <c:strCache>
                <c:ptCount val="1"/>
                <c:pt idx="0">
                  <c:v>P3W6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B6J_DensityTest_10012024_AR!$W$2:$W$11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B6J_DensityTest_10012024_AR!$AO$2:$AO$11</c:f>
              <c:numCache>
                <c:formatCode>General</c:formatCode>
                <c:ptCount val="10"/>
                <c:pt idx="0">
                  <c:v>4.8499999999999996</c:v>
                </c:pt>
                <c:pt idx="1">
                  <c:v>22.93</c:v>
                </c:pt>
                <c:pt idx="2">
                  <c:v>37.58</c:v>
                </c:pt>
                <c:pt idx="3">
                  <c:v>57.59</c:v>
                </c:pt>
                <c:pt idx="4">
                  <c:v>66.58</c:v>
                </c:pt>
                <c:pt idx="5">
                  <c:v>68.69</c:v>
                </c:pt>
                <c:pt idx="6">
                  <c:v>70.64</c:v>
                </c:pt>
                <c:pt idx="7">
                  <c:v>40.950000000000003</c:v>
                </c:pt>
                <c:pt idx="8">
                  <c:v>72.13</c:v>
                </c:pt>
                <c:pt idx="9">
                  <c:v>71.34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97D-A849-A7D3-E0C375683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9"/>
        <c:overlap val="-27"/>
        <c:axId val="1639894536"/>
        <c:axId val="1642767880"/>
      </c:barChart>
      <c:catAx>
        <c:axId val="1639894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67880"/>
        <c:crosses val="autoZero"/>
        <c:auto val="1"/>
        <c:lblAlgn val="ctr"/>
        <c:lblOffset val="100"/>
        <c:noMultiLvlLbl val="0"/>
      </c:catAx>
      <c:valAx>
        <c:axId val="164276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Active Electrodes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9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793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% Electrodes Across DIVs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B6J_DensityTest_10012024_AR!$AP$1</c:f>
              <c:strCache>
                <c:ptCount val="1"/>
                <c:pt idx="0">
                  <c:v>Avg 30K</c:v>
                </c:pt>
              </c:strCache>
            </c:strRef>
          </c:tx>
          <c:spPr>
            <a:solidFill>
              <a:srgbClr val="FBBC0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B6J_DensityTest_10012024_AR!$AT$2:$AT$10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</c:numCache>
            </c:numRef>
          </c:cat>
          <c:val>
            <c:numRef>
              <c:f>B6J_DensityTest_10012024_AR!$AP$2:$AP$10</c:f>
              <c:numCache>
                <c:formatCode>General</c:formatCode>
                <c:ptCount val="9"/>
                <c:pt idx="0">
                  <c:v>0.3775</c:v>
                </c:pt>
                <c:pt idx="1">
                  <c:v>5.2874999999999996</c:v>
                </c:pt>
                <c:pt idx="2">
                  <c:v>12.795</c:v>
                </c:pt>
                <c:pt idx="3">
                  <c:v>21.737500000000001</c:v>
                </c:pt>
                <c:pt idx="4">
                  <c:v>24.057500000000001</c:v>
                </c:pt>
                <c:pt idx="5">
                  <c:v>24.54</c:v>
                </c:pt>
                <c:pt idx="6">
                  <c:v>21.645000000000003</c:v>
                </c:pt>
                <c:pt idx="7">
                  <c:v>10.4925</c:v>
                </c:pt>
                <c:pt idx="8">
                  <c:v>20.169999999999998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1-FF4F-A00E-C235055D531A}"/>
            </c:ext>
          </c:extLst>
        </c:ser>
        <c:ser>
          <c:idx val="1"/>
          <c:order val="1"/>
          <c:tx>
            <c:strRef>
              <c:f>B6J_DensityTest_10012024_AR!$AQ$1</c:f>
              <c:strCache>
                <c:ptCount val="1"/>
                <c:pt idx="0">
                  <c:v>Avg 60K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B6J_DensityTest_10012024_AR!$AT$2:$AT$10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</c:numCache>
            </c:numRef>
          </c:cat>
          <c:val>
            <c:numRef>
              <c:f>B6J_DensityTest_10012024_AR!$AQ$2:$AQ$10</c:f>
              <c:numCache>
                <c:formatCode>General</c:formatCode>
                <c:ptCount val="9"/>
                <c:pt idx="0">
                  <c:v>2.9125000000000001</c:v>
                </c:pt>
                <c:pt idx="1">
                  <c:v>14.120000000000001</c:v>
                </c:pt>
                <c:pt idx="2">
                  <c:v>22.66</c:v>
                </c:pt>
                <c:pt idx="3">
                  <c:v>36.695</c:v>
                </c:pt>
                <c:pt idx="4">
                  <c:v>48.107499999999995</c:v>
                </c:pt>
                <c:pt idx="5">
                  <c:v>45.86</c:v>
                </c:pt>
                <c:pt idx="6">
                  <c:v>48.667500000000004</c:v>
                </c:pt>
                <c:pt idx="7">
                  <c:v>49.642500000000005</c:v>
                </c:pt>
                <c:pt idx="8">
                  <c:v>48.44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1-FF4F-A00E-C235055D531A}"/>
            </c:ext>
          </c:extLst>
        </c:ser>
        <c:ser>
          <c:idx val="2"/>
          <c:order val="2"/>
          <c:tx>
            <c:strRef>
              <c:f>B6J_DensityTest_10012024_AR!$AR$1</c:f>
              <c:strCache>
                <c:ptCount val="1"/>
                <c:pt idx="0">
                  <c:v>Avg 90K</c:v>
                </c:pt>
              </c:strCache>
            </c:strRef>
          </c:tx>
          <c:spPr>
            <a:solidFill>
              <a:srgbClr val="FF6D0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B6J_DensityTest_10012024_AR!$AT$2:$AT$10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</c:numCache>
            </c:numRef>
          </c:cat>
          <c:val>
            <c:numRef>
              <c:f>B6J_DensityTest_10012024_AR!$AR$2:$AR$10</c:f>
              <c:numCache>
                <c:formatCode>General</c:formatCode>
                <c:ptCount val="9"/>
                <c:pt idx="0">
                  <c:v>5.1325000000000003</c:v>
                </c:pt>
                <c:pt idx="1">
                  <c:v>21.927500000000002</c:v>
                </c:pt>
                <c:pt idx="2">
                  <c:v>39.077500000000001</c:v>
                </c:pt>
                <c:pt idx="3">
                  <c:v>58.172499999999999</c:v>
                </c:pt>
                <c:pt idx="4">
                  <c:v>68.02</c:v>
                </c:pt>
                <c:pt idx="5">
                  <c:v>72.974999999999994</c:v>
                </c:pt>
                <c:pt idx="6">
                  <c:v>69.942499999999995</c:v>
                </c:pt>
                <c:pt idx="7">
                  <c:v>56.287499999999994</c:v>
                </c:pt>
                <c:pt idx="8">
                  <c:v>76.912500000000009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1-FF4F-A00E-C235055D531A}"/>
            </c:ext>
          </c:extLst>
        </c:ser>
        <c:ser>
          <c:idx val="3"/>
          <c:order val="3"/>
          <c:tx>
            <c:strRef>
              <c:f>B6J_DensityTest_10012024_AR!$AS$1</c:f>
              <c:strCache>
                <c:ptCount val="1"/>
                <c:pt idx="0">
                  <c:v>Avg 125K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B6J_DensityTest_10012024_AR!$AT$2:$AT$10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</c:numCache>
            </c:numRef>
          </c:cat>
          <c:val>
            <c:numRef>
              <c:f>B6J_DensityTest_10012024_AR!$AS$2:$AS$10</c:f>
              <c:numCache>
                <c:formatCode>General</c:formatCode>
                <c:ptCount val="9"/>
                <c:pt idx="0">
                  <c:v>7.9599999999999991</c:v>
                </c:pt>
                <c:pt idx="1">
                  <c:v>34.43</c:v>
                </c:pt>
                <c:pt idx="2">
                  <c:v>48.589999999999996</c:v>
                </c:pt>
                <c:pt idx="3">
                  <c:v>64.248000000000005</c:v>
                </c:pt>
                <c:pt idx="4">
                  <c:v>66.955999999999989</c:v>
                </c:pt>
                <c:pt idx="5">
                  <c:v>77.358000000000004</c:v>
                </c:pt>
                <c:pt idx="6">
                  <c:v>74.73599999999999</c:v>
                </c:pt>
                <c:pt idx="7">
                  <c:v>70.051999999999992</c:v>
                </c:pt>
                <c:pt idx="8">
                  <c:v>69.467999999999989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71-FF4F-A00E-C235055D5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326280"/>
        <c:axId val="1734337032"/>
      </c:barChart>
      <c:catAx>
        <c:axId val="1734326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37032"/>
        <c:crosses val="autoZero"/>
        <c:auto val="1"/>
        <c:lblAlgn val="ctr"/>
        <c:lblOffset val="100"/>
        <c:noMultiLvlLbl val="0"/>
      </c:catAx>
      <c:valAx>
        <c:axId val="173433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Active Electrodes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2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% Electrodes Across DIVs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B6J_DensityTest_10012024_AR!$AP$1</c:f>
              <c:strCache>
                <c:ptCount val="1"/>
                <c:pt idx="0">
                  <c:v>Avg 30K</c:v>
                </c:pt>
              </c:strCache>
            </c:strRef>
          </c:tx>
          <c:spPr>
            <a:ln w="28575" cap="rnd">
              <a:solidFill>
                <a:srgbClr val="FBBC0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B6J_DensityTest_10012024_AR!$AT$2:$AT$11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B6J_DensityTest_10012024_AR!$AP$2:$AP$11</c:f>
              <c:numCache>
                <c:formatCode>General</c:formatCode>
                <c:ptCount val="10"/>
                <c:pt idx="0">
                  <c:v>0.3775</c:v>
                </c:pt>
                <c:pt idx="1">
                  <c:v>5.2874999999999996</c:v>
                </c:pt>
                <c:pt idx="2">
                  <c:v>12.795</c:v>
                </c:pt>
                <c:pt idx="3">
                  <c:v>21.737500000000001</c:v>
                </c:pt>
                <c:pt idx="4">
                  <c:v>24.057500000000001</c:v>
                </c:pt>
                <c:pt idx="5">
                  <c:v>24.54</c:v>
                </c:pt>
                <c:pt idx="6">
                  <c:v>21.645000000000003</c:v>
                </c:pt>
                <c:pt idx="7">
                  <c:v>10.4925</c:v>
                </c:pt>
                <c:pt idx="8">
                  <c:v>20.169999999999998</c:v>
                </c:pt>
                <c:pt idx="9">
                  <c:v>16.3475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2-9E4B-9D23-E21E03B29ED4}"/>
            </c:ext>
          </c:extLst>
        </c:ser>
        <c:ser>
          <c:idx val="1"/>
          <c:order val="1"/>
          <c:tx>
            <c:strRef>
              <c:f>B6J_DensityTest_10012024_AR!$AQ$1</c:f>
              <c:strCache>
                <c:ptCount val="1"/>
                <c:pt idx="0">
                  <c:v>Avg 60K</c:v>
                </c:pt>
              </c:strCache>
            </c:strRef>
          </c:tx>
          <c:spPr>
            <a:ln w="28575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B6J_DensityTest_10012024_AR!$AT$2:$AT$11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B6J_DensityTest_10012024_AR!$AQ$2:$AQ$11</c:f>
              <c:numCache>
                <c:formatCode>General</c:formatCode>
                <c:ptCount val="10"/>
                <c:pt idx="0">
                  <c:v>2.9125000000000001</c:v>
                </c:pt>
                <c:pt idx="1">
                  <c:v>14.120000000000001</c:v>
                </c:pt>
                <c:pt idx="2">
                  <c:v>22.66</c:v>
                </c:pt>
                <c:pt idx="3">
                  <c:v>36.695</c:v>
                </c:pt>
                <c:pt idx="4">
                  <c:v>48.107499999999995</c:v>
                </c:pt>
                <c:pt idx="5">
                  <c:v>45.86</c:v>
                </c:pt>
                <c:pt idx="6">
                  <c:v>48.667500000000004</c:v>
                </c:pt>
                <c:pt idx="7">
                  <c:v>49.642500000000005</c:v>
                </c:pt>
                <c:pt idx="8">
                  <c:v>48.44</c:v>
                </c:pt>
                <c:pt idx="9">
                  <c:v>45.7575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2-9E4B-9D23-E21E03B29ED4}"/>
            </c:ext>
          </c:extLst>
        </c:ser>
        <c:ser>
          <c:idx val="2"/>
          <c:order val="2"/>
          <c:tx>
            <c:strRef>
              <c:f>B6J_DensityTest_10012024_AR!$AR$1</c:f>
              <c:strCache>
                <c:ptCount val="1"/>
                <c:pt idx="0">
                  <c:v>Avg 90K</c:v>
                </c:pt>
              </c:strCache>
            </c:strRef>
          </c:tx>
          <c:spPr>
            <a:ln w="28575" cap="rnd">
              <a:solidFill>
                <a:srgbClr val="EA433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B6J_DensityTest_10012024_AR!$AT$2:$AT$11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B6J_DensityTest_10012024_AR!$AR$2:$AR$11</c:f>
              <c:numCache>
                <c:formatCode>General</c:formatCode>
                <c:ptCount val="10"/>
                <c:pt idx="0">
                  <c:v>5.1325000000000003</c:v>
                </c:pt>
                <c:pt idx="1">
                  <c:v>21.927500000000002</c:v>
                </c:pt>
                <c:pt idx="2">
                  <c:v>39.077500000000001</c:v>
                </c:pt>
                <c:pt idx="3">
                  <c:v>58.172499999999999</c:v>
                </c:pt>
                <c:pt idx="4">
                  <c:v>68.02</c:v>
                </c:pt>
                <c:pt idx="5">
                  <c:v>72.974999999999994</c:v>
                </c:pt>
                <c:pt idx="6">
                  <c:v>69.942499999999995</c:v>
                </c:pt>
                <c:pt idx="7">
                  <c:v>56.287499999999994</c:v>
                </c:pt>
                <c:pt idx="8">
                  <c:v>76.912500000000009</c:v>
                </c:pt>
                <c:pt idx="9">
                  <c:v>73.515000000000015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82-9E4B-9D23-E21E03B29ED4}"/>
            </c:ext>
          </c:extLst>
        </c:ser>
        <c:ser>
          <c:idx val="3"/>
          <c:order val="3"/>
          <c:tx>
            <c:strRef>
              <c:f>B6J_DensityTest_10012024_AR!$AS$1</c:f>
              <c:strCache>
                <c:ptCount val="1"/>
                <c:pt idx="0">
                  <c:v>Avg 125K</c:v>
                </c:pt>
              </c:strCache>
            </c:strRef>
          </c:tx>
          <c:spPr>
            <a:ln w="28575" cap="rnd">
              <a:solidFill>
                <a:srgbClr val="093D9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B6J_DensityTest_10012024_AR!$AT$2:$AT$11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cat>
          <c:val>
            <c:numRef>
              <c:f>B6J_DensityTest_10012024_AR!$AS$2:$AS$11</c:f>
              <c:numCache>
                <c:formatCode>General</c:formatCode>
                <c:ptCount val="10"/>
                <c:pt idx="0">
                  <c:v>7.9599999999999991</c:v>
                </c:pt>
                <c:pt idx="1">
                  <c:v>34.43</c:v>
                </c:pt>
                <c:pt idx="2">
                  <c:v>48.589999999999996</c:v>
                </c:pt>
                <c:pt idx="3">
                  <c:v>64.248000000000005</c:v>
                </c:pt>
                <c:pt idx="4">
                  <c:v>66.955999999999989</c:v>
                </c:pt>
                <c:pt idx="5">
                  <c:v>77.358000000000004</c:v>
                </c:pt>
                <c:pt idx="6">
                  <c:v>74.73599999999999</c:v>
                </c:pt>
                <c:pt idx="7">
                  <c:v>70.051999999999992</c:v>
                </c:pt>
                <c:pt idx="8">
                  <c:v>69.467999999999989</c:v>
                </c:pt>
                <c:pt idx="9">
                  <c:v>67.837999999999994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82-9E4B-9D23-E21E03B2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083888"/>
        <c:axId val="745131216"/>
      </c:lineChart>
      <c:catAx>
        <c:axId val="74508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31216"/>
        <c:crosses val="autoZero"/>
        <c:auto val="1"/>
        <c:lblAlgn val="ctr"/>
        <c:lblOffset val="100"/>
        <c:noMultiLvlLbl val="0"/>
      </c:catAx>
      <c:valAx>
        <c:axId val="7451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% Electrodes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% Active Electrodes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RBS-DMEM (DIV0- HS)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MediaTest_11152024_AR!$Y$24:$Y$32</c:f>
              <c:strCache>
                <c:ptCount val="9"/>
                <c:pt idx="0">
                  <c:v>DIV3</c:v>
                </c:pt>
                <c:pt idx="1">
                  <c:v>DIV6</c:v>
                </c:pt>
                <c:pt idx="2">
                  <c:v>DIV10</c:v>
                </c:pt>
                <c:pt idx="3">
                  <c:v>DIV12</c:v>
                </c:pt>
                <c:pt idx="4">
                  <c:v>DIV17</c:v>
                </c:pt>
                <c:pt idx="5">
                  <c:v>DIV20</c:v>
                </c:pt>
                <c:pt idx="6">
                  <c:v>DIV25</c:v>
                </c:pt>
                <c:pt idx="7">
                  <c:v>DIV27</c:v>
                </c:pt>
                <c:pt idx="8">
                  <c:v>DIV31</c:v>
                </c:pt>
              </c:strCache>
            </c:strRef>
          </c:cat>
          <c:val>
            <c:numRef>
              <c:f>MediaTest_11152024_AR!$Z$24:$Z$32</c:f>
              <c:numCache>
                <c:formatCode>0.0</c:formatCode>
                <c:ptCount val="9"/>
                <c:pt idx="0">
                  <c:v>11.350000000000001</c:v>
                </c:pt>
                <c:pt idx="1">
                  <c:v>35.773333333333333</c:v>
                </c:pt>
                <c:pt idx="2">
                  <c:v>61.383333333333326</c:v>
                </c:pt>
                <c:pt idx="3">
                  <c:v>59.78</c:v>
                </c:pt>
                <c:pt idx="4">
                  <c:v>48.48</c:v>
                </c:pt>
                <c:pt idx="5">
                  <c:v>50.923333333333339</c:v>
                </c:pt>
                <c:pt idx="6">
                  <c:v>49.234999999999999</c:v>
                </c:pt>
                <c:pt idx="7">
                  <c:v>51.604999999999997</c:v>
                </c:pt>
                <c:pt idx="8">
                  <c:v>42.34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0D42-A554-6F9E31DE4BCA}"/>
            </c:ext>
          </c:extLst>
        </c:ser>
        <c:ser>
          <c:idx val="1"/>
          <c:order val="1"/>
          <c:tx>
            <c:v>Seker-NB (DIV1-No HS)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MediaTest_11152024_AR!$Y$24:$Y$32</c:f>
              <c:strCache>
                <c:ptCount val="9"/>
                <c:pt idx="0">
                  <c:v>DIV3</c:v>
                </c:pt>
                <c:pt idx="1">
                  <c:v>DIV6</c:v>
                </c:pt>
                <c:pt idx="2">
                  <c:v>DIV10</c:v>
                </c:pt>
                <c:pt idx="3">
                  <c:v>DIV12</c:v>
                </c:pt>
                <c:pt idx="4">
                  <c:v>DIV17</c:v>
                </c:pt>
                <c:pt idx="5">
                  <c:v>DIV20</c:v>
                </c:pt>
                <c:pt idx="6">
                  <c:v>DIV25</c:v>
                </c:pt>
                <c:pt idx="7">
                  <c:v>DIV27</c:v>
                </c:pt>
                <c:pt idx="8">
                  <c:v>DIV31</c:v>
                </c:pt>
              </c:strCache>
            </c:strRef>
          </c:cat>
          <c:val>
            <c:numRef>
              <c:f>MediaTest_11152024_AR!$AA$24:$AA$32</c:f>
              <c:numCache>
                <c:formatCode>0.0</c:formatCode>
                <c:ptCount val="9"/>
                <c:pt idx="0">
                  <c:v>3.1466666666666665</c:v>
                </c:pt>
                <c:pt idx="1">
                  <c:v>11.573333333333332</c:v>
                </c:pt>
                <c:pt idx="2">
                  <c:v>41.12</c:v>
                </c:pt>
                <c:pt idx="3">
                  <c:v>56.136666666666663</c:v>
                </c:pt>
                <c:pt idx="4">
                  <c:v>55.056666666666672</c:v>
                </c:pt>
                <c:pt idx="5">
                  <c:v>47.283333333333331</c:v>
                </c:pt>
                <c:pt idx="6">
                  <c:v>62.58</c:v>
                </c:pt>
                <c:pt idx="7">
                  <c:v>60.105000000000004</c:v>
                </c:pt>
                <c:pt idx="8">
                  <c:v>55.97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0D42-A554-6F9E31DE4BCA}"/>
            </c:ext>
          </c:extLst>
        </c:ser>
        <c:ser>
          <c:idx val="2"/>
          <c:order val="2"/>
          <c:tx>
            <c:v>Seker-NB (DIV7-No HS)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MediaTest_11152024_AR!$Y$24:$Y$32</c:f>
              <c:strCache>
                <c:ptCount val="9"/>
                <c:pt idx="0">
                  <c:v>DIV3</c:v>
                </c:pt>
                <c:pt idx="1">
                  <c:v>DIV6</c:v>
                </c:pt>
                <c:pt idx="2">
                  <c:v>DIV10</c:v>
                </c:pt>
                <c:pt idx="3">
                  <c:v>DIV12</c:v>
                </c:pt>
                <c:pt idx="4">
                  <c:v>DIV17</c:v>
                </c:pt>
                <c:pt idx="5">
                  <c:v>DIV20</c:v>
                </c:pt>
                <c:pt idx="6">
                  <c:v>DIV25</c:v>
                </c:pt>
                <c:pt idx="7">
                  <c:v>DIV27</c:v>
                </c:pt>
                <c:pt idx="8">
                  <c:v>DIV31</c:v>
                </c:pt>
              </c:strCache>
            </c:strRef>
          </c:cat>
          <c:val>
            <c:numRef>
              <c:f>MediaTest_11152024_AR!$AB$24:$AB$32</c:f>
              <c:numCache>
                <c:formatCode>0.0</c:formatCode>
                <c:ptCount val="9"/>
                <c:pt idx="0">
                  <c:v>6.5933333333333328</c:v>
                </c:pt>
                <c:pt idx="1">
                  <c:v>21.903333333333332</c:v>
                </c:pt>
                <c:pt idx="2">
                  <c:v>28.524999999999999</c:v>
                </c:pt>
                <c:pt idx="3">
                  <c:v>53.394999999999996</c:v>
                </c:pt>
                <c:pt idx="4">
                  <c:v>59.284999999999997</c:v>
                </c:pt>
                <c:pt idx="5">
                  <c:v>42.94</c:v>
                </c:pt>
                <c:pt idx="6">
                  <c:v>50.72</c:v>
                </c:pt>
                <c:pt idx="7">
                  <c:v>47.055</c:v>
                </c:pt>
                <c:pt idx="8">
                  <c:v>31.6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0D42-A554-6F9E31DE4BCA}"/>
            </c:ext>
          </c:extLst>
        </c:ser>
        <c:ser>
          <c:idx val="3"/>
          <c:order val="3"/>
          <c:tx>
            <c:v>Seker-NB (DIV15-No HS)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MediaTest_11152024_AR!$Y$24:$Y$32</c:f>
              <c:strCache>
                <c:ptCount val="9"/>
                <c:pt idx="0">
                  <c:v>DIV3</c:v>
                </c:pt>
                <c:pt idx="1">
                  <c:v>DIV6</c:v>
                </c:pt>
                <c:pt idx="2">
                  <c:v>DIV10</c:v>
                </c:pt>
                <c:pt idx="3">
                  <c:v>DIV12</c:v>
                </c:pt>
                <c:pt idx="4">
                  <c:v>DIV17</c:v>
                </c:pt>
                <c:pt idx="5">
                  <c:v>DIV20</c:v>
                </c:pt>
                <c:pt idx="6">
                  <c:v>DIV25</c:v>
                </c:pt>
                <c:pt idx="7">
                  <c:v>DIV27</c:v>
                </c:pt>
                <c:pt idx="8">
                  <c:v>DIV31</c:v>
                </c:pt>
              </c:strCache>
            </c:strRef>
          </c:cat>
          <c:val>
            <c:numRef>
              <c:f>MediaTest_11152024_AR!$AC$24:$AC$32</c:f>
              <c:numCache>
                <c:formatCode>0.0</c:formatCode>
                <c:ptCount val="9"/>
                <c:pt idx="0">
                  <c:v>7.63</c:v>
                </c:pt>
                <c:pt idx="1">
                  <c:v>22.886666666666667</c:v>
                </c:pt>
                <c:pt idx="2">
                  <c:v>33.103333333333332</c:v>
                </c:pt>
                <c:pt idx="3">
                  <c:v>52.155000000000001</c:v>
                </c:pt>
                <c:pt idx="4">
                  <c:v>60.034999999999997</c:v>
                </c:pt>
                <c:pt idx="5">
                  <c:v>39.64</c:v>
                </c:pt>
                <c:pt idx="6">
                  <c:v>55.66</c:v>
                </c:pt>
                <c:pt idx="7">
                  <c:v>58.454999999999998</c:v>
                </c:pt>
                <c:pt idx="8">
                  <c:v>53.144999999999996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BD-0D42-A554-6F9E31DE4BCA}"/>
            </c:ext>
          </c:extLst>
        </c:ser>
        <c:ser>
          <c:idx val="4"/>
          <c:order val="4"/>
          <c:tx>
            <c:v>Gray-NB (DIV1-No HS)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MediaTest_11152024_AR!$Y$24:$Y$32</c:f>
              <c:strCache>
                <c:ptCount val="9"/>
                <c:pt idx="0">
                  <c:v>DIV3</c:v>
                </c:pt>
                <c:pt idx="1">
                  <c:v>DIV6</c:v>
                </c:pt>
                <c:pt idx="2">
                  <c:v>DIV10</c:v>
                </c:pt>
                <c:pt idx="3">
                  <c:v>DIV12</c:v>
                </c:pt>
                <c:pt idx="4">
                  <c:v>DIV17</c:v>
                </c:pt>
                <c:pt idx="5">
                  <c:v>DIV20</c:v>
                </c:pt>
                <c:pt idx="6">
                  <c:v>DIV25</c:v>
                </c:pt>
                <c:pt idx="7">
                  <c:v>DIV27</c:v>
                </c:pt>
                <c:pt idx="8">
                  <c:v>DIV31</c:v>
                </c:pt>
              </c:strCache>
            </c:strRef>
          </c:cat>
          <c:val>
            <c:numRef>
              <c:f>MediaTest_11152024_AR!$AD$24:$AD$32</c:f>
              <c:numCache>
                <c:formatCode>0.0</c:formatCode>
                <c:ptCount val="9"/>
                <c:pt idx="0">
                  <c:v>1.8266666666666669</c:v>
                </c:pt>
                <c:pt idx="1">
                  <c:v>12.540000000000001</c:v>
                </c:pt>
                <c:pt idx="2">
                  <c:v>36.42</c:v>
                </c:pt>
                <c:pt idx="3">
                  <c:v>35.534999999999997</c:v>
                </c:pt>
                <c:pt idx="4">
                  <c:v>38.729999999999997</c:v>
                </c:pt>
                <c:pt idx="5">
                  <c:v>31.009999999999998</c:v>
                </c:pt>
                <c:pt idx="6">
                  <c:v>35.299999999999997</c:v>
                </c:pt>
                <c:pt idx="7">
                  <c:v>34.51</c:v>
                </c:pt>
                <c:pt idx="8">
                  <c:v>29.344999999999999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D-0D42-A554-6F9E31DE4BCA}"/>
            </c:ext>
          </c:extLst>
        </c:ser>
        <c:ser>
          <c:idx val="5"/>
          <c:order val="5"/>
          <c:tx>
            <c:v>Gray-NB (DIV7-No HS)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MediaTest_11152024_AR!$Y$24:$Y$32</c:f>
              <c:strCache>
                <c:ptCount val="9"/>
                <c:pt idx="0">
                  <c:v>DIV3</c:v>
                </c:pt>
                <c:pt idx="1">
                  <c:v>DIV6</c:v>
                </c:pt>
                <c:pt idx="2">
                  <c:v>DIV10</c:v>
                </c:pt>
                <c:pt idx="3">
                  <c:v>DIV12</c:v>
                </c:pt>
                <c:pt idx="4">
                  <c:v>DIV17</c:v>
                </c:pt>
                <c:pt idx="5">
                  <c:v>DIV20</c:v>
                </c:pt>
                <c:pt idx="6">
                  <c:v>DIV25</c:v>
                </c:pt>
                <c:pt idx="7">
                  <c:v>DIV27</c:v>
                </c:pt>
                <c:pt idx="8">
                  <c:v>DIV31</c:v>
                </c:pt>
              </c:strCache>
            </c:strRef>
          </c:cat>
          <c:val>
            <c:numRef>
              <c:f>MediaTest_11152024_AR!$AE$24:$AE$32</c:f>
              <c:numCache>
                <c:formatCode>0.0</c:formatCode>
                <c:ptCount val="9"/>
                <c:pt idx="0">
                  <c:v>9.1433333333333326</c:v>
                </c:pt>
                <c:pt idx="1">
                  <c:v>57.316666666666663</c:v>
                </c:pt>
                <c:pt idx="2">
                  <c:v>42.49666666666667</c:v>
                </c:pt>
                <c:pt idx="3">
                  <c:v>53.484999999999999</c:v>
                </c:pt>
                <c:pt idx="4">
                  <c:v>60.25</c:v>
                </c:pt>
                <c:pt idx="5">
                  <c:v>38.905000000000001</c:v>
                </c:pt>
                <c:pt idx="6">
                  <c:v>46.784999999999997</c:v>
                </c:pt>
                <c:pt idx="7">
                  <c:v>43.06</c:v>
                </c:pt>
                <c:pt idx="8">
                  <c:v>40.274999999999999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BD-0D42-A554-6F9E31DE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096176"/>
        <c:axId val="1265077120"/>
      </c:barChart>
      <c:catAx>
        <c:axId val="164209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077120"/>
        <c:crosses val="autoZero"/>
        <c:auto val="1"/>
        <c:lblAlgn val="ctr"/>
        <c:lblOffset val="100"/>
        <c:noMultiLvlLbl val="0"/>
      </c:catAx>
      <c:valAx>
        <c:axId val="12650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9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Active Electrodes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MediaTest_11152024_AR!$Z$1</c:f>
              <c:strCache>
                <c:ptCount val="1"/>
                <c:pt idx="0">
                  <c:v>P1W1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MediaTest_11152024_AR!$Z$2:$Z$10</c:f>
              <c:numCache>
                <c:formatCode>General</c:formatCode>
                <c:ptCount val="9"/>
                <c:pt idx="0">
                  <c:v>16.850000000000001</c:v>
                </c:pt>
                <c:pt idx="1">
                  <c:v>38.46</c:v>
                </c:pt>
                <c:pt idx="2">
                  <c:v>54.85</c:v>
                </c:pt>
                <c:pt idx="3">
                  <c:v>60.87</c:v>
                </c:pt>
                <c:pt idx="4">
                  <c:v>40.98</c:v>
                </c:pt>
                <c:pt idx="5">
                  <c:v>40.380000000000003</c:v>
                </c:pt>
                <c:pt idx="6">
                  <c:v>54.64</c:v>
                </c:pt>
                <c:pt idx="7">
                  <c:v>57.91</c:v>
                </c:pt>
                <c:pt idx="8">
                  <c:v>44.89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074A-B74A-F111B53DAABE}"/>
            </c:ext>
          </c:extLst>
        </c:ser>
        <c:ser>
          <c:idx val="7"/>
          <c:order val="1"/>
          <c:tx>
            <c:strRef>
              <c:f>MediaTest_11152024_AR!$AF$1</c:f>
              <c:strCache>
                <c:ptCount val="1"/>
                <c:pt idx="0">
                  <c:v>P2W1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MediaTest_11152024_AR!$AF$2:$AF$10</c:f>
              <c:numCache>
                <c:formatCode>General</c:formatCode>
                <c:ptCount val="9"/>
                <c:pt idx="0">
                  <c:v>9.07</c:v>
                </c:pt>
                <c:pt idx="1">
                  <c:v>36.44</c:v>
                </c:pt>
                <c:pt idx="2">
                  <c:v>69.13</c:v>
                </c:pt>
                <c:pt idx="3" formatCode="0.00">
                  <c:v>61</c:v>
                </c:pt>
                <c:pt idx="4">
                  <c:v>50.07</c:v>
                </c:pt>
                <c:pt idx="5">
                  <c:v>66.08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074A-B74A-F111B53DAABE}"/>
            </c:ext>
          </c:extLst>
        </c:ser>
        <c:ser>
          <c:idx val="13"/>
          <c:order val="2"/>
          <c:tx>
            <c:strRef>
              <c:f>MediaTest_11152024_AR!$AL$1</c:f>
              <c:strCache>
                <c:ptCount val="1"/>
                <c:pt idx="0">
                  <c:v>P3W1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MediaTest_11152024_AR!$AL$2:$AL$10</c:f>
              <c:numCache>
                <c:formatCode>General</c:formatCode>
                <c:ptCount val="9"/>
                <c:pt idx="0">
                  <c:v>8.1300000000000008</c:v>
                </c:pt>
                <c:pt idx="1">
                  <c:v>32.42</c:v>
                </c:pt>
                <c:pt idx="2">
                  <c:v>60.17</c:v>
                </c:pt>
                <c:pt idx="3">
                  <c:v>57.47</c:v>
                </c:pt>
                <c:pt idx="4">
                  <c:v>54.39</c:v>
                </c:pt>
                <c:pt idx="5">
                  <c:v>46.31</c:v>
                </c:pt>
                <c:pt idx="6">
                  <c:v>43.83</c:v>
                </c:pt>
                <c:pt idx="7">
                  <c:v>45.3</c:v>
                </c:pt>
                <c:pt idx="8">
                  <c:v>39.79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074A-B74A-F111B53DAABE}"/>
            </c:ext>
          </c:extLst>
        </c:ser>
        <c:ser>
          <c:idx val="2"/>
          <c:order val="3"/>
          <c:tx>
            <c:strRef>
              <c:f>MediaTest_11152024_AR!$AA$1</c:f>
              <c:strCache>
                <c:ptCount val="1"/>
                <c:pt idx="0">
                  <c:v>P1W2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MediaTest_11152024_AR!$AA$2:$AA$10</c:f>
              <c:numCache>
                <c:formatCode>General</c:formatCode>
                <c:ptCount val="9"/>
                <c:pt idx="0">
                  <c:v>5.76</c:v>
                </c:pt>
                <c:pt idx="1">
                  <c:v>11.96</c:v>
                </c:pt>
                <c:pt idx="2">
                  <c:v>39.630000000000003</c:v>
                </c:pt>
                <c:pt idx="3">
                  <c:v>47.61</c:v>
                </c:pt>
                <c:pt idx="4">
                  <c:v>48.2</c:v>
                </c:pt>
                <c:pt idx="5">
                  <c:v>42.62</c:v>
                </c:pt>
                <c:pt idx="6">
                  <c:v>54.08</c:v>
                </c:pt>
                <c:pt idx="7">
                  <c:v>52.98</c:v>
                </c:pt>
                <c:pt idx="8">
                  <c:v>50.69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074A-B74A-F111B53DAABE}"/>
            </c:ext>
          </c:extLst>
        </c:ser>
        <c:ser>
          <c:idx val="8"/>
          <c:order val="4"/>
          <c:tx>
            <c:strRef>
              <c:f>MediaTest_11152024_AR!$AG$1</c:f>
              <c:strCache>
                <c:ptCount val="1"/>
                <c:pt idx="0">
                  <c:v>P2W2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MediaTest_11152024_AR!$AG$2:$AG$10</c:f>
              <c:numCache>
                <c:formatCode>General</c:formatCode>
                <c:ptCount val="9"/>
                <c:pt idx="0">
                  <c:v>0.96</c:v>
                </c:pt>
                <c:pt idx="1">
                  <c:v>7.39</c:v>
                </c:pt>
                <c:pt idx="2">
                  <c:v>36.5</c:v>
                </c:pt>
                <c:pt idx="3">
                  <c:v>48.67</c:v>
                </c:pt>
                <c:pt idx="4">
                  <c:v>43.94</c:v>
                </c:pt>
                <c:pt idx="5">
                  <c:v>42.83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074A-B74A-F111B53DAABE}"/>
            </c:ext>
          </c:extLst>
        </c:ser>
        <c:ser>
          <c:idx val="14"/>
          <c:order val="5"/>
          <c:tx>
            <c:strRef>
              <c:f>MediaTest_11152024_AR!$AM$1</c:f>
              <c:strCache>
                <c:ptCount val="1"/>
                <c:pt idx="0">
                  <c:v>P3W2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MediaTest_11152024_AR!$AM$2:$AM$10</c:f>
              <c:numCache>
                <c:formatCode>General</c:formatCode>
                <c:ptCount val="9"/>
                <c:pt idx="0">
                  <c:v>2.72</c:v>
                </c:pt>
                <c:pt idx="1">
                  <c:v>15.37</c:v>
                </c:pt>
                <c:pt idx="2">
                  <c:v>47.23</c:v>
                </c:pt>
                <c:pt idx="3">
                  <c:v>72.13</c:v>
                </c:pt>
                <c:pt idx="4">
                  <c:v>73.03</c:v>
                </c:pt>
                <c:pt idx="5">
                  <c:v>56.4</c:v>
                </c:pt>
                <c:pt idx="6">
                  <c:v>71.08</c:v>
                </c:pt>
                <c:pt idx="7">
                  <c:v>67.23</c:v>
                </c:pt>
                <c:pt idx="8">
                  <c:v>61.25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074A-B74A-F111B53DAABE}"/>
            </c:ext>
          </c:extLst>
        </c:ser>
        <c:ser>
          <c:idx val="3"/>
          <c:order val="6"/>
          <c:tx>
            <c:strRef>
              <c:f>MediaTest_11152024_AR!$AB$1</c:f>
              <c:strCache>
                <c:ptCount val="1"/>
                <c:pt idx="0">
                  <c:v>P1W3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MediaTest_11152024_AR!$AB$2:$AB$10</c:f>
              <c:numCache>
                <c:formatCode>General</c:formatCode>
                <c:ptCount val="9"/>
                <c:pt idx="0">
                  <c:v>6.63</c:v>
                </c:pt>
                <c:pt idx="1">
                  <c:v>17.2</c:v>
                </c:pt>
                <c:pt idx="2">
                  <c:v>17.63</c:v>
                </c:pt>
                <c:pt idx="3">
                  <c:v>47.87</c:v>
                </c:pt>
                <c:pt idx="4">
                  <c:v>55.54</c:v>
                </c:pt>
                <c:pt idx="5">
                  <c:v>40.49</c:v>
                </c:pt>
                <c:pt idx="6">
                  <c:v>49.11</c:v>
                </c:pt>
                <c:pt idx="7">
                  <c:v>45.78</c:v>
                </c:pt>
                <c:pt idx="8">
                  <c:v>28.12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074A-B74A-F111B53DAABE}"/>
            </c:ext>
          </c:extLst>
        </c:ser>
        <c:ser>
          <c:idx val="9"/>
          <c:order val="7"/>
          <c:tx>
            <c:strRef>
              <c:f>MediaTest_11152024_AR!$AH$1</c:f>
              <c:strCache>
                <c:ptCount val="1"/>
                <c:pt idx="0">
                  <c:v>P2W3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MediaTest_11152024_AR!$AH$2:$AH$10</c:f>
              <c:numCache>
                <c:formatCode>General</c:formatCode>
                <c:ptCount val="9"/>
                <c:pt idx="0">
                  <c:v>9.75</c:v>
                </c:pt>
                <c:pt idx="1">
                  <c:v>29.52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074A-B74A-F111B53DAABE}"/>
            </c:ext>
          </c:extLst>
        </c:ser>
        <c:ser>
          <c:idx val="15"/>
          <c:order val="8"/>
          <c:tx>
            <c:strRef>
              <c:f>MediaTest_11152024_AR!$AN$1</c:f>
              <c:strCache>
                <c:ptCount val="1"/>
                <c:pt idx="0">
                  <c:v>P3W3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MediaTest_11152024_AR!$AN$2:$AN$10</c:f>
              <c:numCache>
                <c:formatCode>General</c:formatCode>
                <c:ptCount val="9"/>
                <c:pt idx="0">
                  <c:v>3.4</c:v>
                </c:pt>
                <c:pt idx="1">
                  <c:v>18.989999999999998</c:v>
                </c:pt>
                <c:pt idx="2">
                  <c:v>39.42</c:v>
                </c:pt>
                <c:pt idx="3">
                  <c:v>58.92</c:v>
                </c:pt>
                <c:pt idx="4">
                  <c:v>63.03</c:v>
                </c:pt>
                <c:pt idx="5">
                  <c:v>45.39</c:v>
                </c:pt>
                <c:pt idx="6">
                  <c:v>52.33</c:v>
                </c:pt>
                <c:pt idx="7">
                  <c:v>48.33</c:v>
                </c:pt>
                <c:pt idx="8">
                  <c:v>35.08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074A-B74A-F111B53DAABE}"/>
            </c:ext>
          </c:extLst>
        </c:ser>
        <c:ser>
          <c:idx val="4"/>
          <c:order val="9"/>
          <c:tx>
            <c:strRef>
              <c:f>MediaTest_11152024_AR!$AC$1</c:f>
              <c:strCache>
                <c:ptCount val="1"/>
                <c:pt idx="0">
                  <c:v>P1W4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MediaTest_11152024_AR!$AC$2:$AC$10</c:f>
              <c:numCache>
                <c:formatCode>General</c:formatCode>
                <c:ptCount val="9"/>
                <c:pt idx="0">
                  <c:v>8.18</c:v>
                </c:pt>
                <c:pt idx="1">
                  <c:v>17.75</c:v>
                </c:pt>
                <c:pt idx="2">
                  <c:v>34.549999999999997</c:v>
                </c:pt>
                <c:pt idx="3">
                  <c:v>43.26</c:v>
                </c:pt>
                <c:pt idx="4">
                  <c:v>50.93</c:v>
                </c:pt>
                <c:pt idx="5">
                  <c:v>40.89</c:v>
                </c:pt>
                <c:pt idx="6">
                  <c:v>52.03</c:v>
                </c:pt>
                <c:pt idx="7">
                  <c:v>48.89</c:v>
                </c:pt>
                <c:pt idx="8">
                  <c:v>46.56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11-074A-B74A-F111B53DAABE}"/>
            </c:ext>
          </c:extLst>
        </c:ser>
        <c:ser>
          <c:idx val="10"/>
          <c:order val="10"/>
          <c:tx>
            <c:strRef>
              <c:f>MediaTest_11152024_AR!$AI$1</c:f>
              <c:strCache>
                <c:ptCount val="1"/>
                <c:pt idx="0">
                  <c:v>P2W4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MediaTest_11152024_AR!$AI$2:$AI$10</c:f>
              <c:numCache>
                <c:formatCode>General</c:formatCode>
                <c:ptCount val="9"/>
                <c:pt idx="0">
                  <c:v>5.75</c:v>
                </c:pt>
                <c:pt idx="1">
                  <c:v>24.79</c:v>
                </c:pt>
                <c:pt idx="2">
                  <c:v>24.81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11-074A-B74A-F111B53DAABE}"/>
            </c:ext>
          </c:extLst>
        </c:ser>
        <c:ser>
          <c:idx val="16"/>
          <c:order val="11"/>
          <c:tx>
            <c:strRef>
              <c:f>MediaTest_11152024_AR!$AO$1</c:f>
              <c:strCache>
                <c:ptCount val="1"/>
                <c:pt idx="0">
                  <c:v>P3W4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MediaTest_11152024_AR!$AO$2:$AO$10</c:f>
              <c:numCache>
                <c:formatCode>General</c:formatCode>
                <c:ptCount val="9"/>
                <c:pt idx="0">
                  <c:v>8.9600000000000009</c:v>
                </c:pt>
                <c:pt idx="1">
                  <c:v>26.12</c:v>
                </c:pt>
                <c:pt idx="2">
                  <c:v>39.950000000000003</c:v>
                </c:pt>
                <c:pt idx="3">
                  <c:v>61.05</c:v>
                </c:pt>
                <c:pt idx="4">
                  <c:v>69.14</c:v>
                </c:pt>
                <c:pt idx="5">
                  <c:v>38.39</c:v>
                </c:pt>
                <c:pt idx="6">
                  <c:v>59.29</c:v>
                </c:pt>
                <c:pt idx="7">
                  <c:v>68.02</c:v>
                </c:pt>
                <c:pt idx="8">
                  <c:v>59.73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11-074A-B74A-F111B53DAABE}"/>
            </c:ext>
          </c:extLst>
        </c:ser>
        <c:ser>
          <c:idx val="5"/>
          <c:order val="12"/>
          <c:tx>
            <c:strRef>
              <c:f>MediaTest_11152024_AR!$AD$1</c:f>
              <c:strCache>
                <c:ptCount val="1"/>
                <c:pt idx="0">
                  <c:v>P1W5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MediaTest_11152024_AR!$AD$2:$AD$10</c:f>
              <c:numCache>
                <c:formatCode>General</c:formatCode>
                <c:ptCount val="9"/>
                <c:pt idx="0">
                  <c:v>2.65</c:v>
                </c:pt>
                <c:pt idx="1">
                  <c:v>13.46</c:v>
                </c:pt>
                <c:pt idx="2">
                  <c:v>29.67</c:v>
                </c:pt>
                <c:pt idx="3">
                  <c:v>31.74</c:v>
                </c:pt>
                <c:pt idx="4">
                  <c:v>37.049999999999997</c:v>
                </c:pt>
                <c:pt idx="5">
                  <c:v>29.58</c:v>
                </c:pt>
                <c:pt idx="6">
                  <c:v>29.88</c:v>
                </c:pt>
                <c:pt idx="7">
                  <c:v>27.98</c:v>
                </c:pt>
                <c:pt idx="8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11-074A-B74A-F111B53DAABE}"/>
            </c:ext>
          </c:extLst>
        </c:ser>
        <c:ser>
          <c:idx val="11"/>
          <c:order val="13"/>
          <c:tx>
            <c:strRef>
              <c:f>MediaTest_11152024_AR!$AJ$1</c:f>
              <c:strCache>
                <c:ptCount val="1"/>
                <c:pt idx="0">
                  <c:v>P2W5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MediaTest_11152024_AR!$AJ$2:$AJ$10</c:f>
              <c:numCache>
                <c:formatCode>General</c:formatCode>
                <c:ptCount val="9"/>
                <c:pt idx="0">
                  <c:v>1.25</c:v>
                </c:pt>
                <c:pt idx="1">
                  <c:v>9.8800000000000008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11-074A-B74A-F111B53DAABE}"/>
            </c:ext>
          </c:extLst>
        </c:ser>
        <c:ser>
          <c:idx val="17"/>
          <c:order val="14"/>
          <c:tx>
            <c:strRef>
              <c:f>MediaTest_11152024_AR!$AP$1</c:f>
              <c:strCache>
                <c:ptCount val="1"/>
                <c:pt idx="0">
                  <c:v>P3W5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MediaTest_11152024_AR!$AP$2:$AP$10</c:f>
              <c:numCache>
                <c:formatCode>General</c:formatCode>
                <c:ptCount val="9"/>
                <c:pt idx="0">
                  <c:v>1.58</c:v>
                </c:pt>
                <c:pt idx="1">
                  <c:v>14.28</c:v>
                </c:pt>
                <c:pt idx="2">
                  <c:v>42.59</c:v>
                </c:pt>
                <c:pt idx="3">
                  <c:v>39.33</c:v>
                </c:pt>
                <c:pt idx="4">
                  <c:v>40.409999999999997</c:v>
                </c:pt>
                <c:pt idx="5">
                  <c:v>32.44</c:v>
                </c:pt>
                <c:pt idx="6">
                  <c:v>40.72</c:v>
                </c:pt>
                <c:pt idx="7">
                  <c:v>41.04</c:v>
                </c:pt>
                <c:pt idx="8">
                  <c:v>36.49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11-074A-B74A-F111B53DAABE}"/>
            </c:ext>
          </c:extLst>
        </c:ser>
        <c:ser>
          <c:idx val="6"/>
          <c:order val="15"/>
          <c:tx>
            <c:strRef>
              <c:f>MediaTest_11152024_AR!$AE$1</c:f>
              <c:strCache>
                <c:ptCount val="1"/>
                <c:pt idx="0">
                  <c:v>P1W6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MediaTest_11152024_AR!$AE$2:$AE$10</c:f>
              <c:numCache>
                <c:formatCode>General</c:formatCode>
                <c:ptCount val="9"/>
                <c:pt idx="0">
                  <c:v>9.2799999999999994</c:v>
                </c:pt>
                <c:pt idx="1">
                  <c:v>56.16</c:v>
                </c:pt>
                <c:pt idx="2">
                  <c:v>40.67</c:v>
                </c:pt>
                <c:pt idx="3">
                  <c:v>47.07</c:v>
                </c:pt>
                <c:pt idx="4">
                  <c:v>54.23</c:v>
                </c:pt>
                <c:pt idx="5">
                  <c:v>37.58</c:v>
                </c:pt>
                <c:pt idx="6">
                  <c:v>44.46</c:v>
                </c:pt>
                <c:pt idx="7">
                  <c:v>39.950000000000003</c:v>
                </c:pt>
                <c:pt idx="8">
                  <c:v>37.44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11-074A-B74A-F111B53DAABE}"/>
            </c:ext>
          </c:extLst>
        </c:ser>
        <c:ser>
          <c:idx val="12"/>
          <c:order val="16"/>
          <c:tx>
            <c:strRef>
              <c:f>MediaTest_11152024_AR!$AK$1</c:f>
              <c:strCache>
                <c:ptCount val="1"/>
                <c:pt idx="0">
                  <c:v>P2W6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MediaTest_11152024_AR!$AK$2:$AK$10</c:f>
              <c:numCache>
                <c:formatCode>General</c:formatCode>
                <c:ptCount val="9"/>
                <c:pt idx="0">
                  <c:v>9.39</c:v>
                </c:pt>
                <c:pt idx="1">
                  <c:v>54.96</c:v>
                </c:pt>
                <c:pt idx="2">
                  <c:v>22.59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611-074A-B74A-F111B53DAABE}"/>
            </c:ext>
          </c:extLst>
        </c:ser>
        <c:ser>
          <c:idx val="18"/>
          <c:order val="17"/>
          <c:tx>
            <c:strRef>
              <c:f>MediaTest_11152024_AR!$AQ$1</c:f>
              <c:strCache>
                <c:ptCount val="1"/>
                <c:pt idx="0">
                  <c:v>P3W6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MediaTest_11152024_AR!$Y$2:$Y$10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cat>
          <c:val>
            <c:numRef>
              <c:f>MediaTest_11152024_AR!$AQ$2:$AQ$10</c:f>
              <c:numCache>
                <c:formatCode>General</c:formatCode>
                <c:ptCount val="9"/>
                <c:pt idx="0">
                  <c:v>8.76</c:v>
                </c:pt>
                <c:pt idx="1">
                  <c:v>60.83</c:v>
                </c:pt>
                <c:pt idx="2">
                  <c:v>64.23</c:v>
                </c:pt>
                <c:pt idx="3">
                  <c:v>59.9</c:v>
                </c:pt>
                <c:pt idx="4">
                  <c:v>66.27</c:v>
                </c:pt>
                <c:pt idx="5">
                  <c:v>40.229999999999997</c:v>
                </c:pt>
                <c:pt idx="6">
                  <c:v>49.11</c:v>
                </c:pt>
                <c:pt idx="7">
                  <c:v>46.17</c:v>
                </c:pt>
                <c:pt idx="8">
                  <c:v>43.11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11-074A-B74A-F111B53DA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725128"/>
        <c:axId val="1662727688"/>
      </c:barChart>
      <c:catAx>
        <c:axId val="166272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27688"/>
        <c:crosses val="autoZero"/>
        <c:auto val="1"/>
        <c:lblAlgn val="ctr"/>
        <c:lblOffset val="100"/>
        <c:noMultiLvlLbl val="0"/>
      </c:catAx>
      <c:valAx>
        <c:axId val="166272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2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Active Electrodes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394034836554523E-2"/>
          <c:y val="0.10672579453067257"/>
          <c:w val="0.88387239322357414"/>
          <c:h val="0.828292682926829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'DrugTest_CDKL5-R59X_12302024_AR'!$AB$1</c:f>
              <c:strCache>
                <c:ptCount val="1"/>
                <c:pt idx="0">
                  <c:v>P1W1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'DrugTest_CDKL5-R59X_12302024_AR'!$AB$2:$AB$4</c:f>
              <c:numCache>
                <c:formatCode>General</c:formatCode>
                <c:ptCount val="3"/>
                <c:pt idx="0">
                  <c:v>24.38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A-9044-B19D-D0B04F46B2FC}"/>
            </c:ext>
          </c:extLst>
        </c:ser>
        <c:ser>
          <c:idx val="7"/>
          <c:order val="1"/>
          <c:tx>
            <c:strRef>
              <c:f>'DrugTest_CDKL5-R59X_12302024_AR'!$AH$1</c:f>
              <c:strCache>
                <c:ptCount val="1"/>
                <c:pt idx="0">
                  <c:v>P2W1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'DrugTest_CDKL5-R59X_12302024_AR'!$AH$2:$AH$4</c:f>
              <c:numCache>
                <c:formatCode>General</c:formatCode>
                <c:ptCount val="3"/>
                <c:pt idx="0">
                  <c:v>48.29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A-9044-B19D-D0B04F46B2FC}"/>
            </c:ext>
          </c:extLst>
        </c:ser>
        <c:ser>
          <c:idx val="15"/>
          <c:order val="2"/>
          <c:tx>
            <c:strRef>
              <c:f>'DrugTest_CDKL5-R59X_12302024_AR'!$AP$1</c:f>
              <c:strCache>
                <c:ptCount val="1"/>
                <c:pt idx="0">
                  <c:v>P3W3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'DrugTest_CDKL5-R59X_12302024_AR'!$AP$2:$AP$4</c:f>
              <c:numCache>
                <c:formatCode>General</c:formatCode>
                <c:ptCount val="3"/>
                <c:pt idx="0">
                  <c:v>75.69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A-9044-B19D-D0B04F46B2FC}"/>
            </c:ext>
          </c:extLst>
        </c:ser>
        <c:ser>
          <c:idx val="2"/>
          <c:order val="3"/>
          <c:tx>
            <c:strRef>
              <c:f>'DrugTest_CDKL5-R59X_12302024_AR'!$AC$1</c:f>
              <c:strCache>
                <c:ptCount val="1"/>
                <c:pt idx="0">
                  <c:v>P1W2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'DrugTest_CDKL5-R59X_12302024_AR'!$AC$2:$AC$4</c:f>
              <c:numCache>
                <c:formatCode>General</c:formatCode>
                <c:ptCount val="3"/>
                <c:pt idx="0">
                  <c:v>29.61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AA-9044-B19D-D0B04F46B2FC}"/>
            </c:ext>
          </c:extLst>
        </c:ser>
        <c:ser>
          <c:idx val="5"/>
          <c:order val="4"/>
          <c:tx>
            <c:strRef>
              <c:f>'DrugTest_CDKL5-R59X_12302024_AR'!$AF$1</c:f>
              <c:strCache>
                <c:ptCount val="1"/>
                <c:pt idx="0">
                  <c:v>P1W5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'DrugTest_CDKL5-R59X_12302024_AR'!$AF$2:$AF$4</c:f>
              <c:numCache>
                <c:formatCode>General</c:formatCode>
                <c:ptCount val="3"/>
                <c:pt idx="0">
                  <c:v>27.26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AA-9044-B19D-D0B04F46B2FC}"/>
            </c:ext>
          </c:extLst>
        </c:ser>
        <c:ser>
          <c:idx val="10"/>
          <c:order val="5"/>
          <c:tx>
            <c:strRef>
              <c:f>'DrugTest_CDKL5-R59X_12302024_AR'!$AK$1</c:f>
              <c:strCache>
                <c:ptCount val="1"/>
                <c:pt idx="0">
                  <c:v>P2W4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'DrugTest_CDKL5-R59X_12302024_AR'!$AK$2:$AK$4</c:f>
              <c:numCache>
                <c:formatCode>General</c:formatCode>
                <c:ptCount val="3"/>
                <c:pt idx="0">
                  <c:v>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AA-9044-B19D-D0B04F46B2FC}"/>
            </c:ext>
          </c:extLst>
        </c:ser>
        <c:ser>
          <c:idx val="3"/>
          <c:order val="6"/>
          <c:tx>
            <c:strRef>
              <c:f>'DrugTest_CDKL5-R59X_12302024_AR'!$AD$1</c:f>
              <c:strCache>
                <c:ptCount val="1"/>
                <c:pt idx="0">
                  <c:v>P1W3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'DrugTest_CDKL5-R59X_12302024_AR'!$AD$2:$AD$4</c:f>
              <c:numCache>
                <c:formatCode>General</c:formatCode>
                <c:ptCount val="3"/>
                <c:pt idx="0">
                  <c:v>23.39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AA-9044-B19D-D0B04F46B2FC}"/>
            </c:ext>
          </c:extLst>
        </c:ser>
        <c:ser>
          <c:idx val="9"/>
          <c:order val="7"/>
          <c:tx>
            <c:strRef>
              <c:f>'DrugTest_CDKL5-R59X_12302024_AR'!$AJ$1</c:f>
              <c:strCache>
                <c:ptCount val="1"/>
                <c:pt idx="0">
                  <c:v>P2W3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'DrugTest_CDKL5-R59X_12302024_AR'!$AJ$2:$AJ$4</c:f>
              <c:numCache>
                <c:formatCode>General</c:formatCode>
                <c:ptCount val="3"/>
                <c:pt idx="0">
                  <c:v>37.79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AA-9044-B19D-D0B04F46B2FC}"/>
            </c:ext>
          </c:extLst>
        </c:ser>
        <c:ser>
          <c:idx val="11"/>
          <c:order val="8"/>
          <c:tx>
            <c:strRef>
              <c:f>'DrugTest_CDKL5-R59X_12302024_AR'!$AL$1</c:f>
              <c:strCache>
                <c:ptCount val="1"/>
                <c:pt idx="0">
                  <c:v>P2W5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'DrugTest_CDKL5-R59X_12302024_AR'!$AL$2:$AL$4</c:f>
              <c:numCache>
                <c:formatCode>General</c:formatCode>
                <c:ptCount val="3"/>
                <c:pt idx="0">
                  <c:v>72.23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AA-9044-B19D-D0B04F46B2FC}"/>
            </c:ext>
          </c:extLst>
        </c:ser>
        <c:ser>
          <c:idx val="4"/>
          <c:order val="9"/>
          <c:tx>
            <c:strRef>
              <c:f>'DrugTest_CDKL5-R59X_12302024_AR'!$AE$1</c:f>
              <c:strCache>
                <c:ptCount val="1"/>
                <c:pt idx="0">
                  <c:v>P1W4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'DrugTest_CDKL5-R59X_12302024_AR'!$AE$2:$AE$4</c:f>
              <c:numCache>
                <c:formatCode>General</c:formatCode>
                <c:ptCount val="3"/>
                <c:pt idx="0">
                  <c:v>23.23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AA-9044-B19D-D0B04F46B2FC}"/>
            </c:ext>
          </c:extLst>
        </c:ser>
        <c:ser>
          <c:idx val="8"/>
          <c:order val="10"/>
          <c:tx>
            <c:strRef>
              <c:f>'DrugTest_CDKL5-R59X_12302024_AR'!$AI$1</c:f>
              <c:strCache>
                <c:ptCount val="1"/>
                <c:pt idx="0">
                  <c:v>P2W2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'DrugTest_CDKL5-R59X_12302024_AR'!$AI$2:$AI$4</c:f>
              <c:numCache>
                <c:formatCode>General</c:formatCode>
                <c:ptCount val="3"/>
                <c:pt idx="0">
                  <c:v>57.47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AA-9044-B19D-D0B04F46B2FC}"/>
            </c:ext>
          </c:extLst>
        </c:ser>
        <c:ser>
          <c:idx val="13"/>
          <c:order val="11"/>
          <c:tx>
            <c:strRef>
              <c:f>'DrugTest_CDKL5-R59X_12302024_AR'!$AN$1</c:f>
              <c:strCache>
                <c:ptCount val="1"/>
                <c:pt idx="0">
                  <c:v>P3W1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'DrugTest_CDKL5-R59X_12302024_AR'!$AN$2:$AN$4</c:f>
              <c:numCache>
                <c:formatCode>General</c:formatCode>
                <c:ptCount val="3"/>
                <c:pt idx="0">
                  <c:v>77.58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AA-9044-B19D-D0B04F46B2FC}"/>
            </c:ext>
          </c:extLst>
        </c:ser>
        <c:ser>
          <c:idx val="6"/>
          <c:order val="12"/>
          <c:tx>
            <c:strRef>
              <c:f>'DrugTest_CDKL5-R59X_12302024_AR'!$AG$1</c:f>
              <c:strCache>
                <c:ptCount val="1"/>
                <c:pt idx="0">
                  <c:v>P1W6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'DrugTest_CDKL5-R59X_12302024_AR'!$AG$2:$AG$4</c:f>
              <c:numCache>
                <c:formatCode>General</c:formatCode>
                <c:ptCount val="3"/>
                <c:pt idx="0">
                  <c:v>29.22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AA-9044-B19D-D0B04F46B2FC}"/>
            </c:ext>
          </c:extLst>
        </c:ser>
        <c:ser>
          <c:idx val="12"/>
          <c:order val="13"/>
          <c:tx>
            <c:strRef>
              <c:f>'DrugTest_CDKL5-R59X_12302024_AR'!$AM$1</c:f>
              <c:strCache>
                <c:ptCount val="1"/>
                <c:pt idx="0">
                  <c:v>P2W6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'DrugTest_CDKL5-R59X_12302024_AR'!$AM$2:$AM$4</c:f>
              <c:numCache>
                <c:formatCode>General</c:formatCode>
                <c:ptCount val="3"/>
                <c:pt idx="0">
                  <c:v>72.040000000000006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5AA-9044-B19D-D0B04F46B2FC}"/>
            </c:ext>
          </c:extLst>
        </c:ser>
        <c:ser>
          <c:idx val="14"/>
          <c:order val="14"/>
          <c:tx>
            <c:strRef>
              <c:f>'DrugTest_CDKL5-R59X_12302024_AR'!$AO$1</c:f>
              <c:strCache>
                <c:ptCount val="1"/>
                <c:pt idx="0">
                  <c:v>P3W2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'DrugTest_CDKL5-R59X_12302024_AR'!$AA$2:$AA$4</c:f>
              <c:strCache>
                <c:ptCount val="1"/>
                <c:pt idx="0">
                  <c:v>DIV35- Baseline</c:v>
                </c:pt>
              </c:strCache>
            </c:strRef>
          </c:cat>
          <c:val>
            <c:numRef>
              <c:f>'DrugTest_CDKL5-R59X_12302024_AR'!$AO$2:$AO$4</c:f>
              <c:numCache>
                <c:formatCode>General</c:formatCode>
                <c:ptCount val="3"/>
                <c:pt idx="0">
                  <c:v>73.27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AA-9044-B19D-D0B04F46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709127"/>
        <c:axId val="1720711175"/>
      </c:barChart>
      <c:catAx>
        <c:axId val="172070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711175"/>
        <c:crosses val="autoZero"/>
        <c:auto val="1"/>
        <c:lblAlgn val="ctr"/>
        <c:lblOffset val="100"/>
        <c:noMultiLvlLbl val="0"/>
      </c:catAx>
      <c:valAx>
        <c:axId val="172071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70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Active Electrodes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641406384620575E-2"/>
          <c:y val="0.10952380952380954"/>
          <c:w val="0.85600792645924018"/>
          <c:h val="0.80833300249233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Clozapine_11212024_AR!$Z$1</c:f>
              <c:strCache>
                <c:ptCount val="1"/>
                <c:pt idx="0">
                  <c:v>P1W1-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Clozapine_11212024_AR!$Y$2:$Y$5</c:f>
              <c:strCache>
                <c:ptCount val="4"/>
                <c:pt idx="0">
                  <c:v>42 (before Treatment)</c:v>
                </c:pt>
                <c:pt idx="1">
                  <c:v>42 (before Treatment, right after 1mL media readdition)</c:v>
                </c:pt>
                <c:pt idx="2">
                  <c:v>43 (Immediately before treatment)</c:v>
                </c:pt>
                <c:pt idx="3">
                  <c:v>46 (~36 hours after treatment)</c:v>
                </c:pt>
              </c:strCache>
            </c:strRef>
          </c:cat>
          <c:val>
            <c:numRef>
              <c:f>Clozapine_11212024_AR!$Z$2:$Z$5</c:f>
              <c:numCache>
                <c:formatCode>General</c:formatCode>
                <c:ptCount val="4"/>
                <c:pt idx="0">
                  <c:v>89.62</c:v>
                </c:pt>
                <c:pt idx="1">
                  <c:v>86.81</c:v>
                </c:pt>
                <c:pt idx="2">
                  <c:v>85.19</c:v>
                </c:pt>
                <c:pt idx="3">
                  <c:v>89.7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1-BC48-996B-F4FBE178949C}"/>
            </c:ext>
          </c:extLst>
        </c:ser>
        <c:ser>
          <c:idx val="2"/>
          <c:order val="1"/>
          <c:tx>
            <c:strRef>
              <c:f>Clozapine_11212024_AR!$AB$1</c:f>
              <c:strCache>
                <c:ptCount val="1"/>
                <c:pt idx="0">
                  <c:v>P1W3- Control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Clozapine_11212024_AR!$Y$2:$Y$5</c:f>
              <c:strCache>
                <c:ptCount val="4"/>
                <c:pt idx="0">
                  <c:v>42 (before Treatment)</c:v>
                </c:pt>
                <c:pt idx="1">
                  <c:v>42 (before Treatment, right after 1mL media readdition)</c:v>
                </c:pt>
                <c:pt idx="2">
                  <c:v>43 (Immediately before treatment)</c:v>
                </c:pt>
                <c:pt idx="3">
                  <c:v>46 (~36 hours after treatment)</c:v>
                </c:pt>
              </c:strCache>
            </c:strRef>
          </c:cat>
          <c:val>
            <c:numRef>
              <c:f>Clozapine_11212024_AR!$AB$2:$AB$5</c:f>
              <c:numCache>
                <c:formatCode>General</c:formatCode>
                <c:ptCount val="4"/>
                <c:pt idx="0">
                  <c:v>67.73</c:v>
                </c:pt>
                <c:pt idx="1">
                  <c:v>53.11</c:v>
                </c:pt>
                <c:pt idx="2">
                  <c:v>55.01</c:v>
                </c:pt>
                <c:pt idx="3">
                  <c:v>70.59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1-BC48-996B-F4FBE178949C}"/>
            </c:ext>
          </c:extLst>
        </c:ser>
        <c:ser>
          <c:idx val="1"/>
          <c:order val="2"/>
          <c:tx>
            <c:strRef>
              <c:f>Clozapine_11212024_AR!$AA$1</c:f>
              <c:strCache>
                <c:ptCount val="1"/>
                <c:pt idx="0">
                  <c:v>P1W2-Vehicle/DMSO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Clozapine_11212024_AR!$Y$2:$Y$5</c:f>
              <c:strCache>
                <c:ptCount val="4"/>
                <c:pt idx="0">
                  <c:v>42 (before Treatment)</c:v>
                </c:pt>
                <c:pt idx="1">
                  <c:v>42 (before Treatment, right after 1mL media readdition)</c:v>
                </c:pt>
                <c:pt idx="2">
                  <c:v>43 (Immediately before treatment)</c:v>
                </c:pt>
                <c:pt idx="3">
                  <c:v>46 (~36 hours after treatment)</c:v>
                </c:pt>
              </c:strCache>
            </c:strRef>
          </c:cat>
          <c:val>
            <c:numRef>
              <c:f>Clozapine_11212024_AR!$AA$2:$AA$5</c:f>
              <c:numCache>
                <c:formatCode>General</c:formatCode>
                <c:ptCount val="4"/>
                <c:pt idx="0">
                  <c:v>81.97</c:v>
                </c:pt>
                <c:pt idx="1">
                  <c:v>84.47</c:v>
                </c:pt>
                <c:pt idx="2">
                  <c:v>84.17</c:v>
                </c:pt>
                <c:pt idx="3">
                  <c:v>90.57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1-BC48-996B-F4FBE178949C}"/>
            </c:ext>
          </c:extLst>
        </c:ser>
        <c:ser>
          <c:idx val="4"/>
          <c:order val="3"/>
          <c:tx>
            <c:strRef>
              <c:f>Clozapine_11212024_AR!$AD$1</c:f>
              <c:strCache>
                <c:ptCount val="1"/>
                <c:pt idx="0">
                  <c:v>P1W5- Vehicle/DMSO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Clozapine_11212024_AR!$Y$2:$Y$5</c:f>
              <c:strCache>
                <c:ptCount val="4"/>
                <c:pt idx="0">
                  <c:v>42 (before Treatment)</c:v>
                </c:pt>
                <c:pt idx="1">
                  <c:v>42 (before Treatment, right after 1mL media readdition)</c:v>
                </c:pt>
                <c:pt idx="2">
                  <c:v>43 (Immediately before treatment)</c:v>
                </c:pt>
                <c:pt idx="3">
                  <c:v>46 (~36 hours after treatment)</c:v>
                </c:pt>
              </c:strCache>
            </c:strRef>
          </c:cat>
          <c:val>
            <c:numRef>
              <c:f>Clozapine_11212024_AR!$AD$2:$AD$5</c:f>
              <c:numCache>
                <c:formatCode>General</c:formatCode>
                <c:ptCount val="4"/>
                <c:pt idx="0">
                  <c:v>85.26</c:v>
                </c:pt>
                <c:pt idx="1">
                  <c:v>85.89</c:v>
                </c:pt>
                <c:pt idx="2">
                  <c:v>86.76</c:v>
                </c:pt>
                <c:pt idx="3">
                  <c:v>89.92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01-BC48-996B-F4FBE178949C}"/>
            </c:ext>
          </c:extLst>
        </c:ser>
        <c:ser>
          <c:idx val="3"/>
          <c:order val="4"/>
          <c:tx>
            <c:strRef>
              <c:f>Clozapine_11212024_AR!$AC$1</c:f>
              <c:strCache>
                <c:ptCount val="1"/>
                <c:pt idx="0">
                  <c:v>P1W4- 1uM Clozapine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Clozapine_11212024_AR!$Y$2:$Y$5</c:f>
              <c:strCache>
                <c:ptCount val="4"/>
                <c:pt idx="0">
                  <c:v>42 (before Treatment)</c:v>
                </c:pt>
                <c:pt idx="1">
                  <c:v>42 (before Treatment, right after 1mL media readdition)</c:v>
                </c:pt>
                <c:pt idx="2">
                  <c:v>43 (Immediately before treatment)</c:v>
                </c:pt>
                <c:pt idx="3">
                  <c:v>46 (~36 hours after treatment)</c:v>
                </c:pt>
              </c:strCache>
            </c:strRef>
          </c:cat>
          <c:val>
            <c:numRef>
              <c:f>Clozapine_11212024_AR!$AC$2:$AC$5</c:f>
              <c:numCache>
                <c:formatCode>General</c:formatCode>
                <c:ptCount val="4"/>
                <c:pt idx="0">
                  <c:v>82.88</c:v>
                </c:pt>
                <c:pt idx="1">
                  <c:v>84.31</c:v>
                </c:pt>
                <c:pt idx="2">
                  <c:v>82.99</c:v>
                </c:pt>
                <c:pt idx="3">
                  <c:v>80.930000000000007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1-BC48-996B-F4FBE178949C}"/>
            </c:ext>
          </c:extLst>
        </c:ser>
        <c:ser>
          <c:idx val="5"/>
          <c:order val="5"/>
          <c:tx>
            <c:strRef>
              <c:f>Clozapine_11212024_AR!$AE$1</c:f>
              <c:strCache>
                <c:ptCount val="1"/>
                <c:pt idx="0">
                  <c:v>P1W6- 1uM Clozapine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Clozapine_11212024_AR!$Y$2:$Y$5</c:f>
              <c:strCache>
                <c:ptCount val="4"/>
                <c:pt idx="0">
                  <c:v>42 (before Treatment)</c:v>
                </c:pt>
                <c:pt idx="1">
                  <c:v>42 (before Treatment, right after 1mL media readdition)</c:v>
                </c:pt>
                <c:pt idx="2">
                  <c:v>43 (Immediately before treatment)</c:v>
                </c:pt>
                <c:pt idx="3">
                  <c:v>46 (~36 hours after treatment)</c:v>
                </c:pt>
              </c:strCache>
            </c:strRef>
          </c:cat>
          <c:val>
            <c:numRef>
              <c:f>Clozapine_11212024_AR!$AE$2:$AE$5</c:f>
              <c:numCache>
                <c:formatCode>General</c:formatCode>
                <c:ptCount val="4"/>
                <c:pt idx="0">
                  <c:v>81.66</c:v>
                </c:pt>
                <c:pt idx="1">
                  <c:v>71.14</c:v>
                </c:pt>
                <c:pt idx="2">
                  <c:v>72.28</c:v>
                </c:pt>
                <c:pt idx="3">
                  <c:v>78.16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01-BC48-996B-F4FBE178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452944"/>
        <c:axId val="1410697184"/>
      </c:barChart>
      <c:catAx>
        <c:axId val="154845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97184"/>
        <c:crosses val="autoZero"/>
        <c:auto val="1"/>
        <c:lblAlgn val="ctr"/>
        <c:lblOffset val="100"/>
        <c:noMultiLvlLbl val="0"/>
      </c:catAx>
      <c:valAx>
        <c:axId val="14106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Active Electrodes</a:t>
            </a:r>
          </a:p>
        </c:rich>
      </c:tx>
      <c:layout>
        <c:manualLayout>
          <c:xMode val="edge"/>
          <c:yMode val="edge"/>
          <c:x val="0.4497298070299352"/>
          <c:y val="2.3688663282571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 Density Exp_T1_03262025'!$AD$1</c:f>
              <c:strCache>
                <c:ptCount val="1"/>
                <c:pt idx="0">
                  <c:v>P1W1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Exp_T1_03262025'!$AD$2:$AD$7</c:f>
              <c:numCache>
                <c:formatCode>General</c:formatCode>
                <c:ptCount val="6"/>
                <c:pt idx="0">
                  <c:v>2.98</c:v>
                </c:pt>
                <c:pt idx="1">
                  <c:v>0.19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045-4D01-B953-C4D67DC08635}"/>
            </c:ext>
          </c:extLst>
        </c:ser>
        <c:ser>
          <c:idx val="2"/>
          <c:order val="1"/>
          <c:tx>
            <c:strRef>
              <c:f>'Media Density Exp_T1_03262025'!$AE$1</c:f>
              <c:strCache>
                <c:ptCount val="1"/>
                <c:pt idx="0">
                  <c:v>P1W2</c:v>
                </c:pt>
              </c:strCache>
            </c:strRef>
          </c:tx>
          <c:spPr>
            <a:solidFill>
              <a:srgbClr val="F5C6AB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Exp_T1_03262025'!$AE$2:$AE$7</c:f>
              <c:numCache>
                <c:formatCode>General</c:formatCode>
                <c:ptCount val="6"/>
                <c:pt idx="0">
                  <c:v>3.94</c:v>
                </c:pt>
                <c:pt idx="1">
                  <c:v>6.33</c:v>
                </c:pt>
                <c:pt idx="2">
                  <c:v>8.69</c:v>
                </c:pt>
                <c:pt idx="3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045-4D01-B953-C4D67DC08635}"/>
            </c:ext>
          </c:extLst>
        </c:ser>
        <c:ser>
          <c:idx val="3"/>
          <c:order val="2"/>
          <c:tx>
            <c:strRef>
              <c:f>'Media Density Exp_T1_03262025'!$AF$1</c:f>
              <c:strCache>
                <c:ptCount val="1"/>
                <c:pt idx="0">
                  <c:v>P1W3</c:v>
                </c:pt>
              </c:strCache>
            </c:strRef>
          </c:tx>
          <c:spPr>
            <a:solidFill>
              <a:srgbClr val="BD5015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Exp_T1_03262025'!$AF$2:$AF$7</c:f>
              <c:numCache>
                <c:formatCode>General</c:formatCode>
                <c:ptCount val="6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045-4D01-B953-C4D67DC08635}"/>
            </c:ext>
          </c:extLst>
        </c:ser>
        <c:ser>
          <c:idx val="4"/>
          <c:order val="3"/>
          <c:tx>
            <c:strRef>
              <c:f>'Media Density Exp_T1_03262025'!$AG$1</c:f>
              <c:strCache>
                <c:ptCount val="1"/>
                <c:pt idx="0">
                  <c:v>P1W4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Exp_T1_03262025'!$AG$2:$AG$7</c:f>
              <c:numCache>
                <c:formatCode>General</c:formatCode>
                <c:ptCount val="6"/>
                <c:pt idx="0">
                  <c:v>23.91</c:v>
                </c:pt>
                <c:pt idx="1">
                  <c:v>45.41</c:v>
                </c:pt>
                <c:pt idx="2">
                  <c:v>17.66</c:v>
                </c:pt>
                <c:pt idx="3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045-4D01-B953-C4D67DC08635}"/>
            </c:ext>
          </c:extLst>
        </c:ser>
        <c:ser>
          <c:idx val="5"/>
          <c:order val="4"/>
          <c:tx>
            <c:strRef>
              <c:f>'Media Density Exp_T1_03262025'!$AH$1</c:f>
              <c:strCache>
                <c:ptCount val="1"/>
                <c:pt idx="0">
                  <c:v>P1W5</c:v>
                </c:pt>
              </c:strCache>
            </c:strRef>
          </c:tx>
          <c:spPr>
            <a:solidFill>
              <a:srgbClr val="D86DCD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Exp_T1_03262025'!$AH$2:$AH$7</c:f>
              <c:numCache>
                <c:formatCode>General</c:formatCode>
                <c:ptCount val="6"/>
                <c:pt idx="0">
                  <c:v>21.26</c:v>
                </c:pt>
                <c:pt idx="1">
                  <c:v>47.31</c:v>
                </c:pt>
                <c:pt idx="2">
                  <c:v>54.37</c:v>
                </c:pt>
                <c:pt idx="3">
                  <c:v>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045-4D01-B953-C4D67DC08635}"/>
            </c:ext>
          </c:extLst>
        </c:ser>
        <c:ser>
          <c:idx val="6"/>
          <c:order val="5"/>
          <c:tx>
            <c:strRef>
              <c:f>'Media Density Exp_T1_03262025'!$AI$1</c:f>
              <c:strCache>
                <c:ptCount val="1"/>
                <c:pt idx="0">
                  <c:v>P1W6</c:v>
                </c:pt>
              </c:strCache>
            </c:strRef>
          </c:tx>
          <c:spPr>
            <a:solidFill>
              <a:srgbClr val="782170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Exp_T1_03262025'!$AI$2:$AI$7</c:f>
              <c:numCache>
                <c:formatCode>General</c:formatCode>
                <c:ptCount val="6"/>
                <c:pt idx="0">
                  <c:v>15.76</c:v>
                </c:pt>
                <c:pt idx="1">
                  <c:v>33.56</c:v>
                </c:pt>
                <c:pt idx="2">
                  <c:v>0.17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045-4D01-B953-C4D67DC08635}"/>
            </c:ext>
          </c:extLst>
        </c:ser>
        <c:ser>
          <c:idx val="7"/>
          <c:order val="6"/>
          <c:tx>
            <c:strRef>
              <c:f>'Media Density Exp_T1_03262025'!$AJ$1</c:f>
              <c:strCache>
                <c:ptCount val="1"/>
                <c:pt idx="0">
                  <c:v>P3W1</c:v>
                </c:pt>
              </c:strCache>
            </c:strRef>
          </c:tx>
          <c:spPr>
            <a:solidFill>
              <a:srgbClr val="82CAEC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Exp_T1_03262025'!$AJ$2:$AJ$7</c:f>
              <c:numCache>
                <c:formatCode>General</c:formatCode>
                <c:ptCount val="6"/>
                <c:pt idx="0">
                  <c:v>2.92</c:v>
                </c:pt>
                <c:pt idx="1">
                  <c:v>4.4800000000000004</c:v>
                </c:pt>
                <c:pt idx="2">
                  <c:v>7.24</c:v>
                </c:pt>
                <c:pt idx="3" formatCode="0.00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045-4D01-B953-C4D67DC08635}"/>
            </c:ext>
          </c:extLst>
        </c:ser>
        <c:ser>
          <c:idx val="8"/>
          <c:order val="7"/>
          <c:tx>
            <c:strRef>
              <c:f>'Media Density Exp_T1_03262025'!$AK$1</c:f>
              <c:strCache>
                <c:ptCount val="1"/>
                <c:pt idx="0">
                  <c:v>P3W2</c:v>
                </c:pt>
              </c:strCache>
            </c:strRef>
          </c:tx>
          <c:spPr>
            <a:solidFill>
              <a:srgbClr val="43AEE2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Exp_T1_03262025'!$AK$2:$AK$7</c:f>
              <c:numCache>
                <c:formatCode>General</c:formatCode>
                <c:ptCount val="6"/>
                <c:pt idx="0">
                  <c:v>1.42</c:v>
                </c:pt>
                <c:pt idx="1">
                  <c:v>2.95</c:v>
                </c:pt>
                <c:pt idx="2">
                  <c:v>5.41</c:v>
                </c:pt>
                <c:pt idx="3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045-4D01-B953-C4D67DC08635}"/>
            </c:ext>
          </c:extLst>
        </c:ser>
        <c:ser>
          <c:idx val="9"/>
          <c:order val="8"/>
          <c:tx>
            <c:strRef>
              <c:f>'Media Density Exp_T1_03262025'!$AL$1</c:f>
              <c:strCache>
                <c:ptCount val="1"/>
                <c:pt idx="0">
                  <c:v>P3W3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Exp_T1_03262025'!$AL$2:$AL$7</c:f>
              <c:numCache>
                <c:formatCode>General</c:formatCode>
                <c:ptCount val="6"/>
                <c:pt idx="0">
                  <c:v>1.98</c:v>
                </c:pt>
                <c:pt idx="1">
                  <c:v>4.2699999999999996</c:v>
                </c:pt>
                <c:pt idx="2">
                  <c:v>5.88</c:v>
                </c:pt>
                <c:pt idx="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045-4D01-B953-C4D67DC08635}"/>
            </c:ext>
          </c:extLst>
        </c:ser>
        <c:ser>
          <c:idx val="10"/>
          <c:order val="9"/>
          <c:tx>
            <c:strRef>
              <c:f>'Media Density Exp_T1_03262025'!$AM$1</c:f>
              <c:strCache>
                <c:ptCount val="1"/>
                <c:pt idx="0">
                  <c:v>P3W4</c:v>
                </c:pt>
              </c:strCache>
            </c:strRef>
          </c:tx>
          <c:spPr>
            <a:solidFill>
              <a:srgbClr val="45D65A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Exp_T1_03262025'!$AM$2:$AM$7</c:f>
              <c:numCache>
                <c:formatCode>General</c:formatCode>
                <c:ptCount val="6"/>
                <c:pt idx="0">
                  <c:v>2.33</c:v>
                </c:pt>
                <c:pt idx="1">
                  <c:v>6.64</c:v>
                </c:pt>
                <c:pt idx="2">
                  <c:v>13.26</c:v>
                </c:pt>
                <c:pt idx="3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045-4D01-B953-C4D67DC08635}"/>
            </c:ext>
          </c:extLst>
        </c:ser>
        <c:ser>
          <c:idx val="11"/>
          <c:order val="10"/>
          <c:tx>
            <c:strRef>
              <c:f>'Media Density Exp_T1_03262025'!$AN$1</c:f>
              <c:strCache>
                <c:ptCount val="1"/>
                <c:pt idx="0">
                  <c:v>P3W5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Exp_T1_03262025'!$AN$2:$AN$7</c:f>
              <c:numCache>
                <c:formatCode>General</c:formatCode>
                <c:ptCount val="6"/>
                <c:pt idx="0">
                  <c:v>0.87</c:v>
                </c:pt>
                <c:pt idx="1">
                  <c:v>2.4500000000000002</c:v>
                </c:pt>
                <c:pt idx="2">
                  <c:v>5.17</c:v>
                </c:pt>
                <c:pt idx="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045-4D01-B953-C4D67DC08635}"/>
            </c:ext>
          </c:extLst>
        </c:ser>
        <c:ser>
          <c:idx val="12"/>
          <c:order val="11"/>
          <c:tx>
            <c:strRef>
              <c:f>'Media Density Exp_T1_03262025'!$AO$1</c:f>
              <c:strCache>
                <c:ptCount val="1"/>
                <c:pt idx="0">
                  <c:v>P3W6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Exp_T1_03262025'!$AO$2:$AO$7</c:f>
              <c:numCache>
                <c:formatCode>General</c:formatCode>
                <c:ptCount val="6"/>
                <c:pt idx="0">
                  <c:v>2.15</c:v>
                </c:pt>
                <c:pt idx="1">
                  <c:v>0.5</c:v>
                </c:pt>
                <c:pt idx="2">
                  <c:v>0.15</c:v>
                </c:pt>
                <c:pt idx="3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045-4D01-B953-C4D67DC08635}"/>
            </c:ext>
          </c:extLst>
        </c:ser>
        <c:ser>
          <c:idx val="13"/>
          <c:order val="12"/>
          <c:tx>
            <c:strRef>
              <c:f>'Media Density Exp_T1_03262025'!$AP$1</c:f>
              <c:strCache>
                <c:ptCount val="1"/>
                <c:pt idx="0">
                  <c:v>P4W1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Exp_T1_03262025'!$AP$2:$AP$7</c:f>
              <c:numCache>
                <c:formatCode>General</c:formatCode>
                <c:ptCount val="6"/>
                <c:pt idx="0">
                  <c:v>7.53</c:v>
                </c:pt>
                <c:pt idx="1">
                  <c:v>34.03</c:v>
                </c:pt>
                <c:pt idx="2">
                  <c:v>51.47</c:v>
                </c:pt>
                <c:pt idx="3">
                  <c:v>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045-4D01-B953-C4D67DC08635}"/>
            </c:ext>
          </c:extLst>
        </c:ser>
        <c:ser>
          <c:idx val="14"/>
          <c:order val="13"/>
          <c:tx>
            <c:strRef>
              <c:f>'Media Density Exp_T1_03262025'!$AQ$1</c:f>
              <c:strCache>
                <c:ptCount val="1"/>
                <c:pt idx="0">
                  <c:v>P4W2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Exp_T1_03262025'!$AQ$2:$AQ$7</c:f>
              <c:numCache>
                <c:formatCode>General</c:formatCode>
                <c:ptCount val="6"/>
                <c:pt idx="0">
                  <c:v>5.85</c:v>
                </c:pt>
                <c:pt idx="1">
                  <c:v>32</c:v>
                </c:pt>
                <c:pt idx="2">
                  <c:v>52.17</c:v>
                </c:pt>
                <c:pt idx="3">
                  <c:v>46.91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045-4D01-B953-C4D67DC08635}"/>
            </c:ext>
          </c:extLst>
        </c:ser>
        <c:ser>
          <c:idx val="15"/>
          <c:order val="14"/>
          <c:tx>
            <c:strRef>
              <c:f>'Media Density Exp_T1_03262025'!$AR$1</c:f>
              <c:strCache>
                <c:ptCount val="1"/>
                <c:pt idx="0">
                  <c:v>P4W3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Exp_T1_03262025'!$AR$2:$AR$7</c:f>
              <c:numCache>
                <c:formatCode>General</c:formatCode>
                <c:ptCount val="6"/>
                <c:pt idx="0">
                  <c:v>8.01</c:v>
                </c:pt>
                <c:pt idx="1">
                  <c:v>0.15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045-4D01-B953-C4D67DC08635}"/>
            </c:ext>
          </c:extLst>
        </c:ser>
        <c:ser>
          <c:idx val="16"/>
          <c:order val="15"/>
          <c:tx>
            <c:strRef>
              <c:f>'Media Density Exp_T1_03262025'!$AS$1</c:f>
              <c:strCache>
                <c:ptCount val="1"/>
                <c:pt idx="0">
                  <c:v>P4W4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Exp_T1_03262025'!$AS$2:$AS$7</c:f>
              <c:numCache>
                <c:formatCode>General</c:formatCode>
                <c:ptCount val="6"/>
                <c:pt idx="0">
                  <c:v>6.46</c:v>
                </c:pt>
                <c:pt idx="1">
                  <c:v>21.47</c:v>
                </c:pt>
                <c:pt idx="2">
                  <c:v>37.86</c:v>
                </c:pt>
                <c:pt idx="3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045-4D01-B953-C4D67DC08635}"/>
            </c:ext>
          </c:extLst>
        </c:ser>
        <c:ser>
          <c:idx val="17"/>
          <c:order val="16"/>
          <c:tx>
            <c:strRef>
              <c:f>'Media Density Exp_T1_03262025'!$AT$1</c:f>
              <c:strCache>
                <c:ptCount val="1"/>
                <c:pt idx="0">
                  <c:v>P4W5</c:v>
                </c:pt>
              </c:strCache>
            </c:strRef>
          </c:tx>
          <c:spPr>
            <a:solidFill>
              <a:srgbClr val="DD005A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Exp_T1_03262025'!$AT$2:$AT$7</c:f>
              <c:numCache>
                <c:formatCode>General</c:formatCode>
                <c:ptCount val="6"/>
                <c:pt idx="0">
                  <c:v>8.7100000000000009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045-4D01-B953-C4D67DC08635}"/>
            </c:ext>
          </c:extLst>
        </c:ser>
        <c:ser>
          <c:idx val="18"/>
          <c:order val="17"/>
          <c:tx>
            <c:strRef>
              <c:f>'Media Density Exp_T1_03262025'!$AU$1</c:f>
              <c:strCache>
                <c:ptCount val="1"/>
                <c:pt idx="0">
                  <c:v>P4W6</c:v>
                </c:pt>
              </c:strCache>
            </c:strRef>
          </c:tx>
          <c:spPr>
            <a:solidFill>
              <a:srgbClr val="FF2600"/>
            </a:solidFill>
            <a:ln>
              <a:noFill/>
            </a:ln>
            <a:effectLst/>
          </c:spPr>
          <c:invertIfNegative val="0"/>
          <c:cat>
            <c:numRef>
              <c:f>'Media Density Exp_T1_03262025'!$AC$2:$AC$7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</c:numCache>
            </c:numRef>
          </c:cat>
          <c:val>
            <c:numRef>
              <c:f>'Media Density Exp_T1_03262025'!$AU$2:$AU$7</c:f>
              <c:numCache>
                <c:formatCode>General</c:formatCode>
                <c:ptCount val="6"/>
                <c:pt idx="0">
                  <c:v>13.26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045-4D01-B953-C4D67DC08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795335"/>
        <c:axId val="356881927"/>
      </c:barChart>
      <c:catAx>
        <c:axId val="2109795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81927"/>
        <c:crosses val="autoZero"/>
        <c:auto val="1"/>
        <c:lblAlgn val="ctr"/>
        <c:lblOffset val="100"/>
        <c:noMultiLvlLbl val="0"/>
      </c:catAx>
      <c:valAx>
        <c:axId val="356881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Active Electrodes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979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Active Electrodes</a:t>
            </a:r>
          </a:p>
        </c:rich>
      </c:tx>
      <c:layout>
        <c:manualLayout>
          <c:xMode val="edge"/>
          <c:yMode val="edge"/>
          <c:x val="0.41672908739572229"/>
          <c:y val="3.6168946160210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 Density Exp_T1_03262025'!$AD$9</c:f>
              <c:strCache>
                <c:ptCount val="1"/>
                <c:pt idx="0">
                  <c:v>50K- DMEM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'Media Density Exp_T1_03262025'!$AC$10:$AC$16</c:f>
              <c:strCache>
                <c:ptCount val="4"/>
                <c:pt idx="0">
                  <c:v>DIV6 </c:v>
                </c:pt>
                <c:pt idx="1">
                  <c:v>DIV9</c:v>
                </c:pt>
                <c:pt idx="2">
                  <c:v>DIV12</c:v>
                </c:pt>
                <c:pt idx="3">
                  <c:v>DIV15</c:v>
                </c:pt>
              </c:strCache>
            </c:strRef>
          </c:cat>
          <c:val>
            <c:numRef>
              <c:f>'Media Density Exp_T1_03262025'!$AD$10:$AD$16</c:f>
              <c:numCache>
                <c:formatCode>General</c:formatCode>
                <c:ptCount val="7"/>
                <c:pt idx="0">
                  <c:v>3.94</c:v>
                </c:pt>
                <c:pt idx="1">
                  <c:v>6.33</c:v>
                </c:pt>
                <c:pt idx="2">
                  <c:v>8.69</c:v>
                </c:pt>
                <c:pt idx="3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595-445F-8A68-32BD6BC1E8FB}"/>
            </c:ext>
          </c:extLst>
        </c:ser>
        <c:ser>
          <c:idx val="2"/>
          <c:order val="1"/>
          <c:tx>
            <c:strRef>
              <c:f>'Media Density Exp_T1_03262025'!$AE$9</c:f>
              <c:strCache>
                <c:ptCount val="1"/>
                <c:pt idx="0">
                  <c:v>75K- DMEM</c:v>
                </c:pt>
              </c:strCache>
            </c:strRef>
          </c:tx>
          <c:spPr>
            <a:solidFill>
              <a:srgbClr val="A02B93"/>
            </a:solidFill>
            <a:ln>
              <a:noFill/>
            </a:ln>
            <a:effectLst/>
          </c:spPr>
          <c:invertIfNegative val="0"/>
          <c:cat>
            <c:strRef>
              <c:f>'Media Density Exp_T1_03262025'!$AC$10:$AC$16</c:f>
              <c:strCache>
                <c:ptCount val="4"/>
                <c:pt idx="0">
                  <c:v>DIV6 </c:v>
                </c:pt>
                <c:pt idx="1">
                  <c:v>DIV9</c:v>
                </c:pt>
                <c:pt idx="2">
                  <c:v>DIV12</c:v>
                </c:pt>
                <c:pt idx="3">
                  <c:v>DIV15</c:v>
                </c:pt>
              </c:strCache>
            </c:strRef>
          </c:cat>
          <c:val>
            <c:numRef>
              <c:f>'Media Density Exp_T1_03262025'!$AE$10:$AE$16</c:f>
              <c:numCache>
                <c:formatCode>General</c:formatCode>
                <c:ptCount val="7"/>
                <c:pt idx="0">
                  <c:v>22.585000000000001</c:v>
                </c:pt>
                <c:pt idx="1">
                  <c:v>46.36</c:v>
                </c:pt>
                <c:pt idx="2">
                  <c:v>36.015000000000001</c:v>
                </c:pt>
                <c:pt idx="3">
                  <c:v>28.884999999999998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595-445F-8A68-32BD6BC1E8FB}"/>
            </c:ext>
          </c:extLst>
        </c:ser>
        <c:ser>
          <c:idx val="3"/>
          <c:order val="2"/>
          <c:tx>
            <c:strRef>
              <c:f>'Media Density Exp_T1_03262025'!$AF$9</c:f>
              <c:strCache>
                <c:ptCount val="1"/>
                <c:pt idx="0">
                  <c:v>50K- NBP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'Media Density Exp_T1_03262025'!$AC$10:$AC$16</c:f>
              <c:strCache>
                <c:ptCount val="4"/>
                <c:pt idx="0">
                  <c:v>DIV6 </c:v>
                </c:pt>
                <c:pt idx="1">
                  <c:v>DIV9</c:v>
                </c:pt>
                <c:pt idx="2">
                  <c:v>DIV12</c:v>
                </c:pt>
                <c:pt idx="3">
                  <c:v>DIV15</c:v>
                </c:pt>
              </c:strCache>
            </c:strRef>
          </c:cat>
          <c:val>
            <c:numRef>
              <c:f>'Media Density Exp_T1_03262025'!$AF$10:$AF$16</c:f>
              <c:numCache>
                <c:formatCode>General</c:formatCode>
                <c:ptCount val="7"/>
                <c:pt idx="0">
                  <c:v>2.1066666666666669</c:v>
                </c:pt>
                <c:pt idx="1">
                  <c:v>3.9</c:v>
                </c:pt>
                <c:pt idx="2">
                  <c:v>6.1766666666666667</c:v>
                </c:pt>
                <c:pt idx="3">
                  <c:v>0.63666666666666671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595-445F-8A68-32BD6BC1E8FB}"/>
            </c:ext>
          </c:extLst>
        </c:ser>
        <c:ser>
          <c:idx val="4"/>
          <c:order val="3"/>
          <c:tx>
            <c:strRef>
              <c:f>'Media Density Exp_T1_03262025'!$AG$9</c:f>
              <c:strCache>
                <c:ptCount val="1"/>
                <c:pt idx="0">
                  <c:v>75K- NBP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f>'Media Density Exp_T1_03262025'!$AC$10:$AC$16</c:f>
              <c:strCache>
                <c:ptCount val="4"/>
                <c:pt idx="0">
                  <c:v>DIV6 </c:v>
                </c:pt>
                <c:pt idx="1">
                  <c:v>DIV9</c:v>
                </c:pt>
                <c:pt idx="2">
                  <c:v>DIV12</c:v>
                </c:pt>
                <c:pt idx="3">
                  <c:v>DIV15</c:v>
                </c:pt>
              </c:strCache>
            </c:strRef>
          </c:cat>
          <c:val>
            <c:numRef>
              <c:f>'Media Density Exp_T1_03262025'!$AG$10:$AG$16</c:f>
              <c:numCache>
                <c:formatCode>General</c:formatCode>
                <c:ptCount val="7"/>
                <c:pt idx="0">
                  <c:v>1.7833333333333332</c:v>
                </c:pt>
                <c:pt idx="1">
                  <c:v>3.1966666666666668</c:v>
                </c:pt>
                <c:pt idx="2">
                  <c:v>6.1933333333333325</c:v>
                </c:pt>
                <c:pt idx="3">
                  <c:v>0.39333333333333337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595-445F-8A68-32BD6BC1E8FB}"/>
            </c:ext>
          </c:extLst>
        </c:ser>
        <c:ser>
          <c:idx val="5"/>
          <c:order val="4"/>
          <c:tx>
            <c:strRef>
              <c:f>'Media Density Exp_T1_03262025'!$AH$9</c:f>
              <c:strCache>
                <c:ptCount val="1"/>
                <c:pt idx="0">
                  <c:v>100K-NBP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'Media Density Exp_T1_03262025'!$AC$10:$AC$16</c:f>
              <c:strCache>
                <c:ptCount val="4"/>
                <c:pt idx="0">
                  <c:v>DIV6 </c:v>
                </c:pt>
                <c:pt idx="1">
                  <c:v>DIV9</c:v>
                </c:pt>
                <c:pt idx="2">
                  <c:v>DIV12</c:v>
                </c:pt>
                <c:pt idx="3">
                  <c:v>DIV15</c:v>
                </c:pt>
              </c:strCache>
            </c:strRef>
          </c:cat>
          <c:val>
            <c:numRef>
              <c:f>'Media Density Exp_T1_03262025'!$AH$10:$AH$16</c:f>
              <c:numCache>
                <c:formatCode>General</c:formatCode>
                <c:ptCount val="7"/>
                <c:pt idx="0">
                  <c:v>6.6899999999999995</c:v>
                </c:pt>
                <c:pt idx="1">
                  <c:v>33.015000000000001</c:v>
                </c:pt>
                <c:pt idx="2">
                  <c:v>51.82</c:v>
                </c:pt>
                <c:pt idx="3">
                  <c:v>52.004999999999995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595-445F-8A68-32BD6BC1E8FB}"/>
            </c:ext>
          </c:extLst>
        </c:ser>
        <c:ser>
          <c:idx val="6"/>
          <c:order val="5"/>
          <c:tx>
            <c:strRef>
              <c:f>'Media Density Exp_T1_03262025'!$AI$9</c:f>
              <c:strCache>
                <c:ptCount val="1"/>
                <c:pt idx="0">
                  <c:v>125K- NBP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'Media Density Exp_T1_03262025'!$AC$10:$AC$16</c:f>
              <c:strCache>
                <c:ptCount val="4"/>
                <c:pt idx="0">
                  <c:v>DIV6 </c:v>
                </c:pt>
                <c:pt idx="1">
                  <c:v>DIV9</c:v>
                </c:pt>
                <c:pt idx="2">
                  <c:v>DIV12</c:v>
                </c:pt>
                <c:pt idx="3">
                  <c:v>DIV15</c:v>
                </c:pt>
              </c:strCache>
            </c:strRef>
          </c:cat>
          <c:val>
            <c:numRef>
              <c:f>'Media Density Exp_T1_03262025'!$AI$10:$AI$16</c:f>
              <c:numCache>
                <c:formatCode>General</c:formatCode>
                <c:ptCount val="7"/>
                <c:pt idx="0">
                  <c:v>6.46</c:v>
                </c:pt>
                <c:pt idx="1">
                  <c:v>21.47</c:v>
                </c:pt>
                <c:pt idx="2">
                  <c:v>37.86</c:v>
                </c:pt>
                <c:pt idx="3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595-445F-8A68-32BD6BC1E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565256"/>
        <c:axId val="1648575496"/>
      </c:barChart>
      <c:catAx>
        <c:axId val="164856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75496"/>
        <c:crosses val="autoZero"/>
        <c:auto val="1"/>
        <c:lblAlgn val="ctr"/>
        <c:lblOffset val="100"/>
        <c:noMultiLvlLbl val="0"/>
      </c:catAx>
      <c:valAx>
        <c:axId val="16485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6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Active Elelectrodes Per Density and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 Density Exp_T2_04142025'!$AE$12</c:f>
              <c:strCache>
                <c:ptCount val="1"/>
                <c:pt idx="0">
                  <c:v>60K- DMEM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Exp_T2_04142025'!$AE$13:$AE$21</c:f>
              <c:numCache>
                <c:formatCode>0.0</c:formatCode>
                <c:ptCount val="9"/>
                <c:pt idx="0">
                  <c:v>0.18333333333333335</c:v>
                </c:pt>
                <c:pt idx="1">
                  <c:v>13.409999999999998</c:v>
                </c:pt>
                <c:pt idx="2">
                  <c:v>27.599999999999998</c:v>
                </c:pt>
                <c:pt idx="3">
                  <c:v>39.176666666666669</c:v>
                </c:pt>
                <c:pt idx="4">
                  <c:v>40.08</c:v>
                </c:pt>
                <c:pt idx="5">
                  <c:v>39.72</c:v>
                </c:pt>
                <c:pt idx="6">
                  <c:v>37.053333333333335</c:v>
                </c:pt>
                <c:pt idx="7">
                  <c:v>37.503333333333337</c:v>
                </c:pt>
                <c:pt idx="8">
                  <c:v>35.423333333333332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AD2-4A17-A062-189638038A37}"/>
            </c:ext>
          </c:extLst>
        </c:ser>
        <c:ser>
          <c:idx val="2"/>
          <c:order val="1"/>
          <c:tx>
            <c:strRef>
              <c:f>'Media Density Exp_T2_04142025'!$AF$12</c:f>
              <c:strCache>
                <c:ptCount val="1"/>
                <c:pt idx="0">
                  <c:v>80K- DMEM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Exp_T2_04142025'!$AF$13:$AF$21</c:f>
              <c:numCache>
                <c:formatCode>0.0</c:formatCode>
                <c:ptCount val="9"/>
                <c:pt idx="0">
                  <c:v>10.126666666666667</c:v>
                </c:pt>
                <c:pt idx="1">
                  <c:v>37.940000000000005</c:v>
                </c:pt>
                <c:pt idx="2">
                  <c:v>80.903333333333336</c:v>
                </c:pt>
                <c:pt idx="3">
                  <c:v>88.793333333333337</c:v>
                </c:pt>
                <c:pt idx="4">
                  <c:v>86.643333333333317</c:v>
                </c:pt>
                <c:pt idx="5">
                  <c:v>81.02</c:v>
                </c:pt>
                <c:pt idx="6">
                  <c:v>85.07</c:v>
                </c:pt>
                <c:pt idx="7">
                  <c:v>82.966666666666669</c:v>
                </c:pt>
                <c:pt idx="8">
                  <c:v>36.75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AD2-4A17-A062-189638038A37}"/>
            </c:ext>
          </c:extLst>
        </c:ser>
        <c:ser>
          <c:idx val="3"/>
          <c:order val="2"/>
          <c:tx>
            <c:strRef>
              <c:f>'Media Density Exp_T2_04142025'!$AG$12</c:f>
              <c:strCache>
                <c:ptCount val="1"/>
                <c:pt idx="0">
                  <c:v>100K- DMEM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Exp_T2_04142025'!$AG$13:$AG$21</c:f>
              <c:numCache>
                <c:formatCode>0.0</c:formatCode>
                <c:ptCount val="9"/>
                <c:pt idx="0">
                  <c:v>14.543333333333331</c:v>
                </c:pt>
                <c:pt idx="1">
                  <c:v>36.106666666666669</c:v>
                </c:pt>
                <c:pt idx="2">
                  <c:v>74.803333333333327</c:v>
                </c:pt>
                <c:pt idx="3">
                  <c:v>83.683333333333337</c:v>
                </c:pt>
                <c:pt idx="4">
                  <c:v>81.653333333333336</c:v>
                </c:pt>
                <c:pt idx="5">
                  <c:v>72.506666666666661</c:v>
                </c:pt>
                <c:pt idx="6">
                  <c:v>77.649999999999991</c:v>
                </c:pt>
                <c:pt idx="7">
                  <c:v>70.023333333333326</c:v>
                </c:pt>
                <c:pt idx="8">
                  <c:v>46.426666666666669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AD2-4A17-A062-189638038A37}"/>
            </c:ext>
          </c:extLst>
        </c:ser>
        <c:ser>
          <c:idx val="4"/>
          <c:order val="3"/>
          <c:tx>
            <c:strRef>
              <c:f>'Media Density Exp_T2_04142025'!$AH$12</c:f>
              <c:strCache>
                <c:ptCount val="1"/>
                <c:pt idx="0">
                  <c:v>120K- DMEM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Exp_T2_04142025'!$AH$13:$AH$21</c:f>
              <c:numCache>
                <c:formatCode>0.0</c:formatCode>
                <c:ptCount val="9"/>
                <c:pt idx="0">
                  <c:v>8.75</c:v>
                </c:pt>
                <c:pt idx="1">
                  <c:v>42.113333333333337</c:v>
                </c:pt>
                <c:pt idx="2">
                  <c:v>71.516666666666666</c:v>
                </c:pt>
                <c:pt idx="3">
                  <c:v>77.209999999999994</c:v>
                </c:pt>
                <c:pt idx="4">
                  <c:v>74.773333333333326</c:v>
                </c:pt>
                <c:pt idx="5">
                  <c:v>66.403333333333322</c:v>
                </c:pt>
                <c:pt idx="6">
                  <c:v>70.316666666666663</c:v>
                </c:pt>
                <c:pt idx="7">
                  <c:v>68.13</c:v>
                </c:pt>
                <c:pt idx="8">
                  <c:v>41.723333333333336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AD2-4A17-A062-189638038A37}"/>
            </c:ext>
          </c:extLst>
        </c:ser>
        <c:ser>
          <c:idx val="5"/>
          <c:order val="4"/>
          <c:tx>
            <c:strRef>
              <c:f>'Media Density Exp_T2_04142025'!$AI$12</c:f>
              <c:strCache>
                <c:ptCount val="1"/>
                <c:pt idx="0">
                  <c:v>60K- NBP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Exp_T2_04142025'!$AI$13:$AI$21</c:f>
              <c:numCache>
                <c:formatCode>0.0</c:formatCode>
                <c:ptCount val="9"/>
                <c:pt idx="0">
                  <c:v>0.76</c:v>
                </c:pt>
                <c:pt idx="1">
                  <c:v>10.11</c:v>
                </c:pt>
                <c:pt idx="2">
                  <c:v>31.9</c:v>
                </c:pt>
                <c:pt idx="3">
                  <c:v>48.84</c:v>
                </c:pt>
                <c:pt idx="4">
                  <c:v>58.54</c:v>
                </c:pt>
                <c:pt idx="5">
                  <c:v>67.069999999999993</c:v>
                </c:pt>
                <c:pt idx="6">
                  <c:v>67.08</c:v>
                </c:pt>
                <c:pt idx="7">
                  <c:v>51.83</c:v>
                </c:pt>
                <c:pt idx="8">
                  <c:v>15.94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AD2-4A17-A062-189638038A37}"/>
            </c:ext>
          </c:extLst>
        </c:ser>
        <c:ser>
          <c:idx val="6"/>
          <c:order val="5"/>
          <c:tx>
            <c:strRef>
              <c:f>'Media Density Exp_T2_04142025'!$AJ$12</c:f>
              <c:strCache>
                <c:ptCount val="1"/>
                <c:pt idx="0">
                  <c:v>80K- NBP</c:v>
                </c:pt>
              </c:strCache>
            </c:strRef>
          </c:tx>
          <c:spPr>
            <a:solidFill>
              <a:srgbClr val="F5C6AB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7.7141655815939883E-5"/>
                  <c:y val="2.9060559395031427E-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A-4C60-94D7-92FB294ED0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Exp_T2_04142025'!$AJ$13:$AJ$21</c:f>
              <c:numCache>
                <c:formatCode>0.0</c:formatCode>
                <c:ptCount val="9"/>
                <c:pt idx="0">
                  <c:v>2.5499999999999998</c:v>
                </c:pt>
                <c:pt idx="1">
                  <c:v>21.8</c:v>
                </c:pt>
                <c:pt idx="2">
                  <c:v>55.47</c:v>
                </c:pt>
                <c:pt idx="3">
                  <c:v>76.260000000000005</c:v>
                </c:pt>
                <c:pt idx="4">
                  <c:v>83.09</c:v>
                </c:pt>
                <c:pt idx="5">
                  <c:v>85.96</c:v>
                </c:pt>
                <c:pt idx="6">
                  <c:v>84.33</c:v>
                </c:pt>
                <c:pt idx="7">
                  <c:v>75.94</c:v>
                </c:pt>
                <c:pt idx="8">
                  <c:v>61.38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AD2-4A17-A062-189638038A37}"/>
            </c:ext>
          </c:extLst>
        </c:ser>
        <c:ser>
          <c:idx val="7"/>
          <c:order val="6"/>
          <c:tx>
            <c:strRef>
              <c:f>'Media Density Exp_T2_04142025'!$AK$12</c:f>
              <c:strCache>
                <c:ptCount val="1"/>
                <c:pt idx="0">
                  <c:v>100K-NBP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Exp_T2_04142025'!$AK$13:$AK$21</c:f>
              <c:numCache>
                <c:formatCode>0.0</c:formatCode>
                <c:ptCount val="9"/>
                <c:pt idx="0">
                  <c:v>7.02</c:v>
                </c:pt>
                <c:pt idx="1">
                  <c:v>15.84</c:v>
                </c:pt>
                <c:pt idx="2">
                  <c:v>81.539999999999992</c:v>
                </c:pt>
                <c:pt idx="3">
                  <c:v>87.919999999999987</c:v>
                </c:pt>
                <c:pt idx="4">
                  <c:v>90.925000000000011</c:v>
                </c:pt>
                <c:pt idx="5">
                  <c:v>68.995000000000005</c:v>
                </c:pt>
                <c:pt idx="6">
                  <c:v>81.915000000000006</c:v>
                </c:pt>
                <c:pt idx="7">
                  <c:v>63.295000000000002</c:v>
                </c:pt>
                <c:pt idx="8">
                  <c:v>57.814999999999998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AD2-4A17-A062-189638038A37}"/>
            </c:ext>
          </c:extLst>
        </c:ser>
        <c:ser>
          <c:idx val="8"/>
          <c:order val="7"/>
          <c:tx>
            <c:strRef>
              <c:f>'Media Density Exp_T2_04142025'!$AL$12</c:f>
              <c:strCache>
                <c:ptCount val="1"/>
                <c:pt idx="0">
                  <c:v>120K- NBP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0942486152443856E-4"/>
                  <c:y val="3.6752554086538149E-3"/>
                </c:manualLayout>
              </c:layout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5A-4C60-94D7-92FB294ED0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Exp_T2_04142025'!$AD$13:$AD$21</c:f>
              <c:strCache>
                <c:ptCount val="9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  <c:pt idx="7">
                  <c:v>DIV28</c:v>
                </c:pt>
                <c:pt idx="8">
                  <c:v>DIV31</c:v>
                </c:pt>
              </c:strCache>
            </c:strRef>
          </c:cat>
          <c:val>
            <c:numRef>
              <c:f>'Media Density Exp_T2_04142025'!$AL$13:$AL$21</c:f>
              <c:numCache>
                <c:formatCode>0.0</c:formatCode>
                <c:ptCount val="9"/>
                <c:pt idx="0">
                  <c:v>4.57</c:v>
                </c:pt>
                <c:pt idx="1">
                  <c:v>22.92</c:v>
                </c:pt>
                <c:pt idx="2">
                  <c:v>71.259999999999991</c:v>
                </c:pt>
                <c:pt idx="3">
                  <c:v>87.77000000000001</c:v>
                </c:pt>
                <c:pt idx="4">
                  <c:v>90.97</c:v>
                </c:pt>
                <c:pt idx="5">
                  <c:v>92.655000000000001</c:v>
                </c:pt>
                <c:pt idx="6">
                  <c:v>92.14500000000001</c:v>
                </c:pt>
                <c:pt idx="7">
                  <c:v>89.93</c:v>
                </c:pt>
                <c:pt idx="8">
                  <c:v>79.400000000000006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AD2-4A17-A062-18963803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088008"/>
        <c:axId val="401090056"/>
      </c:barChart>
      <c:catAx>
        <c:axId val="4010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90056"/>
        <c:crosses val="autoZero"/>
        <c:auto val="1"/>
        <c:lblAlgn val="ctr"/>
        <c:lblOffset val="100"/>
        <c:noMultiLvlLbl val="0"/>
      </c:catAx>
      <c:valAx>
        <c:axId val="40109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88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Electrodes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 Density Exp_T2_04142025'!$AE$1</c:f>
              <c:strCache>
                <c:ptCount val="1"/>
                <c:pt idx="0">
                  <c:v>M08035- P1W1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Exp_T2_04142025'!$AE$2:$AE$10</c:f>
              <c:numCache>
                <c:formatCode>General</c:formatCode>
                <c:ptCount val="9"/>
                <c:pt idx="0">
                  <c:v>0.16</c:v>
                </c:pt>
                <c:pt idx="1">
                  <c:v>9.8800000000000008</c:v>
                </c:pt>
                <c:pt idx="2">
                  <c:v>20.47</c:v>
                </c:pt>
                <c:pt idx="3">
                  <c:v>32.28</c:v>
                </c:pt>
                <c:pt idx="4">
                  <c:v>29.64</c:v>
                </c:pt>
                <c:pt idx="5">
                  <c:v>27.84</c:v>
                </c:pt>
                <c:pt idx="6">
                  <c:v>25.28</c:v>
                </c:pt>
                <c:pt idx="7">
                  <c:v>25.45</c:v>
                </c:pt>
                <c:pt idx="8">
                  <c:v>18.309999999999999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FE-4A50-B333-6520554C5C70}"/>
            </c:ext>
          </c:extLst>
        </c:ser>
        <c:ser>
          <c:idx val="2"/>
          <c:order val="1"/>
          <c:tx>
            <c:strRef>
              <c:f>'Media Density Exp_T2_04142025'!$AF$1</c:f>
              <c:strCache>
                <c:ptCount val="1"/>
                <c:pt idx="0">
                  <c:v>M08035- P1W2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Exp_T2_04142025'!$AF$2:$AF$10</c:f>
              <c:numCache>
                <c:formatCode>General</c:formatCode>
                <c:ptCount val="9"/>
                <c:pt idx="0">
                  <c:v>9.26</c:v>
                </c:pt>
                <c:pt idx="1">
                  <c:v>36.17</c:v>
                </c:pt>
                <c:pt idx="2">
                  <c:v>80.16</c:v>
                </c:pt>
                <c:pt idx="3">
                  <c:v>88.77</c:v>
                </c:pt>
                <c:pt idx="4">
                  <c:v>86.64</c:v>
                </c:pt>
                <c:pt idx="5">
                  <c:v>73.819999999999993</c:v>
                </c:pt>
                <c:pt idx="6">
                  <c:v>87.3</c:v>
                </c:pt>
                <c:pt idx="7">
                  <c:v>87.06</c:v>
                </c:pt>
                <c:pt idx="8">
                  <c:v>29.22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4FE-4A50-B333-6520554C5C70}"/>
            </c:ext>
          </c:extLst>
        </c:ser>
        <c:ser>
          <c:idx val="3"/>
          <c:order val="2"/>
          <c:tx>
            <c:strRef>
              <c:f>'Media Density Exp_T2_04142025'!$AG$1</c:f>
              <c:strCache>
                <c:ptCount val="1"/>
                <c:pt idx="0">
                  <c:v>M08035- P1W3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Exp_T2_04142025'!$AG$2:$AG$10</c:f>
              <c:numCache>
                <c:formatCode>General</c:formatCode>
                <c:ptCount val="9"/>
                <c:pt idx="0">
                  <c:v>10.58</c:v>
                </c:pt>
                <c:pt idx="1">
                  <c:v>28.8</c:v>
                </c:pt>
                <c:pt idx="2">
                  <c:v>69.08</c:v>
                </c:pt>
                <c:pt idx="3">
                  <c:v>81.7</c:v>
                </c:pt>
                <c:pt idx="4">
                  <c:v>76.86</c:v>
                </c:pt>
                <c:pt idx="5">
                  <c:v>61.84</c:v>
                </c:pt>
                <c:pt idx="6">
                  <c:v>67.22</c:v>
                </c:pt>
                <c:pt idx="7">
                  <c:v>51.11</c:v>
                </c:pt>
                <c:pt idx="8">
                  <c:v>36.659999999999997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FE-4A50-B333-6520554C5C70}"/>
            </c:ext>
          </c:extLst>
        </c:ser>
        <c:ser>
          <c:idx val="4"/>
          <c:order val="3"/>
          <c:tx>
            <c:strRef>
              <c:f>'Media Density Exp_T2_04142025'!$AH$1</c:f>
              <c:strCache>
                <c:ptCount val="1"/>
                <c:pt idx="0">
                  <c:v>M08035- P1W4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Exp_T2_04142025'!$AH$2:$AH$10</c:f>
              <c:numCache>
                <c:formatCode>General</c:formatCode>
                <c:ptCount val="9"/>
                <c:pt idx="0">
                  <c:v>7.55</c:v>
                </c:pt>
                <c:pt idx="1">
                  <c:v>44.38</c:v>
                </c:pt>
                <c:pt idx="2">
                  <c:v>78.39</c:v>
                </c:pt>
                <c:pt idx="3">
                  <c:v>79.180000000000007</c:v>
                </c:pt>
                <c:pt idx="4">
                  <c:v>76.09</c:v>
                </c:pt>
                <c:pt idx="5">
                  <c:v>63.57</c:v>
                </c:pt>
                <c:pt idx="6">
                  <c:v>68.900000000000006</c:v>
                </c:pt>
                <c:pt idx="7">
                  <c:v>65.8</c:v>
                </c:pt>
                <c:pt idx="8">
                  <c:v>40.42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FE-4A50-B333-6520554C5C70}"/>
            </c:ext>
          </c:extLst>
        </c:ser>
        <c:ser>
          <c:idx val="5"/>
          <c:order val="4"/>
          <c:tx>
            <c:strRef>
              <c:f>'Media Density Exp_T2_04142025'!$AI$1</c:f>
              <c:strCache>
                <c:ptCount val="1"/>
                <c:pt idx="0">
                  <c:v>M08035- P1W5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Exp_T2_04142025'!$AI$2:$AI$10</c:f>
              <c:numCache>
                <c:formatCode>General</c:formatCode>
                <c:ptCount val="9"/>
                <c:pt idx="0">
                  <c:v>14.22</c:v>
                </c:pt>
                <c:pt idx="1">
                  <c:v>37.770000000000003</c:v>
                </c:pt>
                <c:pt idx="2">
                  <c:v>78.39</c:v>
                </c:pt>
                <c:pt idx="3">
                  <c:v>87.96</c:v>
                </c:pt>
                <c:pt idx="4">
                  <c:v>83.44</c:v>
                </c:pt>
                <c:pt idx="5">
                  <c:v>73.17</c:v>
                </c:pt>
                <c:pt idx="6">
                  <c:v>83.78</c:v>
                </c:pt>
                <c:pt idx="7">
                  <c:v>81.69</c:v>
                </c:pt>
                <c:pt idx="8">
                  <c:v>69.12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4FE-4A50-B333-6520554C5C70}"/>
            </c:ext>
          </c:extLst>
        </c:ser>
        <c:ser>
          <c:idx val="6"/>
          <c:order val="5"/>
          <c:tx>
            <c:strRef>
              <c:f>'Media Density Exp_T2_04142025'!$AJ$1</c:f>
              <c:strCache>
                <c:ptCount val="1"/>
                <c:pt idx="0">
                  <c:v>M08035- P1W6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Exp_T2_04142025'!$AJ$2:$AJ$10</c:f>
              <c:numCache>
                <c:formatCode>General</c:formatCode>
                <c:ptCount val="9"/>
                <c:pt idx="0">
                  <c:v>6.65</c:v>
                </c:pt>
                <c:pt idx="1">
                  <c:v>31.52</c:v>
                </c:pt>
                <c:pt idx="2">
                  <c:v>60.62</c:v>
                </c:pt>
                <c:pt idx="3">
                  <c:v>68.62</c:v>
                </c:pt>
                <c:pt idx="4">
                  <c:v>65.59</c:v>
                </c:pt>
                <c:pt idx="5">
                  <c:v>59</c:v>
                </c:pt>
                <c:pt idx="6">
                  <c:v>62.41</c:v>
                </c:pt>
                <c:pt idx="7">
                  <c:v>62.43</c:v>
                </c:pt>
                <c:pt idx="8">
                  <c:v>49.31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4FE-4A50-B333-6520554C5C70}"/>
            </c:ext>
          </c:extLst>
        </c:ser>
        <c:ser>
          <c:idx val="7"/>
          <c:order val="6"/>
          <c:tx>
            <c:strRef>
              <c:f>'Media Density Exp_T2_04142025'!$AK$1</c:f>
              <c:strCache>
                <c:ptCount val="1"/>
                <c:pt idx="0">
                  <c:v>M08018- P2W1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Exp_T2_04142025'!$AK$2:$AK$10</c:f>
              <c:numCache>
                <c:formatCode>General</c:formatCode>
                <c:ptCount val="9"/>
                <c:pt idx="0">
                  <c:v>0.22</c:v>
                </c:pt>
                <c:pt idx="1">
                  <c:v>18.34</c:v>
                </c:pt>
                <c:pt idx="2">
                  <c:v>35.69</c:v>
                </c:pt>
                <c:pt idx="3" formatCode="0.00">
                  <c:v>48.19</c:v>
                </c:pt>
                <c:pt idx="4" formatCode="0.00">
                  <c:v>49.41</c:v>
                </c:pt>
                <c:pt idx="5" formatCode="0.00">
                  <c:v>49.94</c:v>
                </c:pt>
                <c:pt idx="6">
                  <c:v>48.68</c:v>
                </c:pt>
                <c:pt idx="7">
                  <c:v>47.56</c:v>
                </c:pt>
                <c:pt idx="8">
                  <c:v>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4FE-4A50-B333-6520554C5C70}"/>
            </c:ext>
          </c:extLst>
        </c:ser>
        <c:ser>
          <c:idx val="8"/>
          <c:order val="7"/>
          <c:tx>
            <c:strRef>
              <c:f>'Media Density Exp_T2_04142025'!$AL$1</c:f>
              <c:strCache>
                <c:ptCount val="1"/>
                <c:pt idx="0">
                  <c:v>M08018- P2W2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Exp_T2_04142025'!$AL$2:$AL$10</c:f>
              <c:numCache>
                <c:formatCode>General</c:formatCode>
                <c:ptCount val="9"/>
                <c:pt idx="0">
                  <c:v>7.87</c:v>
                </c:pt>
                <c:pt idx="1">
                  <c:v>34.840000000000003</c:v>
                </c:pt>
                <c:pt idx="2">
                  <c:v>81.900000000000006</c:v>
                </c:pt>
                <c:pt idx="3">
                  <c:v>88.73</c:v>
                </c:pt>
                <c:pt idx="4">
                  <c:v>87.07</c:v>
                </c:pt>
                <c:pt idx="5">
                  <c:v>88.42</c:v>
                </c:pt>
                <c:pt idx="6">
                  <c:v>89.49</c:v>
                </c:pt>
                <c:pt idx="7">
                  <c:v>85.72</c:v>
                </c:pt>
                <c:pt idx="8">
                  <c:v>43.95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4FE-4A50-B333-6520554C5C70}"/>
            </c:ext>
          </c:extLst>
        </c:ser>
        <c:ser>
          <c:idx val="9"/>
          <c:order val="8"/>
          <c:tx>
            <c:strRef>
              <c:f>'Media Density Exp_T2_04142025'!$AM$1</c:f>
              <c:strCache>
                <c:ptCount val="1"/>
                <c:pt idx="0">
                  <c:v>M08018- P2W3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Exp_T2_04142025'!$AM$2:$AM$10</c:f>
              <c:numCache>
                <c:formatCode>General</c:formatCode>
                <c:ptCount val="9"/>
                <c:pt idx="0">
                  <c:v>18.829999999999998</c:v>
                </c:pt>
                <c:pt idx="1">
                  <c:v>41.75</c:v>
                </c:pt>
                <c:pt idx="2">
                  <c:v>76.94</c:v>
                </c:pt>
                <c:pt idx="3">
                  <c:v>81.39</c:v>
                </c:pt>
                <c:pt idx="4">
                  <c:v>84.66</c:v>
                </c:pt>
                <c:pt idx="5">
                  <c:v>82.51</c:v>
                </c:pt>
                <c:pt idx="6">
                  <c:v>81.95</c:v>
                </c:pt>
                <c:pt idx="7">
                  <c:v>77.27</c:v>
                </c:pt>
                <c:pt idx="8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4FE-4A50-B333-6520554C5C70}"/>
            </c:ext>
          </c:extLst>
        </c:ser>
        <c:ser>
          <c:idx val="10"/>
          <c:order val="9"/>
          <c:tx>
            <c:strRef>
              <c:f>'Media Density Exp_T2_04142025'!$AN$1</c:f>
              <c:strCache>
                <c:ptCount val="1"/>
                <c:pt idx="0">
                  <c:v>M08018- P2W4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Exp_T2_04142025'!$AN$2:$AN$10</c:f>
              <c:numCache>
                <c:formatCode>General</c:formatCode>
                <c:ptCount val="9"/>
                <c:pt idx="0">
                  <c:v>12.05</c:v>
                </c:pt>
                <c:pt idx="1">
                  <c:v>50.44</c:v>
                </c:pt>
                <c:pt idx="2">
                  <c:v>75.540000000000006</c:v>
                </c:pt>
                <c:pt idx="3">
                  <c:v>83.83</c:v>
                </c:pt>
                <c:pt idx="4">
                  <c:v>82.64</c:v>
                </c:pt>
                <c:pt idx="5">
                  <c:v>76.64</c:v>
                </c:pt>
                <c:pt idx="6">
                  <c:v>79.64</c:v>
                </c:pt>
                <c:pt idx="7">
                  <c:v>76.16</c:v>
                </c:pt>
                <c:pt idx="8">
                  <c:v>35.44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4FE-4A50-B333-6520554C5C70}"/>
            </c:ext>
          </c:extLst>
        </c:ser>
        <c:ser>
          <c:idx val="11"/>
          <c:order val="10"/>
          <c:tx>
            <c:strRef>
              <c:f>'Media Density Exp_T2_04142025'!$AO$1</c:f>
              <c:strCache>
                <c:ptCount val="1"/>
                <c:pt idx="0">
                  <c:v>M08018- P2W5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Exp_T2_04142025'!$AO$2:$AO$10</c:f>
              <c:numCache>
                <c:formatCode>General</c:formatCode>
                <c:ptCount val="9"/>
                <c:pt idx="0">
                  <c:v>0.17</c:v>
                </c:pt>
                <c:pt idx="1">
                  <c:v>12.01</c:v>
                </c:pt>
                <c:pt idx="2">
                  <c:v>26.64</c:v>
                </c:pt>
                <c:pt idx="3">
                  <c:v>37.06</c:v>
                </c:pt>
                <c:pt idx="4">
                  <c:v>41.19</c:v>
                </c:pt>
                <c:pt idx="5">
                  <c:v>41.38</c:v>
                </c:pt>
                <c:pt idx="6">
                  <c:v>37.200000000000003</c:v>
                </c:pt>
                <c:pt idx="7">
                  <c:v>39.5</c:v>
                </c:pt>
                <c:pt idx="8">
                  <c:v>40.159999999999997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4FE-4A50-B333-6520554C5C70}"/>
            </c:ext>
          </c:extLst>
        </c:ser>
        <c:ser>
          <c:idx val="12"/>
          <c:order val="11"/>
          <c:tx>
            <c:strRef>
              <c:f>'Media Density Exp_T2_04142025'!$AP$1</c:f>
              <c:strCache>
                <c:ptCount val="1"/>
                <c:pt idx="0">
                  <c:v>M08018- P2W6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Exp_T2_04142025'!$AP$2:$AP$10</c:f>
              <c:numCache>
                <c:formatCode>General</c:formatCode>
                <c:ptCount val="9"/>
                <c:pt idx="0">
                  <c:v>13.25</c:v>
                </c:pt>
                <c:pt idx="1">
                  <c:v>42.81</c:v>
                </c:pt>
                <c:pt idx="2">
                  <c:v>80.650000000000006</c:v>
                </c:pt>
                <c:pt idx="3">
                  <c:v>88.88</c:v>
                </c:pt>
                <c:pt idx="4">
                  <c:v>86.22</c:v>
                </c:pt>
                <c:pt idx="5">
                  <c:v>80.819999999999993</c:v>
                </c:pt>
                <c:pt idx="6">
                  <c:v>78.42</c:v>
                </c:pt>
                <c:pt idx="7">
                  <c:v>76.12</c:v>
                </c:pt>
                <c:pt idx="8">
                  <c:v>37.08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4FE-4A50-B333-6520554C5C70}"/>
            </c:ext>
          </c:extLst>
        </c:ser>
        <c:ser>
          <c:idx val="13"/>
          <c:order val="12"/>
          <c:tx>
            <c:strRef>
              <c:f>'Media Density Exp_T2_04142025'!$AQ$1</c:f>
              <c:strCache>
                <c:ptCount val="1"/>
                <c:pt idx="0">
                  <c:v>M08024- P4W1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Exp_T2_04142025'!$AQ$2:$AQ$10</c:f>
              <c:numCache>
                <c:formatCode>General</c:formatCode>
                <c:ptCount val="9"/>
                <c:pt idx="0">
                  <c:v>0.76</c:v>
                </c:pt>
                <c:pt idx="1">
                  <c:v>10.11</c:v>
                </c:pt>
                <c:pt idx="2">
                  <c:v>31.9</c:v>
                </c:pt>
                <c:pt idx="3" formatCode="0.00">
                  <c:v>48.84</c:v>
                </c:pt>
                <c:pt idx="4">
                  <c:v>58.54</c:v>
                </c:pt>
                <c:pt idx="5">
                  <c:v>67.069999999999993</c:v>
                </c:pt>
                <c:pt idx="6">
                  <c:v>67.08</c:v>
                </c:pt>
                <c:pt idx="7">
                  <c:v>51.83</c:v>
                </c:pt>
                <c:pt idx="8">
                  <c:v>15.94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4FE-4A50-B333-6520554C5C70}"/>
            </c:ext>
          </c:extLst>
        </c:ser>
        <c:ser>
          <c:idx val="14"/>
          <c:order val="13"/>
          <c:tx>
            <c:strRef>
              <c:f>'Media Density Exp_T2_04142025'!$AR$1</c:f>
              <c:strCache>
                <c:ptCount val="1"/>
                <c:pt idx="0">
                  <c:v>M08024- P4W2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Exp_T2_04142025'!$AR$2:$AR$10</c:f>
              <c:numCache>
                <c:formatCode>General</c:formatCode>
                <c:ptCount val="9"/>
                <c:pt idx="0">
                  <c:v>2.5499999999999998</c:v>
                </c:pt>
                <c:pt idx="1">
                  <c:v>21.8</c:v>
                </c:pt>
                <c:pt idx="2">
                  <c:v>55.47</c:v>
                </c:pt>
                <c:pt idx="3">
                  <c:v>76.260000000000005</c:v>
                </c:pt>
                <c:pt idx="4">
                  <c:v>83.09</c:v>
                </c:pt>
                <c:pt idx="5">
                  <c:v>85.96</c:v>
                </c:pt>
                <c:pt idx="6">
                  <c:v>84.33</c:v>
                </c:pt>
                <c:pt idx="7">
                  <c:v>75.94</c:v>
                </c:pt>
                <c:pt idx="8">
                  <c:v>61.38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4FE-4A50-B333-6520554C5C70}"/>
            </c:ext>
          </c:extLst>
        </c:ser>
        <c:ser>
          <c:idx val="15"/>
          <c:order val="14"/>
          <c:tx>
            <c:strRef>
              <c:f>'Media Density Exp_T2_04142025'!$AS$1</c:f>
              <c:strCache>
                <c:ptCount val="1"/>
                <c:pt idx="0">
                  <c:v>M08024- P4W3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Exp_T2_04142025'!$AS$2:$AS$10</c:f>
              <c:numCache>
                <c:formatCode>General</c:formatCode>
                <c:ptCount val="9"/>
                <c:pt idx="0">
                  <c:v>6.87</c:v>
                </c:pt>
                <c:pt idx="1">
                  <c:v>17.55</c:v>
                </c:pt>
                <c:pt idx="2">
                  <c:v>77.84</c:v>
                </c:pt>
                <c:pt idx="3">
                  <c:v>85.57</c:v>
                </c:pt>
                <c:pt idx="4">
                  <c:v>88.12</c:v>
                </c:pt>
                <c:pt idx="5">
                  <c:v>83.15</c:v>
                </c:pt>
                <c:pt idx="6">
                  <c:v>79.290000000000006</c:v>
                </c:pt>
                <c:pt idx="7">
                  <c:v>69.209999999999994</c:v>
                </c:pt>
                <c:pt idx="8">
                  <c:v>61.93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4FE-4A50-B333-6520554C5C70}"/>
            </c:ext>
          </c:extLst>
        </c:ser>
        <c:ser>
          <c:idx val="16"/>
          <c:order val="15"/>
          <c:tx>
            <c:strRef>
              <c:f>'Media Density Exp_T2_04142025'!$AT$1</c:f>
              <c:strCache>
                <c:ptCount val="1"/>
                <c:pt idx="0">
                  <c:v>M08024- P4W4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Exp_T2_04142025'!$AT$2:$AT$10</c:f>
              <c:numCache>
                <c:formatCode>General</c:formatCode>
                <c:ptCount val="9"/>
                <c:pt idx="0">
                  <c:v>5.25</c:v>
                </c:pt>
                <c:pt idx="1">
                  <c:v>25.42</c:v>
                </c:pt>
                <c:pt idx="2">
                  <c:v>76.06</c:v>
                </c:pt>
                <c:pt idx="3">
                  <c:v>89.98</c:v>
                </c:pt>
                <c:pt idx="4">
                  <c:v>92.69</c:v>
                </c:pt>
                <c:pt idx="5">
                  <c:v>93.17</c:v>
                </c:pt>
                <c:pt idx="6">
                  <c:v>92.7</c:v>
                </c:pt>
                <c:pt idx="7">
                  <c:v>89.73</c:v>
                </c:pt>
                <c:pt idx="8">
                  <c:v>83.04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4FE-4A50-B333-6520554C5C70}"/>
            </c:ext>
          </c:extLst>
        </c:ser>
        <c:ser>
          <c:idx val="17"/>
          <c:order val="16"/>
          <c:tx>
            <c:strRef>
              <c:f>'Media Density Exp_T2_04142025'!$AU$1</c:f>
              <c:strCache>
                <c:ptCount val="1"/>
                <c:pt idx="0">
                  <c:v>M08024- P4W5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Exp_T2_04142025'!$AU$2:$AU$10</c:f>
              <c:numCache>
                <c:formatCode>General</c:formatCode>
                <c:ptCount val="9"/>
                <c:pt idx="0">
                  <c:v>7.17</c:v>
                </c:pt>
                <c:pt idx="1">
                  <c:v>14.13</c:v>
                </c:pt>
                <c:pt idx="2">
                  <c:v>85.24</c:v>
                </c:pt>
                <c:pt idx="3">
                  <c:v>90.27</c:v>
                </c:pt>
                <c:pt idx="4">
                  <c:v>93.73</c:v>
                </c:pt>
                <c:pt idx="5">
                  <c:v>54.84</c:v>
                </c:pt>
                <c:pt idx="6">
                  <c:v>84.54</c:v>
                </c:pt>
                <c:pt idx="7">
                  <c:v>57.38</c:v>
                </c:pt>
                <c:pt idx="8">
                  <c:v>53.7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4FE-4A50-B333-6520554C5C70}"/>
            </c:ext>
          </c:extLst>
        </c:ser>
        <c:ser>
          <c:idx val="18"/>
          <c:order val="17"/>
          <c:tx>
            <c:strRef>
              <c:f>'Media Density Exp_T2_04142025'!$AV$1</c:f>
              <c:strCache>
                <c:ptCount val="1"/>
                <c:pt idx="0">
                  <c:v>M08024- P4W6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Exp_T2_04142025'!$AD$2:$AD$10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cat>
          <c:val>
            <c:numRef>
              <c:f>'Media Density Exp_T2_04142025'!$AV$2:$AV$10</c:f>
              <c:numCache>
                <c:formatCode>General</c:formatCode>
                <c:ptCount val="9"/>
                <c:pt idx="0">
                  <c:v>3.89</c:v>
                </c:pt>
                <c:pt idx="1">
                  <c:v>20.420000000000002</c:v>
                </c:pt>
                <c:pt idx="2">
                  <c:v>66.459999999999994</c:v>
                </c:pt>
                <c:pt idx="3">
                  <c:v>85.56</c:v>
                </c:pt>
                <c:pt idx="4">
                  <c:v>89.25</c:v>
                </c:pt>
                <c:pt idx="5">
                  <c:v>92.14</c:v>
                </c:pt>
                <c:pt idx="6">
                  <c:v>91.59</c:v>
                </c:pt>
                <c:pt idx="7">
                  <c:v>90.13</c:v>
                </c:pt>
                <c:pt idx="8">
                  <c:v>75.760000000000005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4FE-4A50-B333-6520554C5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013960"/>
        <c:axId val="1638032392"/>
      </c:barChart>
      <c:catAx>
        <c:axId val="163801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32392"/>
        <c:crosses val="autoZero"/>
        <c:auto val="1"/>
        <c:lblAlgn val="ctr"/>
        <c:lblOffset val="100"/>
        <c:noMultiLvlLbl val="0"/>
      </c:catAx>
      <c:valAx>
        <c:axId val="163803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1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Active Electrodes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'Media Density Exp_T2_04142025'!$AE$12</c:f>
              <c:strCache>
                <c:ptCount val="1"/>
                <c:pt idx="0">
                  <c:v>60K- DMEM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Exp_T2_04142025'!$AE$13:$AE$19</c:f>
              <c:numCache>
                <c:formatCode>0.0</c:formatCode>
                <c:ptCount val="7"/>
                <c:pt idx="0">
                  <c:v>0.18333333333333335</c:v>
                </c:pt>
                <c:pt idx="1">
                  <c:v>13.409999999999998</c:v>
                </c:pt>
                <c:pt idx="2">
                  <c:v>27.599999999999998</c:v>
                </c:pt>
                <c:pt idx="3">
                  <c:v>39.176666666666669</c:v>
                </c:pt>
                <c:pt idx="4">
                  <c:v>40.08</c:v>
                </c:pt>
                <c:pt idx="5">
                  <c:v>39.72</c:v>
                </c:pt>
                <c:pt idx="6">
                  <c:v>37.053333333333335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C8-4409-8E86-312E9790055F}"/>
            </c:ext>
          </c:extLst>
        </c:ser>
        <c:ser>
          <c:idx val="2"/>
          <c:order val="1"/>
          <c:tx>
            <c:strRef>
              <c:f>'Media Density Exp_T2_04142025'!$AF$12</c:f>
              <c:strCache>
                <c:ptCount val="1"/>
                <c:pt idx="0">
                  <c:v>80K- DMEM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Exp_T2_04142025'!$AF$13:$AF$19</c:f>
              <c:numCache>
                <c:formatCode>0.0</c:formatCode>
                <c:ptCount val="7"/>
                <c:pt idx="0">
                  <c:v>10.126666666666667</c:v>
                </c:pt>
                <c:pt idx="1">
                  <c:v>37.940000000000005</c:v>
                </c:pt>
                <c:pt idx="2">
                  <c:v>80.903333333333336</c:v>
                </c:pt>
                <c:pt idx="3">
                  <c:v>88.793333333333337</c:v>
                </c:pt>
                <c:pt idx="4">
                  <c:v>86.643333333333317</c:v>
                </c:pt>
                <c:pt idx="5">
                  <c:v>81.02</c:v>
                </c:pt>
                <c:pt idx="6">
                  <c:v>85.07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C8-4409-8E86-312E9790055F}"/>
            </c:ext>
          </c:extLst>
        </c:ser>
        <c:ser>
          <c:idx val="3"/>
          <c:order val="2"/>
          <c:tx>
            <c:strRef>
              <c:f>'Media Density Exp_T2_04142025'!$AG$12</c:f>
              <c:strCache>
                <c:ptCount val="1"/>
                <c:pt idx="0">
                  <c:v>100K- DMEM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Exp_T2_04142025'!$AG$13:$AG$19</c:f>
              <c:numCache>
                <c:formatCode>0.0</c:formatCode>
                <c:ptCount val="7"/>
                <c:pt idx="0">
                  <c:v>14.543333333333331</c:v>
                </c:pt>
                <c:pt idx="1">
                  <c:v>36.106666666666669</c:v>
                </c:pt>
                <c:pt idx="2">
                  <c:v>74.803333333333327</c:v>
                </c:pt>
                <c:pt idx="3">
                  <c:v>83.683333333333337</c:v>
                </c:pt>
                <c:pt idx="4">
                  <c:v>81.653333333333336</c:v>
                </c:pt>
                <c:pt idx="5">
                  <c:v>72.506666666666661</c:v>
                </c:pt>
                <c:pt idx="6">
                  <c:v>77.649999999999991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AC8-4409-8E86-312E9790055F}"/>
            </c:ext>
          </c:extLst>
        </c:ser>
        <c:ser>
          <c:idx val="4"/>
          <c:order val="3"/>
          <c:tx>
            <c:strRef>
              <c:f>'Media Density Exp_T2_04142025'!$AH$12</c:f>
              <c:strCache>
                <c:ptCount val="1"/>
                <c:pt idx="0">
                  <c:v>120K- DMEM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Exp_T2_04142025'!$AH$13:$AH$19</c:f>
              <c:numCache>
                <c:formatCode>0.0</c:formatCode>
                <c:ptCount val="7"/>
                <c:pt idx="0">
                  <c:v>8.75</c:v>
                </c:pt>
                <c:pt idx="1">
                  <c:v>42.113333333333337</c:v>
                </c:pt>
                <c:pt idx="2">
                  <c:v>71.516666666666666</c:v>
                </c:pt>
                <c:pt idx="3">
                  <c:v>77.209999999999994</c:v>
                </c:pt>
                <c:pt idx="4">
                  <c:v>74.773333333333326</c:v>
                </c:pt>
                <c:pt idx="5">
                  <c:v>66.403333333333322</c:v>
                </c:pt>
                <c:pt idx="6">
                  <c:v>70.316666666666663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AC8-4409-8E86-312E9790055F}"/>
            </c:ext>
          </c:extLst>
        </c:ser>
        <c:ser>
          <c:idx val="5"/>
          <c:order val="4"/>
          <c:tx>
            <c:strRef>
              <c:f>'Media Density Exp_T2_04142025'!$AI$12</c:f>
              <c:strCache>
                <c:ptCount val="1"/>
                <c:pt idx="0">
                  <c:v>60K- NBP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Exp_T2_04142025'!$AI$13:$AI$19</c:f>
              <c:numCache>
                <c:formatCode>0.0</c:formatCode>
                <c:ptCount val="7"/>
                <c:pt idx="0">
                  <c:v>0.76</c:v>
                </c:pt>
                <c:pt idx="1">
                  <c:v>10.11</c:v>
                </c:pt>
                <c:pt idx="2">
                  <c:v>31.9</c:v>
                </c:pt>
                <c:pt idx="3">
                  <c:v>48.84</c:v>
                </c:pt>
                <c:pt idx="4">
                  <c:v>58.54</c:v>
                </c:pt>
                <c:pt idx="5">
                  <c:v>67.069999999999993</c:v>
                </c:pt>
                <c:pt idx="6">
                  <c:v>67.08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AC8-4409-8E86-312E9790055F}"/>
            </c:ext>
          </c:extLst>
        </c:ser>
        <c:ser>
          <c:idx val="6"/>
          <c:order val="5"/>
          <c:tx>
            <c:strRef>
              <c:f>'Media Density Exp_T2_04142025'!$AJ$12</c:f>
              <c:strCache>
                <c:ptCount val="1"/>
                <c:pt idx="0">
                  <c:v>80K- NBP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Exp_T2_04142025'!$AJ$13:$AJ$19</c:f>
              <c:numCache>
                <c:formatCode>0.0</c:formatCode>
                <c:ptCount val="7"/>
                <c:pt idx="0">
                  <c:v>2.5499999999999998</c:v>
                </c:pt>
                <c:pt idx="1">
                  <c:v>21.8</c:v>
                </c:pt>
                <c:pt idx="2">
                  <c:v>55.47</c:v>
                </c:pt>
                <c:pt idx="3">
                  <c:v>76.260000000000005</c:v>
                </c:pt>
                <c:pt idx="4">
                  <c:v>83.09</c:v>
                </c:pt>
                <c:pt idx="5">
                  <c:v>85.96</c:v>
                </c:pt>
                <c:pt idx="6">
                  <c:v>84.33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AC8-4409-8E86-312E9790055F}"/>
            </c:ext>
          </c:extLst>
        </c:ser>
        <c:ser>
          <c:idx val="7"/>
          <c:order val="6"/>
          <c:tx>
            <c:strRef>
              <c:f>'Media Density Exp_T2_04142025'!$AK$12</c:f>
              <c:strCache>
                <c:ptCount val="1"/>
                <c:pt idx="0">
                  <c:v>100K-NBP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Exp_T2_04142025'!$AK$13:$AK$19</c:f>
              <c:numCache>
                <c:formatCode>0.0</c:formatCode>
                <c:ptCount val="7"/>
                <c:pt idx="0">
                  <c:v>7.02</c:v>
                </c:pt>
                <c:pt idx="1">
                  <c:v>15.84</c:v>
                </c:pt>
                <c:pt idx="2">
                  <c:v>81.539999999999992</c:v>
                </c:pt>
                <c:pt idx="3">
                  <c:v>87.919999999999987</c:v>
                </c:pt>
                <c:pt idx="4">
                  <c:v>90.925000000000011</c:v>
                </c:pt>
                <c:pt idx="5">
                  <c:v>68.995000000000005</c:v>
                </c:pt>
                <c:pt idx="6">
                  <c:v>81.915000000000006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AC8-4409-8E86-312E9790055F}"/>
            </c:ext>
          </c:extLst>
        </c:ser>
        <c:ser>
          <c:idx val="8"/>
          <c:order val="7"/>
          <c:tx>
            <c:strRef>
              <c:f>'Media Density Exp_T2_04142025'!$AL$12</c:f>
              <c:strCache>
                <c:ptCount val="1"/>
                <c:pt idx="0">
                  <c:v>120K- NBP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'Media Density Exp_T2_04142025'!$AD$13:$AD$19</c:f>
              <c:strCache>
                <c:ptCount val="7"/>
                <c:pt idx="0">
                  <c:v>DIV3</c:v>
                </c:pt>
                <c:pt idx="1">
                  <c:v>DIV7</c:v>
                </c:pt>
                <c:pt idx="2">
                  <c:v>DIV10</c:v>
                </c:pt>
                <c:pt idx="3">
                  <c:v>DIV14</c:v>
                </c:pt>
                <c:pt idx="4">
                  <c:v>DIV17</c:v>
                </c:pt>
                <c:pt idx="5">
                  <c:v>DIV21</c:v>
                </c:pt>
                <c:pt idx="6">
                  <c:v>DIV24</c:v>
                </c:pt>
              </c:strCache>
            </c:strRef>
          </c:cat>
          <c:val>
            <c:numRef>
              <c:f>'Media Density Exp_T2_04142025'!$AL$13:$AL$19</c:f>
              <c:numCache>
                <c:formatCode>0.0</c:formatCode>
                <c:ptCount val="7"/>
                <c:pt idx="0">
                  <c:v>4.57</c:v>
                </c:pt>
                <c:pt idx="1">
                  <c:v>22.92</c:v>
                </c:pt>
                <c:pt idx="2">
                  <c:v>71.259999999999991</c:v>
                </c:pt>
                <c:pt idx="3">
                  <c:v>87.77000000000001</c:v>
                </c:pt>
                <c:pt idx="4">
                  <c:v>90.97</c:v>
                </c:pt>
                <c:pt idx="5">
                  <c:v>92.655000000000001</c:v>
                </c:pt>
                <c:pt idx="6">
                  <c:v>92.14500000000001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AC8-4409-8E86-312E9790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793032"/>
        <c:axId val="551422472"/>
      </c:lineChart>
      <c:catAx>
        <c:axId val="40179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22472"/>
        <c:crosses val="autoZero"/>
        <c:auto val="1"/>
        <c:lblAlgn val="ctr"/>
        <c:lblOffset val="100"/>
        <c:noMultiLvlLbl val="0"/>
      </c:catAx>
      <c:valAx>
        <c:axId val="55142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9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Electrodes per Density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Exp_T3_070120_SS'!$AE$15</c:f>
              <c:strCache>
                <c:ptCount val="1"/>
                <c:pt idx="0">
                  <c:v>60K- DMEM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Exp_T3_070120_SS'!$AE$16:$AE$21</c:f>
              <c:numCache>
                <c:formatCode>0.0</c:formatCode>
                <c:ptCount val="6"/>
                <c:pt idx="0">
                  <c:v>7.3333333333333334E-2</c:v>
                </c:pt>
                <c:pt idx="1">
                  <c:v>2.1333333333333333</c:v>
                </c:pt>
                <c:pt idx="2">
                  <c:v>3.2699999999999996</c:v>
                </c:pt>
                <c:pt idx="3">
                  <c:v>3.6199999999999997</c:v>
                </c:pt>
                <c:pt idx="4">
                  <c:v>2.5133333333333332</c:v>
                </c:pt>
                <c:pt idx="5">
                  <c:v>2.2600000000000002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6-48D2-AB2E-2428338C1F88}"/>
            </c:ext>
          </c:extLst>
        </c:ser>
        <c:ser>
          <c:idx val="1"/>
          <c:order val="1"/>
          <c:tx>
            <c:strRef>
              <c:f>'Media Density Exp_T3_070120_SS'!$AF$15</c:f>
              <c:strCache>
                <c:ptCount val="1"/>
                <c:pt idx="0">
                  <c:v>80K- DMEM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Exp_T3_070120_SS'!$AF$16:$AF$21</c:f>
              <c:numCache>
                <c:formatCode>0.0</c:formatCode>
                <c:ptCount val="6"/>
                <c:pt idx="0">
                  <c:v>0.28999999999999998</c:v>
                </c:pt>
                <c:pt idx="1">
                  <c:v>11.08</c:v>
                </c:pt>
                <c:pt idx="2">
                  <c:v>18.239999999999998</c:v>
                </c:pt>
                <c:pt idx="3">
                  <c:v>40.32</c:v>
                </c:pt>
                <c:pt idx="4">
                  <c:v>43.72</c:v>
                </c:pt>
                <c:pt idx="5">
                  <c:v>34.64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6-48D2-AB2E-2428338C1F88}"/>
            </c:ext>
          </c:extLst>
        </c:ser>
        <c:ser>
          <c:idx val="2"/>
          <c:order val="2"/>
          <c:tx>
            <c:strRef>
              <c:f>'Media Density Exp_T3_070120_SS'!$AG$15</c:f>
              <c:strCache>
                <c:ptCount val="1"/>
                <c:pt idx="0">
                  <c:v>100K- DMEM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Exp_T3_070120_SS'!$AG$16:$AG$21</c:f>
              <c:numCache>
                <c:formatCode>0.0</c:formatCode>
                <c:ptCount val="6"/>
                <c:pt idx="0">
                  <c:v>3.41</c:v>
                </c:pt>
                <c:pt idx="1">
                  <c:v>24.855</c:v>
                </c:pt>
                <c:pt idx="2">
                  <c:v>36.35</c:v>
                </c:pt>
                <c:pt idx="3">
                  <c:v>47.97</c:v>
                </c:pt>
                <c:pt idx="4">
                  <c:v>46.67</c:v>
                </c:pt>
                <c:pt idx="5">
                  <c:v>45.069999999999993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6-48D2-AB2E-2428338C1F88}"/>
            </c:ext>
          </c:extLst>
        </c:ser>
        <c:ser>
          <c:idx val="3"/>
          <c:order val="3"/>
          <c:tx>
            <c:strRef>
              <c:f>'Media Density Exp_T3_070120_SS'!$AH$15</c:f>
              <c:strCache>
                <c:ptCount val="1"/>
                <c:pt idx="0">
                  <c:v>120K- DMEM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Exp_T3_070120_SS'!$AH$16:$AH$21</c:f>
              <c:numCache>
                <c:formatCode>0.0</c:formatCode>
                <c:ptCount val="6"/>
                <c:pt idx="0">
                  <c:v>1.9333333333333336</c:v>
                </c:pt>
                <c:pt idx="1">
                  <c:v>14.08</c:v>
                </c:pt>
                <c:pt idx="2">
                  <c:v>27.716666666666669</c:v>
                </c:pt>
                <c:pt idx="3">
                  <c:v>38.306666666666665</c:v>
                </c:pt>
                <c:pt idx="4">
                  <c:v>32.119999999999997</c:v>
                </c:pt>
                <c:pt idx="5">
                  <c:v>28.830000000000002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96-48D2-AB2E-2428338C1F88}"/>
            </c:ext>
          </c:extLst>
        </c:ser>
        <c:ser>
          <c:idx val="4"/>
          <c:order val="4"/>
          <c:tx>
            <c:strRef>
              <c:f>'Media Density Exp_T3_070120_SS'!$AI$15</c:f>
              <c:strCache>
                <c:ptCount val="1"/>
                <c:pt idx="0">
                  <c:v>60K- NBP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Exp_T3_070120_SS'!$AI$16:$AI$21</c:f>
              <c:numCache>
                <c:formatCode>0.0</c:formatCode>
                <c:ptCount val="6"/>
                <c:pt idx="0">
                  <c:v>0.41</c:v>
                </c:pt>
                <c:pt idx="1">
                  <c:v>7.3466666666666667</c:v>
                </c:pt>
                <c:pt idx="2">
                  <c:v>18.97</c:v>
                </c:pt>
                <c:pt idx="3">
                  <c:v>33.43333333333333</c:v>
                </c:pt>
                <c:pt idx="4">
                  <c:v>33.278333333333336</c:v>
                </c:pt>
                <c:pt idx="5">
                  <c:v>31.205000000000002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96-48D2-AB2E-2428338C1F88}"/>
            </c:ext>
          </c:extLst>
        </c:ser>
        <c:ser>
          <c:idx val="5"/>
          <c:order val="5"/>
          <c:tx>
            <c:strRef>
              <c:f>'Media Density Exp_T3_070120_SS'!$AJ$15</c:f>
              <c:strCache>
                <c:ptCount val="1"/>
                <c:pt idx="0">
                  <c:v>80K- NBP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Exp_T3_070120_SS'!$AJ$16:$AJ$21</c:f>
              <c:numCache>
                <c:formatCode>0.0</c:formatCode>
                <c:ptCount val="6"/>
                <c:pt idx="0">
                  <c:v>1.0428571428571429</c:v>
                </c:pt>
                <c:pt idx="1">
                  <c:v>9.879999999999999</c:v>
                </c:pt>
                <c:pt idx="2">
                  <c:v>21.247142857142858</c:v>
                </c:pt>
                <c:pt idx="3">
                  <c:v>36.869999999999997</c:v>
                </c:pt>
                <c:pt idx="4">
                  <c:v>46.624285714285712</c:v>
                </c:pt>
                <c:pt idx="5">
                  <c:v>39.541428571428568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96-48D2-AB2E-2428338C1F88}"/>
            </c:ext>
          </c:extLst>
        </c:ser>
        <c:ser>
          <c:idx val="6"/>
          <c:order val="6"/>
          <c:tx>
            <c:strRef>
              <c:f>'Media Density Exp_T3_070120_SS'!$AK$15</c:f>
              <c:strCache>
                <c:ptCount val="1"/>
                <c:pt idx="0">
                  <c:v>100K-NBP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Exp_T3_070120_SS'!$AK$16:$AK$21</c:f>
              <c:numCache>
                <c:formatCode>0.0</c:formatCode>
                <c:ptCount val="6"/>
                <c:pt idx="0">
                  <c:v>0.59</c:v>
                </c:pt>
                <c:pt idx="1">
                  <c:v>10.690000000000001</c:v>
                </c:pt>
                <c:pt idx="2">
                  <c:v>22.498571428571427</c:v>
                </c:pt>
                <c:pt idx="3">
                  <c:v>35.735714285714288</c:v>
                </c:pt>
                <c:pt idx="4">
                  <c:v>43.57</c:v>
                </c:pt>
                <c:pt idx="5">
                  <c:v>47.699999999999996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96-48D2-AB2E-2428338C1F88}"/>
            </c:ext>
          </c:extLst>
        </c:ser>
        <c:ser>
          <c:idx val="7"/>
          <c:order val="7"/>
          <c:tx>
            <c:strRef>
              <c:f>'Media Density Exp_T3_070120_SS'!$AL$15</c:f>
              <c:strCache>
                <c:ptCount val="1"/>
                <c:pt idx="0">
                  <c:v>120K- NBP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Exp_T3_070120_SS'!$AD$16:$AD$21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Exp_T3_070120_SS'!$AL$16:$AL$21</c:f>
              <c:numCache>
                <c:formatCode>0.0</c:formatCode>
                <c:ptCount val="6"/>
                <c:pt idx="0">
                  <c:v>3.2079999999999997</c:v>
                </c:pt>
                <c:pt idx="1">
                  <c:v>30.374000000000002</c:v>
                </c:pt>
                <c:pt idx="2">
                  <c:v>57.922000000000004</c:v>
                </c:pt>
                <c:pt idx="3">
                  <c:v>82.41</c:v>
                </c:pt>
                <c:pt idx="4">
                  <c:v>76.073999999999998</c:v>
                </c:pt>
                <c:pt idx="5">
                  <c:v>75.037999999999997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96-48D2-AB2E-2428338C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885103"/>
        <c:axId val="935875071"/>
      </c:barChart>
      <c:catAx>
        <c:axId val="9358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75071"/>
        <c:crosses val="autoZero"/>
        <c:auto val="1"/>
        <c:lblAlgn val="ctr"/>
        <c:lblOffset val="100"/>
        <c:noMultiLvlLbl val="0"/>
      </c:catAx>
      <c:valAx>
        <c:axId val="9358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Active Electrides (raw- not average)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Exp_T3_070120_SS'!$AE$1</c:f>
              <c:strCache>
                <c:ptCount val="1"/>
                <c:pt idx="0">
                  <c:v>M07896- P1W1-60K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Exp_T3_070120_SS'!$AE$2:$AE$4</c:f>
              <c:numCache>
                <c:formatCode>General</c:formatCode>
                <c:ptCount val="3"/>
                <c:pt idx="0">
                  <c:v>0.08</c:v>
                </c:pt>
                <c:pt idx="1">
                  <c:v>2.44</c:v>
                </c:pt>
                <c:pt idx="2">
                  <c:v>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8-433C-BFF6-CDA172950876}"/>
            </c:ext>
          </c:extLst>
        </c:ser>
        <c:ser>
          <c:idx val="1"/>
          <c:order val="1"/>
          <c:tx>
            <c:strRef>
              <c:f>'Media Density Exp_T3_070120_SS'!$AF$1</c:f>
              <c:strCache>
                <c:ptCount val="1"/>
                <c:pt idx="0">
                  <c:v>M07896- P1W2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Exp_T3_070120_SS'!$AF$2:$AF$4</c:f>
              <c:numCache>
                <c:formatCode>General</c:formatCode>
                <c:ptCount val="3"/>
                <c:pt idx="0">
                  <c:v>0.28999999999999998</c:v>
                </c:pt>
                <c:pt idx="1">
                  <c:v>11.08</c:v>
                </c:pt>
                <c:pt idx="2">
                  <c:v>18.239999999999998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8-433C-BFF6-CDA172950876}"/>
            </c:ext>
          </c:extLst>
        </c:ser>
        <c:ser>
          <c:idx val="2"/>
          <c:order val="2"/>
          <c:tx>
            <c:strRef>
              <c:f>'Media Density Exp_T3_070120_SS'!$AG$1</c:f>
              <c:strCache>
                <c:ptCount val="1"/>
                <c:pt idx="0">
                  <c:v>M07896- P1W3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Exp_T3_070120_SS'!$AG$2:$AG$4</c:f>
              <c:numCache>
                <c:formatCode>General</c:formatCode>
                <c:ptCount val="3"/>
                <c:pt idx="0">
                  <c:v>6.11</c:v>
                </c:pt>
                <c:pt idx="1">
                  <c:v>39.380000000000003</c:v>
                </c:pt>
                <c:pt idx="2">
                  <c:v>54.78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8-433C-BFF6-CDA172950876}"/>
            </c:ext>
          </c:extLst>
        </c:ser>
        <c:ser>
          <c:idx val="3"/>
          <c:order val="3"/>
          <c:tx>
            <c:strRef>
              <c:f>'Media Density Exp_T3_070120_SS'!$AH$1</c:f>
              <c:strCache>
                <c:ptCount val="1"/>
                <c:pt idx="0">
                  <c:v>M07896- P1W4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Exp_T3_070120_SS'!$AH$2:$AH$4</c:f>
              <c:numCache>
                <c:formatCode>General</c:formatCode>
                <c:ptCount val="3"/>
                <c:pt idx="0">
                  <c:v>1.85</c:v>
                </c:pt>
                <c:pt idx="1">
                  <c:v>24.14</c:v>
                </c:pt>
                <c:pt idx="2">
                  <c:v>37.090000000000003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98-433C-BFF6-CDA172950876}"/>
            </c:ext>
          </c:extLst>
        </c:ser>
        <c:ser>
          <c:idx val="4"/>
          <c:order val="4"/>
          <c:tx>
            <c:strRef>
              <c:f>'Media Density Exp_T3_070120_SS'!$AI$1</c:f>
              <c:strCache>
                <c:ptCount val="1"/>
                <c:pt idx="0">
                  <c:v>M07896- P1W5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Exp_T3_070120_SS'!$AI$2:$AI$4</c:f>
              <c:numCache>
                <c:formatCode>General</c:formatCode>
                <c:ptCount val="3"/>
                <c:pt idx="0">
                  <c:v>0.71</c:v>
                </c:pt>
                <c:pt idx="1">
                  <c:v>10.33</c:v>
                </c:pt>
                <c:pt idx="2">
                  <c:v>17.920000000000002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98-433C-BFF6-CDA172950876}"/>
            </c:ext>
          </c:extLst>
        </c:ser>
        <c:ser>
          <c:idx val="5"/>
          <c:order val="5"/>
          <c:tx>
            <c:strRef>
              <c:f>'Media Density Exp_T3_070120_SS'!$AJ$1</c:f>
              <c:strCache>
                <c:ptCount val="1"/>
                <c:pt idx="0">
                  <c:v>M07896- P1W6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Exp_T3_070120_SS'!$AJ$2:$AJ$4</c:f>
              <c:numCache>
                <c:formatCode>General</c:formatCode>
                <c:ptCount val="3"/>
                <c:pt idx="0">
                  <c:v>1.47</c:v>
                </c:pt>
                <c:pt idx="1">
                  <c:v>13.68</c:v>
                </c:pt>
                <c:pt idx="2">
                  <c:v>27.05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98-433C-BFF6-CDA172950876}"/>
            </c:ext>
          </c:extLst>
        </c:ser>
        <c:ser>
          <c:idx val="6"/>
          <c:order val="6"/>
          <c:tx>
            <c:strRef>
              <c:f>'Media Density Exp_T3_070120_SS'!$AK$1</c:f>
              <c:strCache>
                <c:ptCount val="1"/>
                <c:pt idx="0">
                  <c:v>M08018- P2W1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Exp_T3_070120_SS'!$AK$2:$AK$4</c:f>
              <c:numCache>
                <c:formatCode>General</c:formatCode>
                <c:ptCount val="3"/>
                <c:pt idx="0">
                  <c:v>0.08</c:v>
                </c:pt>
                <c:pt idx="1">
                  <c:v>3.53</c:v>
                </c:pt>
                <c:pt idx="2">
                  <c:v>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98-433C-BFF6-CDA172950876}"/>
            </c:ext>
          </c:extLst>
        </c:ser>
        <c:ser>
          <c:idx val="7"/>
          <c:order val="7"/>
          <c:tx>
            <c:strRef>
              <c:f>'Media Density Exp_T3_070120_SS'!$AL$1</c:f>
              <c:strCache>
                <c:ptCount val="1"/>
                <c:pt idx="0">
                  <c:v>M08018- P2W2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Exp_T3_070120_SS'!$AL$2:$AL$4</c:f>
              <c:numCache>
                <c:formatCode>General</c:formatCode>
                <c:ptCount val="3"/>
                <c:pt idx="0">
                  <c:v>0.45</c:v>
                </c:pt>
                <c:pt idx="1">
                  <c:v>12.57</c:v>
                </c:pt>
                <c:pt idx="2">
                  <c:v>19.43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98-433C-BFF6-CDA172950876}"/>
            </c:ext>
          </c:extLst>
        </c:ser>
        <c:ser>
          <c:idx val="8"/>
          <c:order val="8"/>
          <c:tx>
            <c:strRef>
              <c:f>'Media Density Exp_T3_070120_SS'!$AM$1</c:f>
              <c:strCache>
                <c:ptCount val="1"/>
                <c:pt idx="0">
                  <c:v>M08018- P2W3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Exp_T3_070120_SS'!$AM$2:$AM$4</c:f>
              <c:numCache>
                <c:formatCode>General</c:formatCode>
                <c:ptCount val="3"/>
                <c:pt idx="0">
                  <c:v>0.27</c:v>
                </c:pt>
                <c:pt idx="1">
                  <c:v>6.36</c:v>
                </c:pt>
                <c:pt idx="2">
                  <c:v>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98-433C-BFF6-CDA172950876}"/>
            </c:ext>
          </c:extLst>
        </c:ser>
        <c:ser>
          <c:idx val="9"/>
          <c:order val="9"/>
          <c:tx>
            <c:strRef>
              <c:f>'Media Density Exp_T3_070120_SS'!$AN$1</c:f>
              <c:strCache>
                <c:ptCount val="1"/>
                <c:pt idx="0">
                  <c:v>M08018- P2W4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Exp_T3_070120_SS'!$AN$2:$AN$4</c:f>
              <c:numCache>
                <c:formatCode>General</c:formatCode>
                <c:ptCount val="3"/>
                <c:pt idx="0">
                  <c:v>2.48</c:v>
                </c:pt>
                <c:pt idx="1">
                  <c:v>4.42</c:v>
                </c:pt>
                <c:pt idx="2">
                  <c:v>19.010000000000002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98-433C-BFF6-CDA172950876}"/>
            </c:ext>
          </c:extLst>
        </c:ser>
        <c:ser>
          <c:idx val="10"/>
          <c:order val="10"/>
          <c:tx>
            <c:strRef>
              <c:f>'Media Density Exp_T3_070120_SS'!$AO$1</c:f>
              <c:strCache>
                <c:ptCount val="1"/>
                <c:pt idx="0">
                  <c:v>M08018- P2W5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Exp_T3_070120_SS'!$AO$2:$AO$4</c:f>
              <c:numCache>
                <c:formatCode>General</c:formatCode>
                <c:ptCount val="3"/>
                <c:pt idx="0">
                  <c:v>0.06</c:v>
                </c:pt>
                <c:pt idx="1">
                  <c:v>0.43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98-433C-BFF6-CDA172950876}"/>
            </c:ext>
          </c:extLst>
        </c:ser>
        <c:ser>
          <c:idx val="11"/>
          <c:order val="11"/>
          <c:tx>
            <c:strRef>
              <c:f>'Media Density Exp_T3_070120_SS'!$AP$1</c:f>
              <c:strCache>
                <c:ptCount val="1"/>
                <c:pt idx="0">
                  <c:v>M08018- P2W6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Exp_T3_070120_SS'!$AP$2:$AP$4</c:f>
              <c:numCache>
                <c:formatCode>General</c:formatCode>
                <c:ptCount val="3"/>
                <c:pt idx="0">
                  <c:v>0.16</c:v>
                </c:pt>
                <c:pt idx="1">
                  <c:v>0.33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98-433C-BFF6-CDA172950876}"/>
            </c:ext>
          </c:extLst>
        </c:ser>
        <c:ser>
          <c:idx val="12"/>
          <c:order val="12"/>
          <c:tx>
            <c:strRef>
              <c:f>'Media Density Exp_T3_070120_SS'!$AQ$1</c:f>
              <c:strCache>
                <c:ptCount val="1"/>
                <c:pt idx="0">
                  <c:v>M08024- P3W1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Exp_T3_070120_SS'!$AQ$2:$AQ$4</c:f>
              <c:numCache>
                <c:formatCode>General</c:formatCode>
                <c:ptCount val="3"/>
                <c:pt idx="0">
                  <c:v>0.32</c:v>
                </c:pt>
                <c:pt idx="1">
                  <c:v>7.52</c:v>
                </c:pt>
                <c:pt idx="2">
                  <c:v>19.62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98-433C-BFF6-CDA172950876}"/>
            </c:ext>
          </c:extLst>
        </c:ser>
        <c:ser>
          <c:idx val="13"/>
          <c:order val="13"/>
          <c:tx>
            <c:strRef>
              <c:f>'Media Density Exp_T3_070120_SS'!$AR$1</c:f>
              <c:strCache>
                <c:ptCount val="1"/>
                <c:pt idx="0">
                  <c:v>M08024- P3W2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Exp_T3_070120_SS'!$AR$2:$AR$4</c:f>
              <c:numCache>
                <c:formatCode>General</c:formatCode>
                <c:ptCount val="3"/>
                <c:pt idx="0">
                  <c:v>3.06</c:v>
                </c:pt>
                <c:pt idx="1">
                  <c:v>19.579999999999998</c:v>
                </c:pt>
                <c:pt idx="2">
                  <c:v>43.91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498-433C-BFF6-CDA172950876}"/>
            </c:ext>
          </c:extLst>
        </c:ser>
        <c:ser>
          <c:idx val="14"/>
          <c:order val="14"/>
          <c:tx>
            <c:strRef>
              <c:f>'Media Density Exp_T3_070120_SS'!$AS$1</c:f>
              <c:strCache>
                <c:ptCount val="1"/>
                <c:pt idx="0">
                  <c:v>M08024- P3W3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Exp_T3_070120_SS'!$AS$2:$AS$4</c:f>
              <c:numCache>
                <c:formatCode>General</c:formatCode>
                <c:ptCount val="3"/>
                <c:pt idx="0">
                  <c:v>0.28999999999999998</c:v>
                </c:pt>
                <c:pt idx="1">
                  <c:v>3.62</c:v>
                </c:pt>
                <c:pt idx="2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498-433C-BFF6-CDA172950876}"/>
            </c:ext>
          </c:extLst>
        </c:ser>
        <c:ser>
          <c:idx val="15"/>
          <c:order val="15"/>
          <c:tx>
            <c:strRef>
              <c:f>'Media Density Exp_T3_070120_SS'!$AT$1</c:f>
              <c:strCache>
                <c:ptCount val="1"/>
                <c:pt idx="0">
                  <c:v>M08024- P3W4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Exp_T3_070120_SS'!$AT$2:$AT$4</c:f>
              <c:numCache>
                <c:formatCode>General</c:formatCode>
                <c:ptCount val="3"/>
                <c:pt idx="0">
                  <c:v>7.95</c:v>
                </c:pt>
                <c:pt idx="1">
                  <c:v>37.85</c:v>
                </c:pt>
                <c:pt idx="2">
                  <c:v>71.58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98-433C-BFF6-CDA172950876}"/>
            </c:ext>
          </c:extLst>
        </c:ser>
        <c:ser>
          <c:idx val="16"/>
          <c:order val="16"/>
          <c:tx>
            <c:strRef>
              <c:f>'Media Density Exp_T3_070120_SS'!$AU$1</c:f>
              <c:strCache>
                <c:ptCount val="1"/>
                <c:pt idx="0">
                  <c:v>M08024- P3W5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Exp_T3_070120_SS'!$AU$2:$AU$4</c:f>
              <c:numCache>
                <c:formatCode>General</c:formatCode>
                <c:ptCount val="3"/>
                <c:pt idx="0">
                  <c:v>0.89</c:v>
                </c:pt>
                <c:pt idx="1">
                  <c:v>14.48</c:v>
                </c:pt>
                <c:pt idx="2">
                  <c:v>30.83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98-433C-BFF6-CDA172950876}"/>
            </c:ext>
          </c:extLst>
        </c:ser>
        <c:ser>
          <c:idx val="17"/>
          <c:order val="17"/>
          <c:tx>
            <c:strRef>
              <c:f>'Media Density Exp_T3_070120_SS'!$AV$1</c:f>
              <c:strCache>
                <c:ptCount val="1"/>
                <c:pt idx="0">
                  <c:v>M08024- P3W6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Exp_T3_070120_SS'!$AV$2:$AV$4</c:f>
              <c:numCache>
                <c:formatCode>General</c:formatCode>
                <c:ptCount val="3"/>
                <c:pt idx="0">
                  <c:v>1.7</c:v>
                </c:pt>
                <c:pt idx="1">
                  <c:v>24.34</c:v>
                </c:pt>
                <c:pt idx="2">
                  <c:v>44.08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498-433C-BFF6-CDA172950876}"/>
            </c:ext>
          </c:extLst>
        </c:ser>
        <c:ser>
          <c:idx val="18"/>
          <c:order val="18"/>
          <c:tx>
            <c:strRef>
              <c:f>'Media Density Exp_T3_070120_SS'!$AW$1</c:f>
              <c:strCache>
                <c:ptCount val="1"/>
                <c:pt idx="0">
                  <c:v>M07037- P4W1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Exp_T3_070120_SS'!$AW$2:$AW$4</c:f>
              <c:numCache>
                <c:formatCode>General</c:formatCode>
                <c:ptCount val="3"/>
                <c:pt idx="0">
                  <c:v>0.82</c:v>
                </c:pt>
                <c:pt idx="1">
                  <c:v>13.86</c:v>
                </c:pt>
                <c:pt idx="2">
                  <c:v>33.619999999999997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498-433C-BFF6-CDA172950876}"/>
            </c:ext>
          </c:extLst>
        </c:ser>
        <c:ser>
          <c:idx val="19"/>
          <c:order val="19"/>
          <c:tx>
            <c:strRef>
              <c:f>'Media Density Exp_T3_070120_SS'!$AX$1</c:f>
              <c:strCache>
                <c:ptCount val="1"/>
                <c:pt idx="0">
                  <c:v>M07037- P4W2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Exp_T3_070120_SS'!$AX$2:$AX$4</c:f>
              <c:numCache>
                <c:formatCode>General</c:formatCode>
                <c:ptCount val="3"/>
                <c:pt idx="0">
                  <c:v>0.08</c:v>
                </c:pt>
                <c:pt idx="1">
                  <c:v>3.27</c:v>
                </c:pt>
                <c:pt idx="2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498-433C-BFF6-CDA172950876}"/>
            </c:ext>
          </c:extLst>
        </c:ser>
        <c:ser>
          <c:idx val="20"/>
          <c:order val="20"/>
          <c:tx>
            <c:strRef>
              <c:f>'Media Density Exp_T3_070120_SS'!$AY$1</c:f>
              <c:strCache>
                <c:ptCount val="1"/>
                <c:pt idx="0">
                  <c:v>M07037- P4W3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Exp_T3_070120_SS'!$AY$2:$AY$4</c:f>
              <c:numCache>
                <c:formatCode>General</c:formatCode>
                <c:ptCount val="3"/>
                <c:pt idx="0">
                  <c:v>0.38</c:v>
                </c:pt>
                <c:pt idx="1">
                  <c:v>8.25</c:v>
                </c:pt>
                <c:pt idx="2">
                  <c:v>20.84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98-433C-BFF6-CDA172950876}"/>
            </c:ext>
          </c:extLst>
        </c:ser>
        <c:ser>
          <c:idx val="21"/>
          <c:order val="21"/>
          <c:tx>
            <c:strRef>
              <c:f>'Media Density Exp_T3_070120_SS'!$AZ$1</c:f>
              <c:strCache>
                <c:ptCount val="1"/>
                <c:pt idx="0">
                  <c:v>M07037- P4W4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Exp_T3_070120_SS'!$AZ$2:$AZ$4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498-433C-BFF6-CDA172950876}"/>
            </c:ext>
          </c:extLst>
        </c:ser>
        <c:ser>
          <c:idx val="22"/>
          <c:order val="22"/>
          <c:tx>
            <c:strRef>
              <c:f>'Media Density Exp_T3_070120_SS'!$BA$1</c:f>
              <c:strCache>
                <c:ptCount val="1"/>
                <c:pt idx="0">
                  <c:v>M07037- P4W5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Exp_T3_070120_SS'!$BA$2:$BA$4</c:f>
              <c:numCache>
                <c:formatCode>General</c:formatCode>
                <c:ptCount val="3"/>
                <c:pt idx="0">
                  <c:v>0.3</c:v>
                </c:pt>
                <c:pt idx="1">
                  <c:v>6.19</c:v>
                </c:pt>
                <c:pt idx="2">
                  <c:v>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98-433C-BFF6-CDA172950876}"/>
            </c:ext>
          </c:extLst>
        </c:ser>
        <c:ser>
          <c:idx val="23"/>
          <c:order val="23"/>
          <c:tx>
            <c:strRef>
              <c:f>'Media Density Exp_T3_070120_SS'!$BB$1</c:f>
              <c:strCache>
                <c:ptCount val="1"/>
                <c:pt idx="0">
                  <c:v>M07037- P4W6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Exp_T3_070120_SS'!$BB$2:$BB$4</c:f>
              <c:numCache>
                <c:formatCode>General</c:formatCode>
                <c:ptCount val="3"/>
                <c:pt idx="0">
                  <c:v>0.23</c:v>
                </c:pt>
                <c:pt idx="1">
                  <c:v>6.59</c:v>
                </c:pt>
                <c:pt idx="2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498-433C-BFF6-CDA172950876}"/>
            </c:ext>
          </c:extLst>
        </c:ser>
        <c:ser>
          <c:idx val="24"/>
          <c:order val="24"/>
          <c:tx>
            <c:strRef>
              <c:f>'Media Density Exp_T3_070120_SS'!$BC$1</c:f>
              <c:strCache>
                <c:ptCount val="1"/>
                <c:pt idx="0">
                  <c:v>M07708- P5W1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Exp_T3_070120_SS'!$BC$2:$BC$4</c:f>
              <c:numCache>
                <c:formatCode>General</c:formatCode>
                <c:ptCount val="3"/>
                <c:pt idx="0">
                  <c:v>0.21</c:v>
                </c:pt>
                <c:pt idx="1">
                  <c:v>3.42</c:v>
                </c:pt>
                <c:pt idx="2">
                  <c:v>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498-433C-BFF6-CDA172950876}"/>
            </c:ext>
          </c:extLst>
        </c:ser>
        <c:ser>
          <c:idx val="25"/>
          <c:order val="25"/>
          <c:tx>
            <c:strRef>
              <c:f>'Media Density Exp_T3_070120_SS'!$BD$1</c:f>
              <c:strCache>
                <c:ptCount val="1"/>
                <c:pt idx="0">
                  <c:v>M07708- P5W2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Exp_T3_070120_SS'!$BD$2:$BD$4</c:f>
              <c:numCache>
                <c:formatCode>General</c:formatCode>
                <c:ptCount val="3"/>
                <c:pt idx="0">
                  <c:v>0.38</c:v>
                </c:pt>
                <c:pt idx="1">
                  <c:v>8.84</c:v>
                </c:pt>
                <c:pt idx="2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498-433C-BFF6-CDA172950876}"/>
            </c:ext>
          </c:extLst>
        </c:ser>
        <c:ser>
          <c:idx val="26"/>
          <c:order val="26"/>
          <c:tx>
            <c:strRef>
              <c:f>'Media Density Exp_T3_070120_SS'!$BE$1</c:f>
              <c:strCache>
                <c:ptCount val="1"/>
                <c:pt idx="0">
                  <c:v>M07708- P5W3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Exp_T3_070120_SS'!$BE$2:$BE$4</c:f>
              <c:numCache>
                <c:formatCode>General</c:formatCode>
                <c:ptCount val="3"/>
                <c:pt idx="0">
                  <c:v>0.33</c:v>
                </c:pt>
                <c:pt idx="1">
                  <c:v>6.41</c:v>
                </c:pt>
                <c:pt idx="2">
                  <c:v>10.41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498-433C-BFF6-CDA172950876}"/>
            </c:ext>
          </c:extLst>
        </c:ser>
        <c:ser>
          <c:idx val="27"/>
          <c:order val="27"/>
          <c:tx>
            <c:strRef>
              <c:f>'Media Density Exp_T3_070120_SS'!$BF$1</c:f>
              <c:strCache>
                <c:ptCount val="1"/>
                <c:pt idx="0">
                  <c:v>M07708- P5W4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Exp_T3_070120_SS'!$BF$2:$BF$4</c:f>
              <c:numCache>
                <c:formatCode>General</c:formatCode>
                <c:ptCount val="3"/>
                <c:pt idx="0">
                  <c:v>2.42</c:v>
                </c:pt>
                <c:pt idx="1">
                  <c:v>23.55</c:v>
                </c:pt>
                <c:pt idx="2">
                  <c:v>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498-433C-BFF6-CDA172950876}"/>
            </c:ext>
          </c:extLst>
        </c:ser>
        <c:ser>
          <c:idx val="28"/>
          <c:order val="28"/>
          <c:tx>
            <c:strRef>
              <c:f>'Media Density Exp_T3_070120_SS'!$BG$1</c:f>
              <c:strCache>
                <c:ptCount val="1"/>
                <c:pt idx="0">
                  <c:v>M07708- P5W5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Exp_T3_070120_SS'!$BG$2:$BG$4</c:f>
              <c:numCache>
                <c:formatCode>General</c:formatCode>
                <c:ptCount val="3"/>
                <c:pt idx="0">
                  <c:v>0.39</c:v>
                </c:pt>
                <c:pt idx="1">
                  <c:v>9.2200000000000006</c:v>
                </c:pt>
                <c:pt idx="2">
                  <c:v>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498-433C-BFF6-CDA172950876}"/>
            </c:ext>
          </c:extLst>
        </c:ser>
        <c:ser>
          <c:idx val="29"/>
          <c:order val="29"/>
          <c:tx>
            <c:strRef>
              <c:f>'Media Density Exp_T3_070120_SS'!$BH$1</c:f>
              <c:strCache>
                <c:ptCount val="1"/>
                <c:pt idx="0">
                  <c:v>M07708- P5W6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Exp_T3_070120_SS'!$BH$2:$BH$4</c:f>
              <c:numCache>
                <c:formatCode>General</c:formatCode>
                <c:ptCount val="3"/>
                <c:pt idx="0">
                  <c:v>2.74</c:v>
                </c:pt>
                <c:pt idx="1">
                  <c:v>22.67</c:v>
                </c:pt>
                <c:pt idx="2">
                  <c:v>42.47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498-433C-BFF6-CDA172950876}"/>
            </c:ext>
          </c:extLst>
        </c:ser>
        <c:ser>
          <c:idx val="30"/>
          <c:order val="30"/>
          <c:tx>
            <c:strRef>
              <c:f>'Media Density Exp_T3_070120_SS'!$BI$1</c:f>
              <c:strCache>
                <c:ptCount val="1"/>
                <c:pt idx="0">
                  <c:v>M07137- P6W1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Exp_T3_070120_SS'!$BI$2:$BI$4</c:f>
              <c:numCache>
                <c:formatCode>General</c:formatCode>
                <c:ptCount val="3"/>
                <c:pt idx="0">
                  <c:v>0.42</c:v>
                </c:pt>
                <c:pt idx="1">
                  <c:v>3.87</c:v>
                </c:pt>
                <c:pt idx="2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498-433C-BFF6-CDA172950876}"/>
            </c:ext>
          </c:extLst>
        </c:ser>
        <c:ser>
          <c:idx val="31"/>
          <c:order val="31"/>
          <c:tx>
            <c:strRef>
              <c:f>'Media Density Exp_T3_070120_SS'!$BJ$1</c:f>
              <c:strCache>
                <c:ptCount val="1"/>
                <c:pt idx="0">
                  <c:v>M07137- P6W2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Exp_T3_070120_SS'!$BJ$2:$BJ$4</c:f>
              <c:numCache>
                <c:formatCode>General</c:formatCode>
                <c:ptCount val="3"/>
                <c:pt idx="0">
                  <c:v>1.42</c:v>
                </c:pt>
                <c:pt idx="1">
                  <c:v>19.34</c:v>
                </c:pt>
                <c:pt idx="2">
                  <c:v>35.51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498-433C-BFF6-CDA172950876}"/>
            </c:ext>
          </c:extLst>
        </c:ser>
        <c:ser>
          <c:idx val="32"/>
          <c:order val="32"/>
          <c:tx>
            <c:strRef>
              <c:f>'Media Density Exp_T3_070120_SS'!$BK$1</c:f>
              <c:strCache>
                <c:ptCount val="1"/>
                <c:pt idx="0">
                  <c:v>M07137- P6W3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Exp_T3_070120_SS'!$BK$2:$BK$4</c:f>
              <c:numCache>
                <c:formatCode>General</c:formatCode>
                <c:ptCount val="3"/>
                <c:pt idx="0">
                  <c:v>0.5</c:v>
                </c:pt>
                <c:pt idx="1">
                  <c:v>9.98</c:v>
                </c:pt>
                <c:pt idx="2">
                  <c:v>20.47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498-433C-BFF6-CDA172950876}"/>
            </c:ext>
          </c:extLst>
        </c:ser>
        <c:ser>
          <c:idx val="33"/>
          <c:order val="33"/>
          <c:tx>
            <c:strRef>
              <c:f>'Media Density Exp_T3_070120_SS'!$BL$1</c:f>
              <c:strCache>
                <c:ptCount val="1"/>
                <c:pt idx="0">
                  <c:v>M07137- P6W4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Exp_T3_070120_SS'!$BL$2:$BL$4</c:f>
              <c:numCache>
                <c:formatCode>General</c:formatCode>
                <c:ptCount val="3"/>
                <c:pt idx="0">
                  <c:v>1.38</c:v>
                </c:pt>
                <c:pt idx="1">
                  <c:v>26.33</c:v>
                </c:pt>
                <c:pt idx="2">
                  <c:v>57.17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498-433C-BFF6-CDA172950876}"/>
            </c:ext>
          </c:extLst>
        </c:ser>
        <c:ser>
          <c:idx val="34"/>
          <c:order val="34"/>
          <c:tx>
            <c:strRef>
              <c:f>'Media Density Exp_T3_070120_SS'!$BM$1</c:f>
              <c:strCache>
                <c:ptCount val="1"/>
                <c:pt idx="0">
                  <c:v>M07137- P6W5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Exp_T3_070120_SS'!$BM$2:$BM$4</c:f>
              <c:numCache>
                <c:formatCode>General</c:formatCode>
                <c:ptCount val="3"/>
                <c:pt idx="0">
                  <c:v>1.29</c:v>
                </c:pt>
                <c:pt idx="1">
                  <c:v>21.09</c:v>
                </c:pt>
                <c:pt idx="2">
                  <c:v>46.86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498-433C-BFF6-CDA172950876}"/>
            </c:ext>
          </c:extLst>
        </c:ser>
        <c:ser>
          <c:idx val="35"/>
          <c:order val="35"/>
          <c:tx>
            <c:strRef>
              <c:f>'Media Density Exp_T3_070120_SS'!$BN$1</c:f>
              <c:strCache>
                <c:ptCount val="1"/>
                <c:pt idx="0">
                  <c:v>M07137- P6W6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Exp_T3_070120_SS'!$BN$2:$BN$4</c:f>
              <c:numCache>
                <c:formatCode>General</c:formatCode>
                <c:ptCount val="3"/>
                <c:pt idx="0">
                  <c:v>1.65</c:v>
                </c:pt>
                <c:pt idx="1">
                  <c:v>16.71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498-433C-BFF6-CDA172950876}"/>
            </c:ext>
          </c:extLst>
        </c:ser>
        <c:ser>
          <c:idx val="36"/>
          <c:order val="36"/>
          <c:tx>
            <c:strRef>
              <c:f>'Media Density Exp_T3_070120_SS'!$BO$1</c:f>
              <c:strCache>
                <c:ptCount val="1"/>
                <c:pt idx="0">
                  <c:v>M08028- P7W1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Exp_T3_070120_SS'!$BO$2:$BO$4</c:f>
              <c:numCache>
                <c:formatCode>General</c:formatCode>
                <c:ptCount val="3"/>
                <c:pt idx="0">
                  <c:v>0.23</c:v>
                </c:pt>
                <c:pt idx="1">
                  <c:v>11.12</c:v>
                </c:pt>
                <c:pt idx="2">
                  <c:v>27.81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498-433C-BFF6-CDA172950876}"/>
            </c:ext>
          </c:extLst>
        </c:ser>
        <c:ser>
          <c:idx val="37"/>
          <c:order val="37"/>
          <c:tx>
            <c:strRef>
              <c:f>'Media Density Exp_T3_070120_SS'!$BP$1</c:f>
              <c:strCache>
                <c:ptCount val="1"/>
                <c:pt idx="0">
                  <c:v>M08028- P7W2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Exp_T3_070120_SS'!$BP$2:$BP$4</c:f>
              <c:numCache>
                <c:formatCode>General</c:formatCode>
                <c:ptCount val="3"/>
                <c:pt idx="0">
                  <c:v>2.02</c:v>
                </c:pt>
                <c:pt idx="1">
                  <c:v>4.97</c:v>
                </c:pt>
                <c:pt idx="2">
                  <c:v>11.06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498-433C-BFF6-CDA172950876}"/>
            </c:ext>
          </c:extLst>
        </c:ser>
        <c:ser>
          <c:idx val="38"/>
          <c:order val="38"/>
          <c:tx>
            <c:strRef>
              <c:f>'Media Density Exp_T3_070120_SS'!$BQ$1</c:f>
              <c:strCache>
                <c:ptCount val="1"/>
                <c:pt idx="0">
                  <c:v>M08028- P7W3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Exp_T3_070120_SS'!$BQ$2:$BQ$4</c:f>
              <c:numCache>
                <c:formatCode>General</c:formatCode>
                <c:ptCount val="3"/>
                <c:pt idx="0">
                  <c:v>0.45</c:v>
                </c:pt>
                <c:pt idx="1">
                  <c:v>11</c:v>
                </c:pt>
                <c:pt idx="2">
                  <c:v>19.98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498-433C-BFF6-CDA172950876}"/>
            </c:ext>
          </c:extLst>
        </c:ser>
        <c:ser>
          <c:idx val="39"/>
          <c:order val="39"/>
          <c:tx>
            <c:strRef>
              <c:f>'Media Density Exp_T3_070120_SS'!$BR$1</c:f>
              <c:strCache>
                <c:ptCount val="1"/>
                <c:pt idx="0">
                  <c:v>M08028- P7W4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Exp_T3_070120_SS'!$BR$2:$BR$4</c:f>
              <c:numCache>
                <c:formatCode>General</c:formatCode>
                <c:ptCount val="3"/>
                <c:pt idx="0">
                  <c:v>2.59</c:v>
                </c:pt>
                <c:pt idx="1">
                  <c:v>39.799999999999997</c:v>
                </c:pt>
                <c:pt idx="2">
                  <c:v>62.08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498-433C-BFF6-CDA172950876}"/>
            </c:ext>
          </c:extLst>
        </c:ser>
        <c:ser>
          <c:idx val="40"/>
          <c:order val="40"/>
          <c:tx>
            <c:strRef>
              <c:f>'Media Density Exp_T3_070120_SS'!$BS$1</c:f>
              <c:strCache>
                <c:ptCount val="1"/>
                <c:pt idx="0">
                  <c:v>M08028- P7W5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Exp_T3_070120_SS'!$BS$2:$BS$4</c:f>
              <c:numCache>
                <c:formatCode>General</c:formatCode>
                <c:ptCount val="3"/>
                <c:pt idx="0">
                  <c:v>0.36</c:v>
                </c:pt>
                <c:pt idx="1">
                  <c:v>3.36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498-433C-BFF6-CDA172950876}"/>
            </c:ext>
          </c:extLst>
        </c:ser>
        <c:ser>
          <c:idx val="41"/>
          <c:order val="41"/>
          <c:tx>
            <c:strRef>
              <c:f>'Media Density Exp_T3_070120_SS'!$BT$1</c:f>
              <c:strCache>
                <c:ptCount val="1"/>
                <c:pt idx="0">
                  <c:v>M08028- P7W6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Exp_T3_070120_SS'!$BT$2:$BT$4</c:f>
              <c:numCache>
                <c:formatCode>General</c:formatCode>
                <c:ptCount val="3"/>
                <c:pt idx="0">
                  <c:v>0.11</c:v>
                </c:pt>
                <c:pt idx="1">
                  <c:v>6.57</c:v>
                </c:pt>
                <c:pt idx="2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498-433C-BFF6-CDA17295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874751"/>
        <c:axId val="940321151"/>
      </c:barChart>
      <c:catAx>
        <c:axId val="8188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21151"/>
        <c:crosses val="autoZero"/>
        <c:auto val="1"/>
        <c:lblAlgn val="ctr"/>
        <c:lblOffset val="100"/>
        <c:noMultiLvlLbl val="0"/>
      </c:catAx>
      <c:valAx>
        <c:axId val="9403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60K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Exp_T3_070120_SS'!$AE$1</c:f>
              <c:strCache>
                <c:ptCount val="1"/>
                <c:pt idx="0">
                  <c:v>M07896- P1W1-60K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Exp_T3_070120_SS'!$AE$2:$AE$10</c:f>
              <c:numCache>
                <c:formatCode>General</c:formatCode>
                <c:ptCount val="9"/>
                <c:pt idx="0">
                  <c:v>0.08</c:v>
                </c:pt>
                <c:pt idx="1">
                  <c:v>2.44</c:v>
                </c:pt>
                <c:pt idx="2">
                  <c:v>5.07</c:v>
                </c:pt>
                <c:pt idx="3">
                  <c:v>8.1</c:v>
                </c:pt>
                <c:pt idx="4">
                  <c:v>4.59</c:v>
                </c:pt>
                <c:pt idx="5">
                  <c:v>3.67</c:v>
                </c:pt>
                <c:pt idx="6">
                  <c:v>2.92</c:v>
                </c:pt>
                <c:pt idx="7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C-49A6-BFC4-016E735D14EC}"/>
            </c:ext>
          </c:extLst>
        </c:ser>
        <c:ser>
          <c:idx val="1"/>
          <c:order val="1"/>
          <c:tx>
            <c:strRef>
              <c:f>'Media Density Exp_T3_070120_SS'!$AK$1</c:f>
              <c:strCache>
                <c:ptCount val="1"/>
                <c:pt idx="0">
                  <c:v>M08018- P2W1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Exp_T3_070120_SS'!$AK$2:$AK$10</c:f>
              <c:numCache>
                <c:formatCode>General</c:formatCode>
                <c:ptCount val="9"/>
                <c:pt idx="0">
                  <c:v>0.08</c:v>
                </c:pt>
                <c:pt idx="1">
                  <c:v>3.53</c:v>
                </c:pt>
                <c:pt idx="2">
                  <c:v>3.79</c:v>
                </c:pt>
                <c:pt idx="3" formatCode="0.00">
                  <c:v>2.27</c:v>
                </c:pt>
                <c:pt idx="4" formatCode="0.00">
                  <c:v>2.77</c:v>
                </c:pt>
                <c:pt idx="5" formatCode="0.00">
                  <c:v>2.96</c:v>
                </c:pt>
                <c:pt idx="6">
                  <c:v>2.52</c:v>
                </c:pt>
                <c:pt idx="7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C-49A6-BFC4-016E735D14EC}"/>
            </c:ext>
          </c:extLst>
        </c:ser>
        <c:ser>
          <c:idx val="2"/>
          <c:order val="2"/>
          <c:tx>
            <c:strRef>
              <c:f>'Media Density Exp_T3_070120_SS'!$AO$1</c:f>
              <c:strCache>
                <c:ptCount val="1"/>
                <c:pt idx="0">
                  <c:v>M08018- P2W5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Exp_T3_070120_SS'!$AO$2:$AO$10</c:f>
              <c:numCache>
                <c:formatCode>General</c:formatCode>
                <c:ptCount val="9"/>
                <c:pt idx="0">
                  <c:v>0.06</c:v>
                </c:pt>
                <c:pt idx="1">
                  <c:v>0.43</c:v>
                </c:pt>
                <c:pt idx="2">
                  <c:v>0.95</c:v>
                </c:pt>
                <c:pt idx="3">
                  <c:v>0.49</c:v>
                </c:pt>
                <c:pt idx="4">
                  <c:v>0.18</c:v>
                </c:pt>
                <c:pt idx="5">
                  <c:v>0.15</c:v>
                </c:pt>
                <c:pt idx="6">
                  <c:v>0.13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C-49A6-BFC4-016E735D1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198960"/>
        <c:axId val="1235524896"/>
      </c:barChart>
      <c:catAx>
        <c:axId val="12511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24896"/>
        <c:crosses val="autoZero"/>
        <c:auto val="1"/>
        <c:lblAlgn val="ctr"/>
        <c:lblOffset val="100"/>
        <c:noMultiLvlLbl val="0"/>
      </c:catAx>
      <c:valAx>
        <c:axId val="1235524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DMEM-80K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Exp_T3_070120_SS'!$AF$1</c:f>
              <c:strCache>
                <c:ptCount val="1"/>
                <c:pt idx="0">
                  <c:v>M07896- P1W2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Exp_T3_070120_SS'!$AF$2:$AF$10</c:f>
              <c:numCache>
                <c:formatCode>General</c:formatCode>
                <c:ptCount val="9"/>
                <c:pt idx="0">
                  <c:v>0.28999999999999998</c:v>
                </c:pt>
                <c:pt idx="1">
                  <c:v>11.08</c:v>
                </c:pt>
                <c:pt idx="2">
                  <c:v>18.239999999999998</c:v>
                </c:pt>
                <c:pt idx="3">
                  <c:v>40.32</c:v>
                </c:pt>
                <c:pt idx="4">
                  <c:v>43.72</c:v>
                </c:pt>
                <c:pt idx="5">
                  <c:v>34.64</c:v>
                </c:pt>
                <c:pt idx="6">
                  <c:v>42.2</c:v>
                </c:pt>
                <c:pt idx="7">
                  <c:v>42.22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7-43AE-BE01-32E91C8D524C}"/>
            </c:ext>
          </c:extLst>
        </c:ser>
        <c:ser>
          <c:idx val="1"/>
          <c:order val="1"/>
          <c:tx>
            <c:strRef>
              <c:f>'Media Density Exp_T3_070120_SS'!$AL$1</c:f>
              <c:strCache>
                <c:ptCount val="1"/>
                <c:pt idx="0">
                  <c:v>M08018- P2W2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Exp_T3_070120_SS'!$AL$2:$AL$10</c:f>
              <c:numCache>
                <c:formatCode>General</c:formatCode>
                <c:ptCount val="9"/>
                <c:pt idx="0">
                  <c:v>0.45</c:v>
                </c:pt>
                <c:pt idx="1">
                  <c:v>12.57</c:v>
                </c:pt>
                <c:pt idx="2">
                  <c:v>19.43</c:v>
                </c:pt>
                <c:pt idx="3">
                  <c:v>9.3000000000000007</c:v>
                </c:pt>
                <c:pt idx="4">
                  <c:v>12.37</c:v>
                </c:pt>
                <c:pt idx="5">
                  <c:v>13.6</c:v>
                </c:pt>
                <c:pt idx="6">
                  <c:v>13.42</c:v>
                </c:pt>
                <c:pt idx="7">
                  <c:v>15.44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7-43AE-BE01-32E91C8D524C}"/>
            </c:ext>
          </c:extLst>
        </c:ser>
        <c:ser>
          <c:idx val="2"/>
          <c:order val="2"/>
          <c:tx>
            <c:strRef>
              <c:f>'Media Density Exp_T3_070120_SS'!$AP$1</c:f>
              <c:strCache>
                <c:ptCount val="1"/>
                <c:pt idx="0">
                  <c:v>M08018- P2W6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Exp_T3_070120_SS'!$AP$2:$AP$10</c:f>
              <c:numCache>
                <c:formatCode>General</c:formatCode>
                <c:ptCount val="9"/>
                <c:pt idx="0">
                  <c:v>0.16</c:v>
                </c:pt>
                <c:pt idx="1">
                  <c:v>0.33</c:v>
                </c:pt>
                <c:pt idx="2">
                  <c:v>0.45</c:v>
                </c:pt>
                <c:pt idx="3">
                  <c:v>0.54</c:v>
                </c:pt>
                <c:pt idx="4">
                  <c:v>0.46</c:v>
                </c:pt>
                <c:pt idx="5">
                  <c:v>0.3</c:v>
                </c:pt>
                <c:pt idx="6">
                  <c:v>0.2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7-43AE-BE01-32E91C8D5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771887"/>
        <c:axId val="1326072463"/>
      </c:barChart>
      <c:catAx>
        <c:axId val="83077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72463"/>
        <c:crosses val="autoZero"/>
        <c:auto val="1"/>
        <c:lblAlgn val="ctr"/>
        <c:lblOffset val="100"/>
        <c:noMultiLvlLbl val="0"/>
      </c:catAx>
      <c:valAx>
        <c:axId val="1326072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7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100K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Exp_T3_070120_SS'!$AG$1</c:f>
              <c:strCache>
                <c:ptCount val="1"/>
                <c:pt idx="0">
                  <c:v>M07896- P1W3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Exp_T3_070120_SS'!$AG$2:$AG$10</c:f>
              <c:numCache>
                <c:formatCode>General</c:formatCode>
                <c:ptCount val="9"/>
                <c:pt idx="0">
                  <c:v>6.11</c:v>
                </c:pt>
                <c:pt idx="1">
                  <c:v>39.380000000000003</c:v>
                </c:pt>
                <c:pt idx="2">
                  <c:v>54.78</c:v>
                </c:pt>
                <c:pt idx="3">
                  <c:v>60.35</c:v>
                </c:pt>
                <c:pt idx="4">
                  <c:v>60.78</c:v>
                </c:pt>
                <c:pt idx="5">
                  <c:v>54.98</c:v>
                </c:pt>
                <c:pt idx="6">
                  <c:v>62.99</c:v>
                </c:pt>
                <c:pt idx="7">
                  <c:v>70.98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5-499E-8F07-D25B693AF1FE}"/>
            </c:ext>
          </c:extLst>
        </c:ser>
        <c:ser>
          <c:idx val="1"/>
          <c:order val="1"/>
          <c:tx>
            <c:strRef>
              <c:f>'Media Density Exp_T3_070120_SS'!$AI$1</c:f>
              <c:strCache>
                <c:ptCount val="1"/>
                <c:pt idx="0">
                  <c:v>M07896- P1W5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Exp_T3_070120_SS'!$AI$2:$AI$10</c:f>
              <c:numCache>
                <c:formatCode>General</c:formatCode>
                <c:ptCount val="9"/>
                <c:pt idx="0">
                  <c:v>0.71</c:v>
                </c:pt>
                <c:pt idx="1">
                  <c:v>10.33</c:v>
                </c:pt>
                <c:pt idx="2">
                  <c:v>17.920000000000002</c:v>
                </c:pt>
                <c:pt idx="3">
                  <c:v>35.590000000000003</c:v>
                </c:pt>
                <c:pt idx="4">
                  <c:v>32.56</c:v>
                </c:pt>
                <c:pt idx="5">
                  <c:v>35.159999999999997</c:v>
                </c:pt>
                <c:pt idx="6">
                  <c:v>33.74</c:v>
                </c:pt>
                <c:pt idx="7">
                  <c:v>39.340000000000003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5-499E-8F07-D25B693AF1FE}"/>
            </c:ext>
          </c:extLst>
        </c:ser>
        <c:ser>
          <c:idx val="2"/>
          <c:order val="2"/>
          <c:tx>
            <c:strRef>
              <c:f>'Media Density Exp_T3_070120_SS'!$AM$1</c:f>
              <c:strCache>
                <c:ptCount val="1"/>
                <c:pt idx="0">
                  <c:v>M08018- P2W3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Exp_T3_070120_SS'!$AM$2:$AM$10</c:f>
              <c:numCache>
                <c:formatCode>General</c:formatCode>
                <c:ptCount val="9"/>
                <c:pt idx="0">
                  <c:v>0.27</c:v>
                </c:pt>
                <c:pt idx="1">
                  <c:v>6.36</c:v>
                </c:pt>
                <c:pt idx="2">
                  <c:v>6.38</c:v>
                </c:pt>
                <c:pt idx="3">
                  <c:v>0.79</c:v>
                </c:pt>
                <c:pt idx="4">
                  <c:v>1.17</c:v>
                </c:pt>
                <c:pt idx="5">
                  <c:v>0.81</c:v>
                </c:pt>
                <c:pt idx="6">
                  <c:v>0.43</c:v>
                </c:pt>
                <c:pt idx="7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5-499E-8F07-D25B693AF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588079"/>
        <c:axId val="830590703"/>
      </c:barChart>
      <c:catAx>
        <c:axId val="941588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90703"/>
        <c:crosses val="autoZero"/>
        <c:auto val="1"/>
        <c:lblAlgn val="ctr"/>
        <c:lblOffset val="100"/>
        <c:noMultiLvlLbl val="0"/>
      </c:catAx>
      <c:valAx>
        <c:axId val="8305907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120K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Exp_T3_070120_SS'!$AH$1</c:f>
              <c:strCache>
                <c:ptCount val="1"/>
                <c:pt idx="0">
                  <c:v>M07896- P1W4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Exp_T3_070120_SS'!$AH$2:$AH$10</c:f>
              <c:numCache>
                <c:formatCode>General</c:formatCode>
                <c:ptCount val="9"/>
                <c:pt idx="0">
                  <c:v>1.85</c:v>
                </c:pt>
                <c:pt idx="1">
                  <c:v>24.14</c:v>
                </c:pt>
                <c:pt idx="2">
                  <c:v>37.090000000000003</c:v>
                </c:pt>
                <c:pt idx="3">
                  <c:v>47.75</c:v>
                </c:pt>
                <c:pt idx="4">
                  <c:v>36.770000000000003</c:v>
                </c:pt>
                <c:pt idx="5">
                  <c:v>31.54</c:v>
                </c:pt>
                <c:pt idx="6">
                  <c:v>39.86</c:v>
                </c:pt>
                <c:pt idx="7">
                  <c:v>46.59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7-4FF4-A97C-A72F6ADE11C3}"/>
            </c:ext>
          </c:extLst>
        </c:ser>
        <c:ser>
          <c:idx val="1"/>
          <c:order val="1"/>
          <c:tx>
            <c:strRef>
              <c:f>'Media Density Exp_T3_070120_SS'!$AJ$1</c:f>
              <c:strCache>
                <c:ptCount val="1"/>
                <c:pt idx="0">
                  <c:v>M07896- P1W6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Exp_T3_070120_SS'!$AJ$2:$AJ$10</c:f>
              <c:numCache>
                <c:formatCode>General</c:formatCode>
                <c:ptCount val="9"/>
                <c:pt idx="0">
                  <c:v>1.47</c:v>
                </c:pt>
                <c:pt idx="1">
                  <c:v>13.68</c:v>
                </c:pt>
                <c:pt idx="2">
                  <c:v>27.05</c:v>
                </c:pt>
                <c:pt idx="3">
                  <c:v>38.25</c:v>
                </c:pt>
                <c:pt idx="4">
                  <c:v>35.01</c:v>
                </c:pt>
                <c:pt idx="5">
                  <c:v>32.549999999999997</c:v>
                </c:pt>
                <c:pt idx="6">
                  <c:v>33.46</c:v>
                </c:pt>
                <c:pt idx="7">
                  <c:v>40.630000000000003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7-4FF4-A97C-A72F6ADE11C3}"/>
            </c:ext>
          </c:extLst>
        </c:ser>
        <c:ser>
          <c:idx val="2"/>
          <c:order val="2"/>
          <c:tx>
            <c:strRef>
              <c:f>'Media Density Exp_T3_070120_SS'!$AN$1</c:f>
              <c:strCache>
                <c:ptCount val="1"/>
                <c:pt idx="0">
                  <c:v>M08018- P2W4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Exp_T3_070120_SS'!$AN$2:$AN$10</c:f>
              <c:numCache>
                <c:formatCode>General</c:formatCode>
                <c:ptCount val="9"/>
                <c:pt idx="0">
                  <c:v>2.48</c:v>
                </c:pt>
                <c:pt idx="1">
                  <c:v>4.42</c:v>
                </c:pt>
                <c:pt idx="2">
                  <c:v>19.010000000000002</c:v>
                </c:pt>
                <c:pt idx="3">
                  <c:v>28.92</c:v>
                </c:pt>
                <c:pt idx="4">
                  <c:v>24.58</c:v>
                </c:pt>
                <c:pt idx="5">
                  <c:v>22.4</c:v>
                </c:pt>
                <c:pt idx="6">
                  <c:v>19.86</c:v>
                </c:pt>
                <c:pt idx="7">
                  <c:v>18.39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7-4FF4-A97C-A72F6ADE1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931839"/>
        <c:axId val="1325904287"/>
      </c:barChart>
      <c:catAx>
        <c:axId val="93993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04287"/>
        <c:crosses val="autoZero"/>
        <c:auto val="1"/>
        <c:lblAlgn val="ctr"/>
        <c:lblOffset val="100"/>
        <c:noMultiLvlLbl val="0"/>
      </c:catAx>
      <c:valAx>
        <c:axId val="132590428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Exp_T3_070120_SS'!$AQ$1</c:f>
              <c:strCache>
                <c:ptCount val="1"/>
                <c:pt idx="0">
                  <c:v>M08024- P3W1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Exp_T3_070120_SS'!$AQ$2:$AQ$10</c:f>
              <c:numCache>
                <c:formatCode>General</c:formatCode>
                <c:ptCount val="9"/>
                <c:pt idx="0">
                  <c:v>0.32</c:v>
                </c:pt>
                <c:pt idx="1">
                  <c:v>7.52</c:v>
                </c:pt>
                <c:pt idx="2">
                  <c:v>19.62</c:v>
                </c:pt>
                <c:pt idx="3" formatCode="0.00">
                  <c:v>38.909999999999997</c:v>
                </c:pt>
                <c:pt idx="4">
                  <c:v>42.54</c:v>
                </c:pt>
                <c:pt idx="5">
                  <c:v>37.909999999999997</c:v>
                </c:pt>
                <c:pt idx="6">
                  <c:v>15.41</c:v>
                </c:pt>
                <c:pt idx="7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D-4DB9-B0EB-73A857E2628F}"/>
            </c:ext>
          </c:extLst>
        </c:ser>
        <c:ser>
          <c:idx val="1"/>
          <c:order val="1"/>
          <c:tx>
            <c:strRef>
              <c:f>'Media Density Exp_T3_070120_SS'!$AW$1</c:f>
              <c:strCache>
                <c:ptCount val="1"/>
                <c:pt idx="0">
                  <c:v>M07037- P4W1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Exp_T3_070120_SS'!$AW$2:$AW$10</c:f>
              <c:numCache>
                <c:formatCode>General</c:formatCode>
                <c:ptCount val="9"/>
                <c:pt idx="0">
                  <c:v>0.82</c:v>
                </c:pt>
                <c:pt idx="1">
                  <c:v>13.86</c:v>
                </c:pt>
                <c:pt idx="2">
                  <c:v>33.619999999999997</c:v>
                </c:pt>
                <c:pt idx="3">
                  <c:v>57.56</c:v>
                </c:pt>
                <c:pt idx="4">
                  <c:v>61.78</c:v>
                </c:pt>
                <c:pt idx="5">
                  <c:v>40.869999999999997</c:v>
                </c:pt>
                <c:pt idx="6">
                  <c:v>0.24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9D-4DB9-B0EB-73A857E2628F}"/>
            </c:ext>
          </c:extLst>
        </c:ser>
        <c:ser>
          <c:idx val="2"/>
          <c:order val="2"/>
          <c:tx>
            <c:strRef>
              <c:f>'Media Density Exp_T3_070120_SS'!$BA$1</c:f>
              <c:strCache>
                <c:ptCount val="1"/>
                <c:pt idx="0">
                  <c:v>M07037- P4W5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Exp_T3_070120_SS'!$BA$2:$BA$10</c:f>
              <c:numCache>
                <c:formatCode>General</c:formatCode>
                <c:ptCount val="9"/>
                <c:pt idx="0">
                  <c:v>0.3</c:v>
                </c:pt>
                <c:pt idx="1">
                  <c:v>6.19</c:v>
                </c:pt>
                <c:pt idx="2">
                  <c:v>17.12</c:v>
                </c:pt>
                <c:pt idx="3">
                  <c:v>41.06</c:v>
                </c:pt>
                <c:pt idx="4">
                  <c:v>45.71</c:v>
                </c:pt>
                <c:pt idx="5">
                  <c:v>40.340000000000003</c:v>
                </c:pt>
                <c:pt idx="6">
                  <c:v>18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9D-4DB9-B0EB-73A857E2628F}"/>
            </c:ext>
          </c:extLst>
        </c:ser>
        <c:ser>
          <c:idx val="3"/>
          <c:order val="3"/>
          <c:tx>
            <c:strRef>
              <c:f>'Media Density Exp_T3_070120_SS'!$BC$1</c:f>
              <c:strCache>
                <c:ptCount val="1"/>
                <c:pt idx="0">
                  <c:v>M07708- P5W1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Exp_T3_070120_SS'!$BC$2:$BC$10</c:f>
              <c:numCache>
                <c:formatCode>General</c:formatCode>
                <c:ptCount val="9"/>
                <c:pt idx="0">
                  <c:v>0.21</c:v>
                </c:pt>
                <c:pt idx="1">
                  <c:v>3.42</c:v>
                </c:pt>
                <c:pt idx="2">
                  <c:v>8.39</c:v>
                </c:pt>
                <c:pt idx="3">
                  <c:v>4.17</c:v>
                </c:pt>
                <c:pt idx="4">
                  <c:v>0.15</c:v>
                </c:pt>
                <c:pt idx="5">
                  <c:v>0.08</c:v>
                </c:pt>
                <c:pt idx="6">
                  <c:v>0.09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9D-4DB9-B0EB-73A857E2628F}"/>
            </c:ext>
          </c:extLst>
        </c:ser>
        <c:ser>
          <c:idx val="4"/>
          <c:order val="4"/>
          <c:tx>
            <c:strRef>
              <c:f>'Media Density Exp_T3_070120_SS'!$BG$1</c:f>
              <c:strCache>
                <c:ptCount val="1"/>
                <c:pt idx="0">
                  <c:v>M07708- P5W5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Exp_T3_070120_SS'!$BG$2:$BG$10</c:f>
              <c:numCache>
                <c:formatCode>General</c:formatCode>
                <c:ptCount val="9"/>
                <c:pt idx="0">
                  <c:v>0.39</c:v>
                </c:pt>
                <c:pt idx="1">
                  <c:v>9.2200000000000006</c:v>
                </c:pt>
                <c:pt idx="2">
                  <c:v>25.19</c:v>
                </c:pt>
                <c:pt idx="3">
                  <c:v>44.75</c:v>
                </c:pt>
                <c:pt idx="4">
                  <c:v>49.33</c:v>
                </c:pt>
                <c:pt idx="5">
                  <c:v>67.88</c:v>
                </c:pt>
                <c:pt idx="6">
                  <c:v>2.61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9D-4DB9-B0EB-73A857E2628F}"/>
            </c:ext>
          </c:extLst>
        </c:ser>
        <c:ser>
          <c:idx val="5"/>
          <c:order val="5"/>
          <c:tx>
            <c:strRef>
              <c:f>'Media Density Exp_T3_070120_SS'!$BI$1</c:f>
              <c:strCache>
                <c:ptCount val="1"/>
                <c:pt idx="0">
                  <c:v>M07137- P6W1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Exp_T3_070120_SS'!$BI$2:$BI$10</c:f>
              <c:numCache>
                <c:formatCode>General</c:formatCode>
                <c:ptCount val="9"/>
                <c:pt idx="0">
                  <c:v>0.42</c:v>
                </c:pt>
                <c:pt idx="1">
                  <c:v>3.87</c:v>
                </c:pt>
                <c:pt idx="2">
                  <c:v>9.8800000000000008</c:v>
                </c:pt>
                <c:pt idx="3">
                  <c:v>14.15</c:v>
                </c:pt>
                <c:pt idx="4">
                  <c:v>0.16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9D-4DB9-B0EB-73A857E2628F}"/>
            </c:ext>
          </c:extLst>
        </c:ser>
        <c:ser>
          <c:idx val="6"/>
          <c:order val="6"/>
          <c:tx>
            <c:strRef>
              <c:f>'Media Density Exp_T3_070120_SS'!$BO$1</c:f>
              <c:strCache>
                <c:ptCount val="1"/>
                <c:pt idx="0">
                  <c:v>M08028- P7W1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Exp_T3_070120_SS'!$BO$2:$BO$10</c:f>
              <c:numCache>
                <c:formatCode>General</c:formatCode>
                <c:ptCount val="9"/>
                <c:pt idx="0">
                  <c:v>0.23</c:v>
                </c:pt>
                <c:pt idx="1">
                  <c:v>11.12</c:v>
                </c:pt>
                <c:pt idx="2">
                  <c:v>27.81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9D-4DB9-B0EB-73A857E2628F}"/>
            </c:ext>
          </c:extLst>
        </c:ser>
        <c:ser>
          <c:idx val="7"/>
          <c:order val="7"/>
          <c:tx>
            <c:strRef>
              <c:f>'Media Density Exp_T3_070120_SS'!$BS$1</c:f>
              <c:strCache>
                <c:ptCount val="1"/>
                <c:pt idx="0">
                  <c:v>M08028- P7W5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Exp_T3_070120_SS'!$BS$2:$BS$10</c:f>
              <c:numCache>
                <c:formatCode>General</c:formatCode>
                <c:ptCount val="9"/>
                <c:pt idx="0">
                  <c:v>0.36</c:v>
                </c:pt>
                <c:pt idx="1">
                  <c:v>3.36</c:v>
                </c:pt>
                <c:pt idx="2">
                  <c:v>0.28999999999999998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9D-4DB9-B0EB-73A857E26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567280"/>
        <c:axId val="1041308335"/>
      </c:barChart>
      <c:catAx>
        <c:axId val="12865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08335"/>
        <c:crosses val="autoZero"/>
        <c:auto val="1"/>
        <c:lblAlgn val="ctr"/>
        <c:lblOffset val="100"/>
        <c:noMultiLvlLbl val="0"/>
      </c:catAx>
      <c:valAx>
        <c:axId val="10413083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56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Exp_T3_070120_SS'!$AR$1</c:f>
              <c:strCache>
                <c:ptCount val="1"/>
                <c:pt idx="0">
                  <c:v>M08024- P3W2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Exp_T3_070120_SS'!$AR$2:$AR$10</c:f>
              <c:numCache>
                <c:formatCode>General</c:formatCode>
                <c:ptCount val="9"/>
                <c:pt idx="0">
                  <c:v>3.06</c:v>
                </c:pt>
                <c:pt idx="1">
                  <c:v>19.579999999999998</c:v>
                </c:pt>
                <c:pt idx="2">
                  <c:v>43.91</c:v>
                </c:pt>
                <c:pt idx="3">
                  <c:v>67.38</c:v>
                </c:pt>
                <c:pt idx="4">
                  <c:v>73.92</c:v>
                </c:pt>
                <c:pt idx="5">
                  <c:v>77.23</c:v>
                </c:pt>
                <c:pt idx="6">
                  <c:v>78</c:v>
                </c:pt>
                <c:pt idx="7">
                  <c:v>71.33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4-41E5-8B94-03FDAF4D8027}"/>
            </c:ext>
          </c:extLst>
        </c:ser>
        <c:ser>
          <c:idx val="1"/>
          <c:order val="1"/>
          <c:tx>
            <c:strRef>
              <c:f>'Media Density Exp_T3_070120_SS'!$AX$1</c:f>
              <c:strCache>
                <c:ptCount val="1"/>
                <c:pt idx="0">
                  <c:v>M07037- P4W2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Exp_T3_070120_SS'!$AX$2:$AX$10</c:f>
              <c:numCache>
                <c:formatCode>General</c:formatCode>
                <c:ptCount val="9"/>
                <c:pt idx="0">
                  <c:v>0.08</c:v>
                </c:pt>
                <c:pt idx="1">
                  <c:v>3.27</c:v>
                </c:pt>
                <c:pt idx="2">
                  <c:v>8.9499999999999993</c:v>
                </c:pt>
                <c:pt idx="3">
                  <c:v>20.309999999999999</c:v>
                </c:pt>
                <c:pt idx="4">
                  <c:v>30.02</c:v>
                </c:pt>
                <c:pt idx="5">
                  <c:v>26.62</c:v>
                </c:pt>
                <c:pt idx="6">
                  <c:v>8.18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4-41E5-8B94-03FDAF4D8027}"/>
            </c:ext>
          </c:extLst>
        </c:ser>
        <c:ser>
          <c:idx val="2"/>
          <c:order val="2"/>
          <c:tx>
            <c:strRef>
              <c:f>'Media Density Exp_T3_070120_SS'!$BB$1</c:f>
              <c:strCache>
                <c:ptCount val="1"/>
                <c:pt idx="0">
                  <c:v>M07037- P4W6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Exp_T3_070120_SS'!$BB$2:$BB$10</c:f>
              <c:numCache>
                <c:formatCode>General</c:formatCode>
                <c:ptCount val="9"/>
                <c:pt idx="0">
                  <c:v>0.23</c:v>
                </c:pt>
                <c:pt idx="1">
                  <c:v>6.59</c:v>
                </c:pt>
                <c:pt idx="2">
                  <c:v>17.100000000000001</c:v>
                </c:pt>
                <c:pt idx="3">
                  <c:v>32.65</c:v>
                </c:pt>
                <c:pt idx="4">
                  <c:v>46.07</c:v>
                </c:pt>
                <c:pt idx="5">
                  <c:v>48.22</c:v>
                </c:pt>
                <c:pt idx="6">
                  <c:v>42.03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4-41E5-8B94-03FDAF4D8027}"/>
            </c:ext>
          </c:extLst>
        </c:ser>
        <c:ser>
          <c:idx val="3"/>
          <c:order val="3"/>
          <c:tx>
            <c:strRef>
              <c:f>'Media Density Exp_T3_070120_SS'!$BD$1</c:f>
              <c:strCache>
                <c:ptCount val="1"/>
                <c:pt idx="0">
                  <c:v>M07708- P5W2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Exp_T3_070120_SS'!$BD$2:$BD$10</c:f>
              <c:numCache>
                <c:formatCode>General</c:formatCode>
                <c:ptCount val="9"/>
                <c:pt idx="0">
                  <c:v>0.38</c:v>
                </c:pt>
                <c:pt idx="1">
                  <c:v>8.84</c:v>
                </c:pt>
                <c:pt idx="2">
                  <c:v>17.8</c:v>
                </c:pt>
                <c:pt idx="3">
                  <c:v>30.98</c:v>
                </c:pt>
                <c:pt idx="4">
                  <c:v>42.77</c:v>
                </c:pt>
                <c:pt idx="5">
                  <c:v>47</c:v>
                </c:pt>
                <c:pt idx="6">
                  <c:v>38.68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4-41E5-8B94-03FDAF4D8027}"/>
            </c:ext>
          </c:extLst>
        </c:ser>
        <c:ser>
          <c:idx val="4"/>
          <c:order val="4"/>
          <c:tx>
            <c:strRef>
              <c:f>'Media Density Exp_T3_070120_SS'!$BH$1</c:f>
              <c:strCache>
                <c:ptCount val="1"/>
                <c:pt idx="0">
                  <c:v>M07708- P5W6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Exp_T3_070120_SS'!$BH$2:$BH$10</c:f>
              <c:numCache>
                <c:formatCode>General</c:formatCode>
                <c:ptCount val="9"/>
                <c:pt idx="0">
                  <c:v>2.74</c:v>
                </c:pt>
                <c:pt idx="1">
                  <c:v>22.67</c:v>
                </c:pt>
                <c:pt idx="2">
                  <c:v>42.47</c:v>
                </c:pt>
                <c:pt idx="3">
                  <c:v>0.38</c:v>
                </c:pt>
                <c:pt idx="4">
                  <c:v>0.27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4-41E5-8B94-03FDAF4D8027}"/>
            </c:ext>
          </c:extLst>
        </c:ser>
        <c:ser>
          <c:idx val="5"/>
          <c:order val="5"/>
          <c:tx>
            <c:strRef>
              <c:f>'Media Density Exp_T3_070120_SS'!$BJ$1</c:f>
              <c:strCache>
                <c:ptCount val="1"/>
                <c:pt idx="0">
                  <c:v>M07137- P6W2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Exp_T3_070120_SS'!$BJ$2:$BJ$10</c:f>
              <c:numCache>
                <c:formatCode>General</c:formatCode>
                <c:ptCount val="9"/>
                <c:pt idx="0">
                  <c:v>1.42</c:v>
                </c:pt>
                <c:pt idx="1">
                  <c:v>19.34</c:v>
                </c:pt>
                <c:pt idx="2">
                  <c:v>35.51</c:v>
                </c:pt>
                <c:pt idx="3">
                  <c:v>57.78</c:v>
                </c:pt>
                <c:pt idx="4">
                  <c:v>71.09</c:v>
                </c:pt>
                <c:pt idx="5">
                  <c:v>74.09</c:v>
                </c:pt>
                <c:pt idx="6">
                  <c:v>67.010000000000005</c:v>
                </c:pt>
                <c:pt idx="7">
                  <c:v>29.09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34-41E5-8B94-03FDAF4D8027}"/>
            </c:ext>
          </c:extLst>
        </c:ser>
        <c:ser>
          <c:idx val="6"/>
          <c:order val="6"/>
          <c:tx>
            <c:strRef>
              <c:f>'Media Density Exp_T3_070120_SS'!$BP$1</c:f>
              <c:strCache>
                <c:ptCount val="1"/>
                <c:pt idx="0">
                  <c:v>M08028- P7W2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Exp_T3_070120_SS'!$BP$2:$BP$10</c:f>
              <c:numCache>
                <c:formatCode>General</c:formatCode>
                <c:ptCount val="9"/>
                <c:pt idx="0">
                  <c:v>2.02</c:v>
                </c:pt>
                <c:pt idx="1">
                  <c:v>4.97</c:v>
                </c:pt>
                <c:pt idx="2">
                  <c:v>11.06</c:v>
                </c:pt>
                <c:pt idx="3">
                  <c:v>15.47</c:v>
                </c:pt>
                <c:pt idx="4">
                  <c:v>24.65</c:v>
                </c:pt>
                <c:pt idx="5">
                  <c:v>2.75</c:v>
                </c:pt>
                <c:pt idx="6">
                  <c:v>1.89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34-41E5-8B94-03FDAF4D8027}"/>
            </c:ext>
          </c:extLst>
        </c:ser>
        <c:ser>
          <c:idx val="7"/>
          <c:order val="7"/>
          <c:tx>
            <c:strRef>
              <c:f>'Media Density Exp_T3_070120_SS'!$BT$1</c:f>
              <c:strCache>
                <c:ptCount val="1"/>
                <c:pt idx="0">
                  <c:v>M08028- P7W6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Exp_T3_070120_SS'!$BT$2:$BT$10</c:f>
              <c:numCache>
                <c:formatCode>General</c:formatCode>
                <c:ptCount val="9"/>
                <c:pt idx="0">
                  <c:v>0.11</c:v>
                </c:pt>
                <c:pt idx="1">
                  <c:v>6.57</c:v>
                </c:pt>
                <c:pt idx="2">
                  <c:v>14.4</c:v>
                </c:pt>
                <c:pt idx="3">
                  <c:v>33.520000000000003</c:v>
                </c:pt>
                <c:pt idx="4">
                  <c:v>37.85</c:v>
                </c:pt>
                <c:pt idx="5">
                  <c:v>0.88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34-41E5-8B94-03FDAF4D8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04639"/>
        <c:axId val="1042231503"/>
      </c:barChart>
      <c:catAx>
        <c:axId val="9327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31503"/>
        <c:crosses val="autoZero"/>
        <c:auto val="1"/>
        <c:lblAlgn val="ctr"/>
        <c:lblOffset val="100"/>
        <c:noMultiLvlLbl val="0"/>
      </c:catAx>
      <c:valAx>
        <c:axId val="10422315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100K</a:t>
            </a:r>
            <a:r>
              <a:rPr lang="en-US" baseline="0"/>
              <a:t> NBP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Exp_T3_070120_SS'!$AS$1</c:f>
              <c:strCache>
                <c:ptCount val="1"/>
                <c:pt idx="0">
                  <c:v>M08024- P3W3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Exp_T3_070120_SS'!$AS$2:$AS$10</c:f>
              <c:numCache>
                <c:formatCode>General</c:formatCode>
                <c:ptCount val="9"/>
                <c:pt idx="0">
                  <c:v>0.28999999999999998</c:v>
                </c:pt>
                <c:pt idx="1">
                  <c:v>3.62</c:v>
                </c:pt>
                <c:pt idx="2">
                  <c:v>8.1</c:v>
                </c:pt>
                <c:pt idx="3">
                  <c:v>14.56</c:v>
                </c:pt>
                <c:pt idx="4">
                  <c:v>14.67</c:v>
                </c:pt>
                <c:pt idx="5">
                  <c:v>15.64</c:v>
                </c:pt>
                <c:pt idx="6">
                  <c:v>2.57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9-4AE2-A045-96C104CF2313}"/>
            </c:ext>
          </c:extLst>
        </c:ser>
        <c:ser>
          <c:idx val="1"/>
          <c:order val="1"/>
          <c:tx>
            <c:strRef>
              <c:f>'Media Density Exp_T3_070120_SS'!$AU$1</c:f>
              <c:strCache>
                <c:ptCount val="1"/>
                <c:pt idx="0">
                  <c:v>M08024- P3W5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Exp_T3_070120_SS'!$AU$2:$AU$10</c:f>
              <c:numCache>
                <c:formatCode>General</c:formatCode>
                <c:ptCount val="9"/>
                <c:pt idx="0">
                  <c:v>0.89</c:v>
                </c:pt>
                <c:pt idx="1">
                  <c:v>14.48</c:v>
                </c:pt>
                <c:pt idx="2">
                  <c:v>30.83</c:v>
                </c:pt>
                <c:pt idx="3">
                  <c:v>51.38</c:v>
                </c:pt>
                <c:pt idx="4">
                  <c:v>66.22</c:v>
                </c:pt>
                <c:pt idx="5">
                  <c:v>73.19</c:v>
                </c:pt>
                <c:pt idx="6">
                  <c:v>68.56</c:v>
                </c:pt>
                <c:pt idx="7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9-4AE2-A045-96C104CF2313}"/>
            </c:ext>
          </c:extLst>
        </c:ser>
        <c:ser>
          <c:idx val="2"/>
          <c:order val="2"/>
          <c:tx>
            <c:strRef>
              <c:f>'Media Density Exp_T3_070120_SS'!$AY$1</c:f>
              <c:strCache>
                <c:ptCount val="1"/>
                <c:pt idx="0">
                  <c:v>M07037- P4W3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Exp_T3_070120_SS'!$AY$2:$AY$10</c:f>
              <c:numCache>
                <c:formatCode>General</c:formatCode>
                <c:ptCount val="9"/>
                <c:pt idx="0">
                  <c:v>0.38</c:v>
                </c:pt>
                <c:pt idx="1">
                  <c:v>8.25</c:v>
                </c:pt>
                <c:pt idx="2">
                  <c:v>20.84</c:v>
                </c:pt>
                <c:pt idx="3">
                  <c:v>39.17</c:v>
                </c:pt>
                <c:pt idx="4">
                  <c:v>54.49</c:v>
                </c:pt>
                <c:pt idx="5">
                  <c:v>56.37</c:v>
                </c:pt>
                <c:pt idx="6">
                  <c:v>47.52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9-4AE2-A045-96C104CF2313}"/>
            </c:ext>
          </c:extLst>
        </c:ser>
        <c:ser>
          <c:idx val="3"/>
          <c:order val="3"/>
          <c:tx>
            <c:strRef>
              <c:f>'Media Density Exp_T3_070120_SS'!$BE$1</c:f>
              <c:strCache>
                <c:ptCount val="1"/>
                <c:pt idx="0">
                  <c:v>M07708- P5W3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Exp_T3_070120_SS'!$BE$2:$BE$10</c:f>
              <c:numCache>
                <c:formatCode>General</c:formatCode>
                <c:ptCount val="9"/>
                <c:pt idx="0">
                  <c:v>0.33</c:v>
                </c:pt>
                <c:pt idx="1">
                  <c:v>6.41</c:v>
                </c:pt>
                <c:pt idx="2">
                  <c:v>10.41</c:v>
                </c:pt>
                <c:pt idx="3">
                  <c:v>12.96</c:v>
                </c:pt>
                <c:pt idx="4">
                  <c:v>0.43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09-4AE2-A045-96C104CF2313}"/>
            </c:ext>
          </c:extLst>
        </c:ser>
        <c:ser>
          <c:idx val="4"/>
          <c:order val="4"/>
          <c:tx>
            <c:strRef>
              <c:f>'Media Density Exp_T3_070120_SS'!$BK$1</c:f>
              <c:strCache>
                <c:ptCount val="1"/>
                <c:pt idx="0">
                  <c:v>M07137- P6W3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Exp_T3_070120_SS'!$BK$2:$BK$10</c:f>
              <c:numCache>
                <c:formatCode>General</c:formatCode>
                <c:ptCount val="9"/>
                <c:pt idx="0">
                  <c:v>0.5</c:v>
                </c:pt>
                <c:pt idx="1">
                  <c:v>9.98</c:v>
                </c:pt>
                <c:pt idx="2">
                  <c:v>20.47</c:v>
                </c:pt>
                <c:pt idx="3">
                  <c:v>29.42</c:v>
                </c:pt>
                <c:pt idx="4">
                  <c:v>45.69</c:v>
                </c:pt>
                <c:pt idx="5">
                  <c:v>55.39</c:v>
                </c:pt>
                <c:pt idx="6">
                  <c:v>0.3</c:v>
                </c:pt>
                <c:pt idx="7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09-4AE2-A045-96C104CF2313}"/>
            </c:ext>
          </c:extLst>
        </c:ser>
        <c:ser>
          <c:idx val="5"/>
          <c:order val="5"/>
          <c:tx>
            <c:strRef>
              <c:f>'Media Density Exp_T3_070120_SS'!$BM$1</c:f>
              <c:strCache>
                <c:ptCount val="1"/>
                <c:pt idx="0">
                  <c:v>M07137- P6W5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Exp_T3_070120_SS'!$BM$2:$BM$10</c:f>
              <c:numCache>
                <c:formatCode>General</c:formatCode>
                <c:ptCount val="9"/>
                <c:pt idx="0">
                  <c:v>1.29</c:v>
                </c:pt>
                <c:pt idx="1">
                  <c:v>21.09</c:v>
                </c:pt>
                <c:pt idx="2">
                  <c:v>46.86</c:v>
                </c:pt>
                <c:pt idx="3">
                  <c:v>66.680000000000007</c:v>
                </c:pt>
                <c:pt idx="4">
                  <c:v>77.64</c:v>
                </c:pt>
                <c:pt idx="5">
                  <c:v>81.53</c:v>
                </c:pt>
                <c:pt idx="6">
                  <c:v>80.39</c:v>
                </c:pt>
                <c:pt idx="7">
                  <c:v>72.47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09-4AE2-A045-96C104CF2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579567"/>
        <c:axId val="818386815"/>
      </c:barChart>
      <c:catAx>
        <c:axId val="10795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86815"/>
        <c:crosses val="autoZero"/>
        <c:auto val="1"/>
        <c:lblAlgn val="ctr"/>
        <c:lblOffset val="100"/>
        <c:noMultiLvlLbl val="0"/>
      </c:catAx>
      <c:valAx>
        <c:axId val="81838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7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Exp_T3_070120_SS'!$AT$1</c:f>
              <c:strCache>
                <c:ptCount val="1"/>
                <c:pt idx="0">
                  <c:v>M08024- P3W4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Exp_T3_070120_SS'!$AT$2:$AT$10</c:f>
              <c:numCache>
                <c:formatCode>General</c:formatCode>
                <c:ptCount val="9"/>
                <c:pt idx="0">
                  <c:v>7.95</c:v>
                </c:pt>
                <c:pt idx="1">
                  <c:v>37.85</c:v>
                </c:pt>
                <c:pt idx="2">
                  <c:v>71.58</c:v>
                </c:pt>
                <c:pt idx="3">
                  <c:v>91.62</c:v>
                </c:pt>
                <c:pt idx="4">
                  <c:v>72.599999999999994</c:v>
                </c:pt>
                <c:pt idx="5">
                  <c:v>86.43</c:v>
                </c:pt>
                <c:pt idx="6">
                  <c:v>81.650000000000006</c:v>
                </c:pt>
                <c:pt idx="7">
                  <c:v>73.540000000000006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7-4E8C-A054-48B10550DE97}"/>
            </c:ext>
          </c:extLst>
        </c:ser>
        <c:ser>
          <c:idx val="1"/>
          <c:order val="1"/>
          <c:tx>
            <c:strRef>
              <c:f>'Media Density Exp_T3_070120_SS'!$AV$1</c:f>
              <c:strCache>
                <c:ptCount val="1"/>
                <c:pt idx="0">
                  <c:v>M08024- P3W6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Exp_T3_070120_SS'!$AV$2:$AV$10</c:f>
              <c:numCache>
                <c:formatCode>General</c:formatCode>
                <c:ptCount val="9"/>
                <c:pt idx="0">
                  <c:v>1.7</c:v>
                </c:pt>
                <c:pt idx="1">
                  <c:v>24.34</c:v>
                </c:pt>
                <c:pt idx="2">
                  <c:v>44.08</c:v>
                </c:pt>
                <c:pt idx="3">
                  <c:v>76.97</c:v>
                </c:pt>
                <c:pt idx="4">
                  <c:v>80.38</c:v>
                </c:pt>
                <c:pt idx="5">
                  <c:v>77.3</c:v>
                </c:pt>
                <c:pt idx="6">
                  <c:v>71.180000000000007</c:v>
                </c:pt>
                <c:pt idx="7">
                  <c:v>71.89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7-4E8C-A054-48B10550DE97}"/>
            </c:ext>
          </c:extLst>
        </c:ser>
        <c:ser>
          <c:idx val="2"/>
          <c:order val="2"/>
          <c:tx>
            <c:strRef>
              <c:f>'Media Density Exp_T3_070120_SS'!$AZ$1</c:f>
              <c:strCache>
                <c:ptCount val="1"/>
                <c:pt idx="0">
                  <c:v>M07037- P4W4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Exp_T3_070120_SS'!$AZ$2:$AZ$10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97-4E8C-A054-48B10550DE97}"/>
            </c:ext>
          </c:extLst>
        </c:ser>
        <c:ser>
          <c:idx val="3"/>
          <c:order val="3"/>
          <c:tx>
            <c:strRef>
              <c:f>'Media Density Exp_T3_070120_SS'!$BF$1</c:f>
              <c:strCache>
                <c:ptCount val="1"/>
                <c:pt idx="0">
                  <c:v>M07708- P5W4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Exp_T3_070120_SS'!$BF$2:$BF$10</c:f>
              <c:numCache>
                <c:formatCode>General</c:formatCode>
                <c:ptCount val="9"/>
                <c:pt idx="0">
                  <c:v>2.42</c:v>
                </c:pt>
                <c:pt idx="1">
                  <c:v>23.55</c:v>
                </c:pt>
                <c:pt idx="2">
                  <c:v>54.7</c:v>
                </c:pt>
                <c:pt idx="3">
                  <c:v>85.08</c:v>
                </c:pt>
                <c:pt idx="4">
                  <c:v>67.760000000000005</c:v>
                </c:pt>
                <c:pt idx="5">
                  <c:v>46.01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97-4E8C-A054-48B10550DE97}"/>
            </c:ext>
          </c:extLst>
        </c:ser>
        <c:ser>
          <c:idx val="4"/>
          <c:order val="4"/>
          <c:tx>
            <c:strRef>
              <c:f>'Media Density Exp_T3_070120_SS'!$BL$1</c:f>
              <c:strCache>
                <c:ptCount val="1"/>
                <c:pt idx="0">
                  <c:v>M07137- P6W4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Exp_T3_070120_SS'!$BL$2:$BL$10</c:f>
              <c:numCache>
                <c:formatCode>General</c:formatCode>
                <c:ptCount val="9"/>
                <c:pt idx="0">
                  <c:v>1.38</c:v>
                </c:pt>
                <c:pt idx="1">
                  <c:v>26.33</c:v>
                </c:pt>
                <c:pt idx="2">
                  <c:v>57.17</c:v>
                </c:pt>
                <c:pt idx="3">
                  <c:v>78.11</c:v>
                </c:pt>
                <c:pt idx="4">
                  <c:v>83.38</c:v>
                </c:pt>
                <c:pt idx="5">
                  <c:v>82.81</c:v>
                </c:pt>
                <c:pt idx="6">
                  <c:v>84.33</c:v>
                </c:pt>
                <c:pt idx="7">
                  <c:v>80.42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97-4E8C-A054-48B10550DE97}"/>
            </c:ext>
          </c:extLst>
        </c:ser>
        <c:ser>
          <c:idx val="5"/>
          <c:order val="5"/>
          <c:tx>
            <c:strRef>
              <c:f>'Media Density Exp_T3_070120_SS'!$BN$1</c:f>
              <c:strCache>
                <c:ptCount val="1"/>
                <c:pt idx="0">
                  <c:v>M07137- P6W6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Exp_T3_070120_SS'!$BN$2:$BN$10</c:f>
              <c:numCache>
                <c:formatCode>General</c:formatCode>
                <c:ptCount val="9"/>
                <c:pt idx="0">
                  <c:v>1.65</c:v>
                </c:pt>
                <c:pt idx="1">
                  <c:v>16.71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97-4E8C-A054-48B10550DE97}"/>
            </c:ext>
          </c:extLst>
        </c:ser>
        <c:ser>
          <c:idx val="6"/>
          <c:order val="6"/>
          <c:tx>
            <c:strRef>
              <c:f>'Media Density Exp_T3_070120_SS'!$BR$1</c:f>
              <c:strCache>
                <c:ptCount val="1"/>
                <c:pt idx="0">
                  <c:v>M08028- P7W4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Exp_T3_070120_SS'!$AD$2:$AD$10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Exp_T3_070120_SS'!$BR$2:$BR$10</c:f>
              <c:numCache>
                <c:formatCode>General</c:formatCode>
                <c:ptCount val="9"/>
                <c:pt idx="0">
                  <c:v>2.59</c:v>
                </c:pt>
                <c:pt idx="1">
                  <c:v>39.799999999999997</c:v>
                </c:pt>
                <c:pt idx="2">
                  <c:v>62.08</c:v>
                </c:pt>
                <c:pt idx="3">
                  <c:v>80.27</c:v>
                </c:pt>
                <c:pt idx="4">
                  <c:v>76.25</c:v>
                </c:pt>
                <c:pt idx="5">
                  <c:v>82.64</c:v>
                </c:pt>
                <c:pt idx="6">
                  <c:v>76.83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97-4E8C-A054-48B10550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348720"/>
        <c:axId val="817955935"/>
      </c:barChart>
      <c:catAx>
        <c:axId val="38034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55935"/>
        <c:crosses val="autoZero"/>
        <c:auto val="1"/>
        <c:lblAlgn val="ctr"/>
        <c:lblOffset val="100"/>
        <c:noMultiLvlLbl val="0"/>
      </c:catAx>
      <c:valAx>
        <c:axId val="8179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4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Electrodes per Density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Exp_T3_07012025'!$AE$15</c:f>
              <c:strCache>
                <c:ptCount val="1"/>
                <c:pt idx="0">
                  <c:v>60K- DMEM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Exp_T3_07012025'!$AE$16:$AE$21</c:f>
              <c:numCache>
                <c:formatCode>0.0</c:formatCode>
                <c:ptCount val="6"/>
                <c:pt idx="0">
                  <c:v>7.3333333333333334E-2</c:v>
                </c:pt>
                <c:pt idx="1">
                  <c:v>2.1333333333333333</c:v>
                </c:pt>
                <c:pt idx="2">
                  <c:v>3.2699999999999996</c:v>
                </c:pt>
                <c:pt idx="3">
                  <c:v>3.6199999999999997</c:v>
                </c:pt>
                <c:pt idx="4">
                  <c:v>2.5133333333333332</c:v>
                </c:pt>
                <c:pt idx="5">
                  <c:v>2.2600000000000002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6-4EDD-AD17-776982164D7E}"/>
            </c:ext>
          </c:extLst>
        </c:ser>
        <c:ser>
          <c:idx val="1"/>
          <c:order val="1"/>
          <c:tx>
            <c:strRef>
              <c:f>'Media Density Exp_T3_07012025'!$AF$15</c:f>
              <c:strCache>
                <c:ptCount val="1"/>
                <c:pt idx="0">
                  <c:v>80K- DMEM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Exp_T3_07012025'!$AF$16:$AF$21</c:f>
              <c:numCache>
                <c:formatCode>0.0</c:formatCode>
                <c:ptCount val="6"/>
                <c:pt idx="0">
                  <c:v>0.28999999999999998</c:v>
                </c:pt>
                <c:pt idx="1">
                  <c:v>11.08</c:v>
                </c:pt>
                <c:pt idx="2">
                  <c:v>18.239999999999998</c:v>
                </c:pt>
                <c:pt idx="3">
                  <c:v>40.32</c:v>
                </c:pt>
                <c:pt idx="4">
                  <c:v>43.72</c:v>
                </c:pt>
                <c:pt idx="5">
                  <c:v>34.64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6-4EDD-AD17-776982164D7E}"/>
            </c:ext>
          </c:extLst>
        </c:ser>
        <c:ser>
          <c:idx val="2"/>
          <c:order val="2"/>
          <c:tx>
            <c:strRef>
              <c:f>'Media Density Exp_T3_07012025'!$AG$15</c:f>
              <c:strCache>
                <c:ptCount val="1"/>
                <c:pt idx="0">
                  <c:v>100K- DMEM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Exp_T3_07012025'!$AG$16:$AG$21</c:f>
              <c:numCache>
                <c:formatCode>0.0</c:formatCode>
                <c:ptCount val="6"/>
                <c:pt idx="0">
                  <c:v>3.41</c:v>
                </c:pt>
                <c:pt idx="1">
                  <c:v>24.855</c:v>
                </c:pt>
                <c:pt idx="2">
                  <c:v>36.35</c:v>
                </c:pt>
                <c:pt idx="3">
                  <c:v>47.97</c:v>
                </c:pt>
                <c:pt idx="4">
                  <c:v>46.67</c:v>
                </c:pt>
                <c:pt idx="5">
                  <c:v>45.069999999999993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C6-4EDD-AD17-776982164D7E}"/>
            </c:ext>
          </c:extLst>
        </c:ser>
        <c:ser>
          <c:idx val="3"/>
          <c:order val="3"/>
          <c:tx>
            <c:strRef>
              <c:f>'Media Density Exp_T3_07012025'!$AH$15</c:f>
              <c:strCache>
                <c:ptCount val="1"/>
                <c:pt idx="0">
                  <c:v>120K- DMEM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Exp_T3_07012025'!$AH$16:$AH$21</c:f>
              <c:numCache>
                <c:formatCode>0.0</c:formatCode>
                <c:ptCount val="6"/>
                <c:pt idx="0">
                  <c:v>1.9333333333333336</c:v>
                </c:pt>
                <c:pt idx="1">
                  <c:v>14.08</c:v>
                </c:pt>
                <c:pt idx="2">
                  <c:v>27.716666666666669</c:v>
                </c:pt>
                <c:pt idx="3">
                  <c:v>38.306666666666665</c:v>
                </c:pt>
                <c:pt idx="4">
                  <c:v>32.119999999999997</c:v>
                </c:pt>
                <c:pt idx="5">
                  <c:v>28.830000000000002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C6-4EDD-AD17-776982164D7E}"/>
            </c:ext>
          </c:extLst>
        </c:ser>
        <c:ser>
          <c:idx val="4"/>
          <c:order val="4"/>
          <c:tx>
            <c:strRef>
              <c:f>'Media Density Exp_T3_07012025'!$AI$15</c:f>
              <c:strCache>
                <c:ptCount val="1"/>
                <c:pt idx="0">
                  <c:v>60K- NBP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Exp_T3_07012025'!$AI$16:$AI$21</c:f>
              <c:numCache>
                <c:formatCode>0.0</c:formatCode>
                <c:ptCount val="6"/>
                <c:pt idx="0">
                  <c:v>0.41</c:v>
                </c:pt>
                <c:pt idx="1">
                  <c:v>7.3466666666666667</c:v>
                </c:pt>
                <c:pt idx="2">
                  <c:v>18.97</c:v>
                </c:pt>
                <c:pt idx="3">
                  <c:v>33.43333333333333</c:v>
                </c:pt>
                <c:pt idx="4">
                  <c:v>33.278333333333336</c:v>
                </c:pt>
                <c:pt idx="5">
                  <c:v>31.205000000000002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C6-4EDD-AD17-776982164D7E}"/>
            </c:ext>
          </c:extLst>
        </c:ser>
        <c:ser>
          <c:idx val="5"/>
          <c:order val="5"/>
          <c:tx>
            <c:strRef>
              <c:f>'Media Density Exp_T3_07012025'!$AJ$15</c:f>
              <c:strCache>
                <c:ptCount val="1"/>
                <c:pt idx="0">
                  <c:v>80K- NBP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Exp_T3_07012025'!$AJ$16:$AJ$21</c:f>
              <c:numCache>
                <c:formatCode>0.0</c:formatCode>
                <c:ptCount val="6"/>
                <c:pt idx="0">
                  <c:v>1.0428571428571429</c:v>
                </c:pt>
                <c:pt idx="1">
                  <c:v>9.879999999999999</c:v>
                </c:pt>
                <c:pt idx="2">
                  <c:v>21.247142857142858</c:v>
                </c:pt>
                <c:pt idx="3">
                  <c:v>36.869999999999997</c:v>
                </c:pt>
                <c:pt idx="4">
                  <c:v>46.624285714285712</c:v>
                </c:pt>
                <c:pt idx="5">
                  <c:v>39.541428571428568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C6-4EDD-AD17-776982164D7E}"/>
            </c:ext>
          </c:extLst>
        </c:ser>
        <c:ser>
          <c:idx val="6"/>
          <c:order val="6"/>
          <c:tx>
            <c:strRef>
              <c:f>'Media Density Exp_T3_07012025'!$AK$15</c:f>
              <c:strCache>
                <c:ptCount val="1"/>
                <c:pt idx="0">
                  <c:v>100K-NBP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Exp_T3_07012025'!$AK$16:$AK$21</c:f>
              <c:numCache>
                <c:formatCode>0.0</c:formatCode>
                <c:ptCount val="6"/>
                <c:pt idx="0">
                  <c:v>0.59</c:v>
                </c:pt>
                <c:pt idx="1">
                  <c:v>10.690000000000001</c:v>
                </c:pt>
                <c:pt idx="2">
                  <c:v>22.498571428571427</c:v>
                </c:pt>
                <c:pt idx="3">
                  <c:v>35.735714285714288</c:v>
                </c:pt>
                <c:pt idx="4">
                  <c:v>43.57</c:v>
                </c:pt>
                <c:pt idx="5">
                  <c:v>47.699999999999996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C6-4EDD-AD17-776982164D7E}"/>
            </c:ext>
          </c:extLst>
        </c:ser>
        <c:ser>
          <c:idx val="7"/>
          <c:order val="7"/>
          <c:tx>
            <c:strRef>
              <c:f>'Media Density Exp_T3_07012025'!$AL$15</c:f>
              <c:strCache>
                <c:ptCount val="1"/>
                <c:pt idx="0">
                  <c:v>120K- NBP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Exp_T3_07012025'!$AD$16:$AD$21</c:f>
              <c:strCache>
                <c:ptCount val="6"/>
                <c:pt idx="0">
                  <c:v>DIV3</c:v>
                </c:pt>
                <c:pt idx="1">
                  <c:v>DIV7</c:v>
                </c:pt>
                <c:pt idx="2">
                  <c:v>DIV9</c:v>
                </c:pt>
                <c:pt idx="3">
                  <c:v>DIV13</c:v>
                </c:pt>
                <c:pt idx="4">
                  <c:v>DIV16</c:v>
                </c:pt>
                <c:pt idx="5">
                  <c:v>DIV20</c:v>
                </c:pt>
              </c:strCache>
            </c:strRef>
          </c:cat>
          <c:val>
            <c:numRef>
              <c:f>'Media Density Exp_T3_07012025'!$AL$16:$AL$21</c:f>
              <c:numCache>
                <c:formatCode>0.0</c:formatCode>
                <c:ptCount val="6"/>
                <c:pt idx="0">
                  <c:v>3.2079999999999997</c:v>
                </c:pt>
                <c:pt idx="1">
                  <c:v>30.374000000000002</c:v>
                </c:pt>
                <c:pt idx="2">
                  <c:v>57.922000000000004</c:v>
                </c:pt>
                <c:pt idx="3">
                  <c:v>82.41</c:v>
                </c:pt>
                <c:pt idx="4">
                  <c:v>76.073999999999998</c:v>
                </c:pt>
                <c:pt idx="5">
                  <c:v>75.037999999999997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C6-4EDD-AD17-776982164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885103"/>
        <c:axId val="935875071"/>
      </c:barChart>
      <c:catAx>
        <c:axId val="9358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75071"/>
        <c:crosses val="autoZero"/>
        <c:auto val="1"/>
        <c:lblAlgn val="ctr"/>
        <c:lblOffset val="100"/>
        <c:noMultiLvlLbl val="0"/>
      </c:catAx>
      <c:valAx>
        <c:axId val="9358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Active Electrides (raw- not average)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Exp_T3_07012025'!$AE$1</c:f>
              <c:strCache>
                <c:ptCount val="1"/>
                <c:pt idx="0">
                  <c:v>M07896- P1W1-60K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Exp_T3_07012025'!$AE$2:$AE$4</c:f>
              <c:numCache>
                <c:formatCode>General</c:formatCode>
                <c:ptCount val="3"/>
                <c:pt idx="0">
                  <c:v>0.08</c:v>
                </c:pt>
                <c:pt idx="1">
                  <c:v>2.44</c:v>
                </c:pt>
                <c:pt idx="2">
                  <c:v>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A-46C0-B137-848293B0974B}"/>
            </c:ext>
          </c:extLst>
        </c:ser>
        <c:ser>
          <c:idx val="1"/>
          <c:order val="1"/>
          <c:tx>
            <c:strRef>
              <c:f>'Media Density Exp_T3_07012025'!$AF$1</c:f>
              <c:strCache>
                <c:ptCount val="1"/>
                <c:pt idx="0">
                  <c:v>M07896- P1W2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Exp_T3_07012025'!$AF$2:$AF$4</c:f>
              <c:numCache>
                <c:formatCode>General</c:formatCode>
                <c:ptCount val="3"/>
                <c:pt idx="0">
                  <c:v>0.28999999999999998</c:v>
                </c:pt>
                <c:pt idx="1">
                  <c:v>11.08</c:v>
                </c:pt>
                <c:pt idx="2">
                  <c:v>18.239999999999998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A-46C0-B137-848293B0974B}"/>
            </c:ext>
          </c:extLst>
        </c:ser>
        <c:ser>
          <c:idx val="2"/>
          <c:order val="2"/>
          <c:tx>
            <c:strRef>
              <c:f>'Media Density Exp_T3_07012025'!$AG$1</c:f>
              <c:strCache>
                <c:ptCount val="1"/>
                <c:pt idx="0">
                  <c:v>M07896- P1W3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Exp_T3_07012025'!$AG$2:$AG$4</c:f>
              <c:numCache>
                <c:formatCode>General</c:formatCode>
                <c:ptCount val="3"/>
                <c:pt idx="0">
                  <c:v>6.11</c:v>
                </c:pt>
                <c:pt idx="1">
                  <c:v>39.380000000000003</c:v>
                </c:pt>
                <c:pt idx="2">
                  <c:v>54.78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A-46C0-B137-848293B0974B}"/>
            </c:ext>
          </c:extLst>
        </c:ser>
        <c:ser>
          <c:idx val="3"/>
          <c:order val="3"/>
          <c:tx>
            <c:strRef>
              <c:f>'Media Density Exp_T3_07012025'!$AH$1</c:f>
              <c:strCache>
                <c:ptCount val="1"/>
                <c:pt idx="0">
                  <c:v>M07896- P1W4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Exp_T3_07012025'!$AH$2:$AH$4</c:f>
              <c:numCache>
                <c:formatCode>General</c:formatCode>
                <c:ptCount val="3"/>
                <c:pt idx="0">
                  <c:v>1.85</c:v>
                </c:pt>
                <c:pt idx="1">
                  <c:v>24.14</c:v>
                </c:pt>
                <c:pt idx="2">
                  <c:v>37.090000000000003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6A-46C0-B137-848293B0974B}"/>
            </c:ext>
          </c:extLst>
        </c:ser>
        <c:ser>
          <c:idx val="4"/>
          <c:order val="4"/>
          <c:tx>
            <c:strRef>
              <c:f>'Media Density Exp_T3_07012025'!$AI$1</c:f>
              <c:strCache>
                <c:ptCount val="1"/>
                <c:pt idx="0">
                  <c:v>M07896- P1W5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Exp_T3_07012025'!$AI$2:$AI$4</c:f>
              <c:numCache>
                <c:formatCode>General</c:formatCode>
                <c:ptCount val="3"/>
                <c:pt idx="0">
                  <c:v>0.71</c:v>
                </c:pt>
                <c:pt idx="1">
                  <c:v>10.33</c:v>
                </c:pt>
                <c:pt idx="2">
                  <c:v>17.920000000000002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A-46C0-B137-848293B0974B}"/>
            </c:ext>
          </c:extLst>
        </c:ser>
        <c:ser>
          <c:idx val="5"/>
          <c:order val="5"/>
          <c:tx>
            <c:strRef>
              <c:f>'Media Density Exp_T3_07012025'!$AJ$1</c:f>
              <c:strCache>
                <c:ptCount val="1"/>
                <c:pt idx="0">
                  <c:v>M07896- P1W6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Exp_T3_07012025'!$AJ$2:$AJ$4</c:f>
              <c:numCache>
                <c:formatCode>General</c:formatCode>
                <c:ptCount val="3"/>
                <c:pt idx="0">
                  <c:v>1.47</c:v>
                </c:pt>
                <c:pt idx="1">
                  <c:v>13.68</c:v>
                </c:pt>
                <c:pt idx="2">
                  <c:v>27.05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6A-46C0-B137-848293B0974B}"/>
            </c:ext>
          </c:extLst>
        </c:ser>
        <c:ser>
          <c:idx val="6"/>
          <c:order val="6"/>
          <c:tx>
            <c:strRef>
              <c:f>'Media Density Exp_T3_07012025'!$AK$1</c:f>
              <c:strCache>
                <c:ptCount val="1"/>
                <c:pt idx="0">
                  <c:v>M08018- P2W1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Exp_T3_07012025'!$AK$2:$AK$4</c:f>
              <c:numCache>
                <c:formatCode>General</c:formatCode>
                <c:ptCount val="3"/>
                <c:pt idx="0">
                  <c:v>0.08</c:v>
                </c:pt>
                <c:pt idx="1">
                  <c:v>3.53</c:v>
                </c:pt>
                <c:pt idx="2">
                  <c:v>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6A-46C0-B137-848293B0974B}"/>
            </c:ext>
          </c:extLst>
        </c:ser>
        <c:ser>
          <c:idx val="7"/>
          <c:order val="7"/>
          <c:tx>
            <c:strRef>
              <c:f>'Media Density Exp_T3_07012025'!$AL$1</c:f>
              <c:strCache>
                <c:ptCount val="1"/>
                <c:pt idx="0">
                  <c:v>M08018- P2W2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Exp_T3_07012025'!$AL$2:$AL$4</c:f>
              <c:numCache>
                <c:formatCode>General</c:formatCode>
                <c:ptCount val="3"/>
                <c:pt idx="0">
                  <c:v>0.45</c:v>
                </c:pt>
                <c:pt idx="1">
                  <c:v>12.57</c:v>
                </c:pt>
                <c:pt idx="2">
                  <c:v>19.43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6A-46C0-B137-848293B0974B}"/>
            </c:ext>
          </c:extLst>
        </c:ser>
        <c:ser>
          <c:idx val="8"/>
          <c:order val="8"/>
          <c:tx>
            <c:strRef>
              <c:f>'Media Density Exp_T3_07012025'!$AM$1</c:f>
              <c:strCache>
                <c:ptCount val="1"/>
                <c:pt idx="0">
                  <c:v>M08018- P2W3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Exp_T3_07012025'!$AM$2:$AM$4</c:f>
              <c:numCache>
                <c:formatCode>General</c:formatCode>
                <c:ptCount val="3"/>
                <c:pt idx="0">
                  <c:v>0.27</c:v>
                </c:pt>
                <c:pt idx="1">
                  <c:v>6.36</c:v>
                </c:pt>
                <c:pt idx="2">
                  <c:v>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6A-46C0-B137-848293B0974B}"/>
            </c:ext>
          </c:extLst>
        </c:ser>
        <c:ser>
          <c:idx val="9"/>
          <c:order val="9"/>
          <c:tx>
            <c:strRef>
              <c:f>'Media Density Exp_T3_07012025'!$AN$1</c:f>
              <c:strCache>
                <c:ptCount val="1"/>
                <c:pt idx="0">
                  <c:v>M08018- P2W4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Exp_T3_07012025'!$AN$2:$AN$4</c:f>
              <c:numCache>
                <c:formatCode>General</c:formatCode>
                <c:ptCount val="3"/>
                <c:pt idx="0">
                  <c:v>2.48</c:v>
                </c:pt>
                <c:pt idx="1">
                  <c:v>4.42</c:v>
                </c:pt>
                <c:pt idx="2">
                  <c:v>19.010000000000002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6A-46C0-B137-848293B0974B}"/>
            </c:ext>
          </c:extLst>
        </c:ser>
        <c:ser>
          <c:idx val="10"/>
          <c:order val="10"/>
          <c:tx>
            <c:strRef>
              <c:f>'Media Density Exp_T3_07012025'!$AO$1</c:f>
              <c:strCache>
                <c:ptCount val="1"/>
                <c:pt idx="0">
                  <c:v>M08018- P2W5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Exp_T3_07012025'!$AO$2:$AO$4</c:f>
              <c:numCache>
                <c:formatCode>General</c:formatCode>
                <c:ptCount val="3"/>
                <c:pt idx="0">
                  <c:v>0.06</c:v>
                </c:pt>
                <c:pt idx="1">
                  <c:v>0.43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6A-46C0-B137-848293B0974B}"/>
            </c:ext>
          </c:extLst>
        </c:ser>
        <c:ser>
          <c:idx val="11"/>
          <c:order val="11"/>
          <c:tx>
            <c:strRef>
              <c:f>'Media Density Exp_T3_07012025'!$AP$1</c:f>
              <c:strCache>
                <c:ptCount val="1"/>
                <c:pt idx="0">
                  <c:v>M08018- P2W6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Exp_T3_07012025'!$AP$2:$AP$4</c:f>
              <c:numCache>
                <c:formatCode>General</c:formatCode>
                <c:ptCount val="3"/>
                <c:pt idx="0">
                  <c:v>0.16</c:v>
                </c:pt>
                <c:pt idx="1">
                  <c:v>0.33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6A-46C0-B137-848293B0974B}"/>
            </c:ext>
          </c:extLst>
        </c:ser>
        <c:ser>
          <c:idx val="12"/>
          <c:order val="12"/>
          <c:tx>
            <c:strRef>
              <c:f>'Media Density Exp_T3_07012025'!$AQ$1</c:f>
              <c:strCache>
                <c:ptCount val="1"/>
                <c:pt idx="0">
                  <c:v>M08024- P3W1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Exp_T3_07012025'!$AQ$2:$AQ$4</c:f>
              <c:numCache>
                <c:formatCode>General</c:formatCode>
                <c:ptCount val="3"/>
                <c:pt idx="0">
                  <c:v>0.32</c:v>
                </c:pt>
                <c:pt idx="1">
                  <c:v>7.52</c:v>
                </c:pt>
                <c:pt idx="2">
                  <c:v>19.62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6A-46C0-B137-848293B0974B}"/>
            </c:ext>
          </c:extLst>
        </c:ser>
        <c:ser>
          <c:idx val="13"/>
          <c:order val="13"/>
          <c:tx>
            <c:strRef>
              <c:f>'Media Density Exp_T3_07012025'!$AR$1</c:f>
              <c:strCache>
                <c:ptCount val="1"/>
                <c:pt idx="0">
                  <c:v>M08024- P3W2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Exp_T3_07012025'!$AR$2:$AR$4</c:f>
              <c:numCache>
                <c:formatCode>General</c:formatCode>
                <c:ptCount val="3"/>
                <c:pt idx="0">
                  <c:v>3.06</c:v>
                </c:pt>
                <c:pt idx="1">
                  <c:v>19.579999999999998</c:v>
                </c:pt>
                <c:pt idx="2">
                  <c:v>43.91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6A-46C0-B137-848293B0974B}"/>
            </c:ext>
          </c:extLst>
        </c:ser>
        <c:ser>
          <c:idx val="14"/>
          <c:order val="14"/>
          <c:tx>
            <c:strRef>
              <c:f>'Media Density Exp_T3_07012025'!$AS$1</c:f>
              <c:strCache>
                <c:ptCount val="1"/>
                <c:pt idx="0">
                  <c:v>M08024- P3W3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Exp_T3_07012025'!$AS$2:$AS$4</c:f>
              <c:numCache>
                <c:formatCode>General</c:formatCode>
                <c:ptCount val="3"/>
                <c:pt idx="0">
                  <c:v>0.28999999999999998</c:v>
                </c:pt>
                <c:pt idx="1">
                  <c:v>3.62</c:v>
                </c:pt>
                <c:pt idx="2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6A-46C0-B137-848293B0974B}"/>
            </c:ext>
          </c:extLst>
        </c:ser>
        <c:ser>
          <c:idx val="15"/>
          <c:order val="15"/>
          <c:tx>
            <c:strRef>
              <c:f>'Media Density Exp_T3_07012025'!$AT$1</c:f>
              <c:strCache>
                <c:ptCount val="1"/>
                <c:pt idx="0">
                  <c:v>M08024- P3W4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Exp_T3_07012025'!$AT$2:$AT$4</c:f>
              <c:numCache>
                <c:formatCode>General</c:formatCode>
                <c:ptCount val="3"/>
                <c:pt idx="0">
                  <c:v>7.95</c:v>
                </c:pt>
                <c:pt idx="1">
                  <c:v>37.85</c:v>
                </c:pt>
                <c:pt idx="2">
                  <c:v>71.58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6A-46C0-B137-848293B0974B}"/>
            </c:ext>
          </c:extLst>
        </c:ser>
        <c:ser>
          <c:idx val="16"/>
          <c:order val="16"/>
          <c:tx>
            <c:strRef>
              <c:f>'Media Density Exp_T3_07012025'!$AU$1</c:f>
              <c:strCache>
                <c:ptCount val="1"/>
                <c:pt idx="0">
                  <c:v>M08024- P3W5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Exp_T3_07012025'!$AU$2:$AU$4</c:f>
              <c:numCache>
                <c:formatCode>General</c:formatCode>
                <c:ptCount val="3"/>
                <c:pt idx="0">
                  <c:v>0.89</c:v>
                </c:pt>
                <c:pt idx="1">
                  <c:v>14.48</c:v>
                </c:pt>
                <c:pt idx="2">
                  <c:v>30.83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6A-46C0-B137-848293B0974B}"/>
            </c:ext>
          </c:extLst>
        </c:ser>
        <c:ser>
          <c:idx val="17"/>
          <c:order val="17"/>
          <c:tx>
            <c:strRef>
              <c:f>'Media Density Exp_T3_07012025'!$AV$1</c:f>
              <c:strCache>
                <c:ptCount val="1"/>
                <c:pt idx="0">
                  <c:v>M08024- P3W6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Exp_T3_07012025'!$AV$2:$AV$4</c:f>
              <c:numCache>
                <c:formatCode>General</c:formatCode>
                <c:ptCount val="3"/>
                <c:pt idx="0">
                  <c:v>1.7</c:v>
                </c:pt>
                <c:pt idx="1">
                  <c:v>24.34</c:v>
                </c:pt>
                <c:pt idx="2">
                  <c:v>44.08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6A-46C0-B137-848293B0974B}"/>
            </c:ext>
          </c:extLst>
        </c:ser>
        <c:ser>
          <c:idx val="18"/>
          <c:order val="18"/>
          <c:tx>
            <c:strRef>
              <c:f>'Media Density Exp_T3_07012025'!$AW$1</c:f>
              <c:strCache>
                <c:ptCount val="1"/>
                <c:pt idx="0">
                  <c:v>M07037- P4W1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Exp_T3_07012025'!$AW$2:$AW$4</c:f>
              <c:numCache>
                <c:formatCode>General</c:formatCode>
                <c:ptCount val="3"/>
                <c:pt idx="0">
                  <c:v>0.82</c:v>
                </c:pt>
                <c:pt idx="1">
                  <c:v>13.86</c:v>
                </c:pt>
                <c:pt idx="2">
                  <c:v>33.619999999999997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16A-46C0-B137-848293B0974B}"/>
            </c:ext>
          </c:extLst>
        </c:ser>
        <c:ser>
          <c:idx val="19"/>
          <c:order val="19"/>
          <c:tx>
            <c:strRef>
              <c:f>'Media Density Exp_T3_07012025'!$AX$1</c:f>
              <c:strCache>
                <c:ptCount val="1"/>
                <c:pt idx="0">
                  <c:v>M07037- P4W2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Exp_T3_07012025'!$AX$2:$AX$4</c:f>
              <c:numCache>
                <c:formatCode>General</c:formatCode>
                <c:ptCount val="3"/>
                <c:pt idx="0">
                  <c:v>0.08</c:v>
                </c:pt>
                <c:pt idx="1">
                  <c:v>3.27</c:v>
                </c:pt>
                <c:pt idx="2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16A-46C0-B137-848293B0974B}"/>
            </c:ext>
          </c:extLst>
        </c:ser>
        <c:ser>
          <c:idx val="20"/>
          <c:order val="20"/>
          <c:tx>
            <c:strRef>
              <c:f>'Media Density Exp_T3_07012025'!$AY$1</c:f>
              <c:strCache>
                <c:ptCount val="1"/>
                <c:pt idx="0">
                  <c:v>M07037- P4W3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Exp_T3_07012025'!$AY$2:$AY$4</c:f>
              <c:numCache>
                <c:formatCode>General</c:formatCode>
                <c:ptCount val="3"/>
                <c:pt idx="0">
                  <c:v>0.38</c:v>
                </c:pt>
                <c:pt idx="1">
                  <c:v>8.25</c:v>
                </c:pt>
                <c:pt idx="2">
                  <c:v>20.84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16A-46C0-B137-848293B0974B}"/>
            </c:ext>
          </c:extLst>
        </c:ser>
        <c:ser>
          <c:idx val="21"/>
          <c:order val="21"/>
          <c:tx>
            <c:strRef>
              <c:f>'Media Density Exp_T3_07012025'!$AZ$1</c:f>
              <c:strCache>
                <c:ptCount val="1"/>
                <c:pt idx="0">
                  <c:v>M07037- P4W4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Exp_T3_07012025'!$AZ$2:$AZ$4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16A-46C0-B137-848293B0974B}"/>
            </c:ext>
          </c:extLst>
        </c:ser>
        <c:ser>
          <c:idx val="22"/>
          <c:order val="22"/>
          <c:tx>
            <c:strRef>
              <c:f>'Media Density Exp_T3_07012025'!$BA$1</c:f>
              <c:strCache>
                <c:ptCount val="1"/>
                <c:pt idx="0">
                  <c:v>M07037- P4W5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Exp_T3_07012025'!$BA$2:$BA$4</c:f>
              <c:numCache>
                <c:formatCode>General</c:formatCode>
                <c:ptCount val="3"/>
                <c:pt idx="0">
                  <c:v>0.3</c:v>
                </c:pt>
                <c:pt idx="1">
                  <c:v>6.19</c:v>
                </c:pt>
                <c:pt idx="2">
                  <c:v>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16A-46C0-B137-848293B0974B}"/>
            </c:ext>
          </c:extLst>
        </c:ser>
        <c:ser>
          <c:idx val="23"/>
          <c:order val="23"/>
          <c:tx>
            <c:strRef>
              <c:f>'Media Density Exp_T3_07012025'!$BB$1</c:f>
              <c:strCache>
                <c:ptCount val="1"/>
                <c:pt idx="0">
                  <c:v>M07037- P4W6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Exp_T3_07012025'!$BB$2:$BB$4</c:f>
              <c:numCache>
                <c:formatCode>General</c:formatCode>
                <c:ptCount val="3"/>
                <c:pt idx="0">
                  <c:v>0.23</c:v>
                </c:pt>
                <c:pt idx="1">
                  <c:v>6.59</c:v>
                </c:pt>
                <c:pt idx="2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16A-46C0-B137-848293B0974B}"/>
            </c:ext>
          </c:extLst>
        </c:ser>
        <c:ser>
          <c:idx val="24"/>
          <c:order val="24"/>
          <c:tx>
            <c:strRef>
              <c:f>'Media Density Exp_T3_07012025'!$BC$1</c:f>
              <c:strCache>
                <c:ptCount val="1"/>
                <c:pt idx="0">
                  <c:v>M07708- P5W1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Exp_T3_07012025'!$BC$2:$BC$4</c:f>
              <c:numCache>
                <c:formatCode>General</c:formatCode>
                <c:ptCount val="3"/>
                <c:pt idx="0">
                  <c:v>0.21</c:v>
                </c:pt>
                <c:pt idx="1">
                  <c:v>3.42</c:v>
                </c:pt>
                <c:pt idx="2">
                  <c:v>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6A-46C0-B137-848293B0974B}"/>
            </c:ext>
          </c:extLst>
        </c:ser>
        <c:ser>
          <c:idx val="25"/>
          <c:order val="25"/>
          <c:tx>
            <c:strRef>
              <c:f>'Media Density Exp_T3_07012025'!$BD$1</c:f>
              <c:strCache>
                <c:ptCount val="1"/>
                <c:pt idx="0">
                  <c:v>M07708- P5W2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Exp_T3_07012025'!$BD$2:$BD$4</c:f>
              <c:numCache>
                <c:formatCode>General</c:formatCode>
                <c:ptCount val="3"/>
                <c:pt idx="0">
                  <c:v>0.38</c:v>
                </c:pt>
                <c:pt idx="1">
                  <c:v>8.84</c:v>
                </c:pt>
                <c:pt idx="2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16A-46C0-B137-848293B0974B}"/>
            </c:ext>
          </c:extLst>
        </c:ser>
        <c:ser>
          <c:idx val="26"/>
          <c:order val="26"/>
          <c:tx>
            <c:strRef>
              <c:f>'Media Density Exp_T3_07012025'!$BE$1</c:f>
              <c:strCache>
                <c:ptCount val="1"/>
                <c:pt idx="0">
                  <c:v>M07708- P5W3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Exp_T3_07012025'!$BE$2:$BE$4</c:f>
              <c:numCache>
                <c:formatCode>General</c:formatCode>
                <c:ptCount val="3"/>
                <c:pt idx="0">
                  <c:v>0.33</c:v>
                </c:pt>
                <c:pt idx="1">
                  <c:v>6.41</c:v>
                </c:pt>
                <c:pt idx="2">
                  <c:v>10.41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16A-46C0-B137-848293B0974B}"/>
            </c:ext>
          </c:extLst>
        </c:ser>
        <c:ser>
          <c:idx val="27"/>
          <c:order val="27"/>
          <c:tx>
            <c:strRef>
              <c:f>'Media Density Exp_T3_07012025'!$BF$1</c:f>
              <c:strCache>
                <c:ptCount val="1"/>
                <c:pt idx="0">
                  <c:v>M07708- P5W4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Exp_T3_07012025'!$BF$2:$BF$4</c:f>
              <c:numCache>
                <c:formatCode>General</c:formatCode>
                <c:ptCount val="3"/>
                <c:pt idx="0">
                  <c:v>2.42</c:v>
                </c:pt>
                <c:pt idx="1">
                  <c:v>23.55</c:v>
                </c:pt>
                <c:pt idx="2">
                  <c:v>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16A-46C0-B137-848293B0974B}"/>
            </c:ext>
          </c:extLst>
        </c:ser>
        <c:ser>
          <c:idx val="28"/>
          <c:order val="28"/>
          <c:tx>
            <c:strRef>
              <c:f>'Media Density Exp_T3_07012025'!$BG$1</c:f>
              <c:strCache>
                <c:ptCount val="1"/>
                <c:pt idx="0">
                  <c:v>M07708- P5W5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Exp_T3_07012025'!$BG$2:$BG$4</c:f>
              <c:numCache>
                <c:formatCode>General</c:formatCode>
                <c:ptCount val="3"/>
                <c:pt idx="0">
                  <c:v>0.39</c:v>
                </c:pt>
                <c:pt idx="1">
                  <c:v>9.2200000000000006</c:v>
                </c:pt>
                <c:pt idx="2">
                  <c:v>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16A-46C0-B137-848293B0974B}"/>
            </c:ext>
          </c:extLst>
        </c:ser>
        <c:ser>
          <c:idx val="29"/>
          <c:order val="29"/>
          <c:tx>
            <c:strRef>
              <c:f>'Media Density Exp_T3_07012025'!$BH$1</c:f>
              <c:strCache>
                <c:ptCount val="1"/>
                <c:pt idx="0">
                  <c:v>M07708- P5W6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Exp_T3_07012025'!$BH$2:$BH$4</c:f>
              <c:numCache>
                <c:formatCode>General</c:formatCode>
                <c:ptCount val="3"/>
                <c:pt idx="0">
                  <c:v>2.74</c:v>
                </c:pt>
                <c:pt idx="1">
                  <c:v>22.67</c:v>
                </c:pt>
                <c:pt idx="2">
                  <c:v>42.47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16A-46C0-B137-848293B0974B}"/>
            </c:ext>
          </c:extLst>
        </c:ser>
        <c:ser>
          <c:idx val="30"/>
          <c:order val="30"/>
          <c:tx>
            <c:strRef>
              <c:f>'Media Density Exp_T3_07012025'!$BI$1</c:f>
              <c:strCache>
                <c:ptCount val="1"/>
                <c:pt idx="0">
                  <c:v>M07137- P6W1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Exp_T3_07012025'!$BI$2:$BI$4</c:f>
              <c:numCache>
                <c:formatCode>General</c:formatCode>
                <c:ptCount val="3"/>
                <c:pt idx="0">
                  <c:v>0.42</c:v>
                </c:pt>
                <c:pt idx="1">
                  <c:v>3.87</c:v>
                </c:pt>
                <c:pt idx="2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16A-46C0-B137-848293B0974B}"/>
            </c:ext>
          </c:extLst>
        </c:ser>
        <c:ser>
          <c:idx val="31"/>
          <c:order val="31"/>
          <c:tx>
            <c:strRef>
              <c:f>'Media Density Exp_T3_07012025'!$BJ$1</c:f>
              <c:strCache>
                <c:ptCount val="1"/>
                <c:pt idx="0">
                  <c:v>M07137- P6W2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Exp_T3_07012025'!$BJ$2:$BJ$4</c:f>
              <c:numCache>
                <c:formatCode>General</c:formatCode>
                <c:ptCount val="3"/>
                <c:pt idx="0">
                  <c:v>1.42</c:v>
                </c:pt>
                <c:pt idx="1">
                  <c:v>19.34</c:v>
                </c:pt>
                <c:pt idx="2">
                  <c:v>35.51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16A-46C0-B137-848293B0974B}"/>
            </c:ext>
          </c:extLst>
        </c:ser>
        <c:ser>
          <c:idx val="32"/>
          <c:order val="32"/>
          <c:tx>
            <c:strRef>
              <c:f>'Media Density Exp_T3_07012025'!$BK$1</c:f>
              <c:strCache>
                <c:ptCount val="1"/>
                <c:pt idx="0">
                  <c:v>M07137- P6W3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Exp_T3_07012025'!$BK$2:$BK$4</c:f>
              <c:numCache>
                <c:formatCode>General</c:formatCode>
                <c:ptCount val="3"/>
                <c:pt idx="0">
                  <c:v>0.5</c:v>
                </c:pt>
                <c:pt idx="1">
                  <c:v>9.98</c:v>
                </c:pt>
                <c:pt idx="2">
                  <c:v>20.47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16A-46C0-B137-848293B0974B}"/>
            </c:ext>
          </c:extLst>
        </c:ser>
        <c:ser>
          <c:idx val="33"/>
          <c:order val="33"/>
          <c:tx>
            <c:strRef>
              <c:f>'Media Density Exp_T3_07012025'!$BL$1</c:f>
              <c:strCache>
                <c:ptCount val="1"/>
                <c:pt idx="0">
                  <c:v>M07137- P6W4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Exp_T3_07012025'!$BL$2:$BL$4</c:f>
              <c:numCache>
                <c:formatCode>General</c:formatCode>
                <c:ptCount val="3"/>
                <c:pt idx="0">
                  <c:v>1.38</c:v>
                </c:pt>
                <c:pt idx="1">
                  <c:v>26.33</c:v>
                </c:pt>
                <c:pt idx="2">
                  <c:v>57.17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16A-46C0-B137-848293B0974B}"/>
            </c:ext>
          </c:extLst>
        </c:ser>
        <c:ser>
          <c:idx val="34"/>
          <c:order val="34"/>
          <c:tx>
            <c:strRef>
              <c:f>'Media Density Exp_T3_07012025'!$BM$1</c:f>
              <c:strCache>
                <c:ptCount val="1"/>
                <c:pt idx="0">
                  <c:v>M07137- P6W5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Exp_T3_07012025'!$BM$2:$BM$4</c:f>
              <c:numCache>
                <c:formatCode>General</c:formatCode>
                <c:ptCount val="3"/>
                <c:pt idx="0">
                  <c:v>1.29</c:v>
                </c:pt>
                <c:pt idx="1">
                  <c:v>21.09</c:v>
                </c:pt>
                <c:pt idx="2">
                  <c:v>46.86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16A-46C0-B137-848293B0974B}"/>
            </c:ext>
          </c:extLst>
        </c:ser>
        <c:ser>
          <c:idx val="35"/>
          <c:order val="35"/>
          <c:tx>
            <c:strRef>
              <c:f>'Media Density Exp_T3_07012025'!$BN$1</c:f>
              <c:strCache>
                <c:ptCount val="1"/>
                <c:pt idx="0">
                  <c:v>M07137- P6W6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Exp_T3_07012025'!$BN$2:$BN$4</c:f>
              <c:numCache>
                <c:formatCode>General</c:formatCode>
                <c:ptCount val="3"/>
                <c:pt idx="0">
                  <c:v>1.65</c:v>
                </c:pt>
                <c:pt idx="1">
                  <c:v>16.71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16A-46C0-B137-848293B0974B}"/>
            </c:ext>
          </c:extLst>
        </c:ser>
        <c:ser>
          <c:idx val="36"/>
          <c:order val="36"/>
          <c:tx>
            <c:strRef>
              <c:f>'Media Density Exp_T3_07012025'!$BO$1</c:f>
              <c:strCache>
                <c:ptCount val="1"/>
                <c:pt idx="0">
                  <c:v>M08028- P7W1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Exp_T3_07012025'!$BO$2:$BO$4</c:f>
              <c:numCache>
                <c:formatCode>General</c:formatCode>
                <c:ptCount val="3"/>
                <c:pt idx="0">
                  <c:v>0.23</c:v>
                </c:pt>
                <c:pt idx="1">
                  <c:v>11.12</c:v>
                </c:pt>
                <c:pt idx="2">
                  <c:v>27.81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16A-46C0-B137-848293B0974B}"/>
            </c:ext>
          </c:extLst>
        </c:ser>
        <c:ser>
          <c:idx val="37"/>
          <c:order val="37"/>
          <c:tx>
            <c:strRef>
              <c:f>'Media Density Exp_T3_07012025'!$BP$1</c:f>
              <c:strCache>
                <c:ptCount val="1"/>
                <c:pt idx="0">
                  <c:v>M08028- P7W2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Exp_T3_07012025'!$BP$2:$BP$4</c:f>
              <c:numCache>
                <c:formatCode>General</c:formatCode>
                <c:ptCount val="3"/>
                <c:pt idx="0">
                  <c:v>2.02</c:v>
                </c:pt>
                <c:pt idx="1">
                  <c:v>4.97</c:v>
                </c:pt>
                <c:pt idx="2">
                  <c:v>11.06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16A-46C0-B137-848293B0974B}"/>
            </c:ext>
          </c:extLst>
        </c:ser>
        <c:ser>
          <c:idx val="38"/>
          <c:order val="38"/>
          <c:tx>
            <c:strRef>
              <c:f>'Media Density Exp_T3_07012025'!$BQ$1</c:f>
              <c:strCache>
                <c:ptCount val="1"/>
                <c:pt idx="0">
                  <c:v>M08028- P7W3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Exp_T3_07012025'!$BQ$2:$BQ$4</c:f>
              <c:numCache>
                <c:formatCode>General</c:formatCode>
                <c:ptCount val="3"/>
                <c:pt idx="0">
                  <c:v>0.45</c:v>
                </c:pt>
                <c:pt idx="1">
                  <c:v>11</c:v>
                </c:pt>
                <c:pt idx="2">
                  <c:v>19.98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16A-46C0-B137-848293B0974B}"/>
            </c:ext>
          </c:extLst>
        </c:ser>
        <c:ser>
          <c:idx val="39"/>
          <c:order val="39"/>
          <c:tx>
            <c:strRef>
              <c:f>'Media Density Exp_T3_07012025'!$BR$1</c:f>
              <c:strCache>
                <c:ptCount val="1"/>
                <c:pt idx="0">
                  <c:v>M08028- P7W4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Exp_T3_07012025'!$BR$2:$BR$4</c:f>
              <c:numCache>
                <c:formatCode>General</c:formatCode>
                <c:ptCount val="3"/>
                <c:pt idx="0">
                  <c:v>2.59</c:v>
                </c:pt>
                <c:pt idx="1">
                  <c:v>39.799999999999997</c:v>
                </c:pt>
                <c:pt idx="2">
                  <c:v>62.08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16A-46C0-B137-848293B0974B}"/>
            </c:ext>
          </c:extLst>
        </c:ser>
        <c:ser>
          <c:idx val="40"/>
          <c:order val="40"/>
          <c:tx>
            <c:strRef>
              <c:f>'Media Density Exp_T3_07012025'!$BS$1</c:f>
              <c:strCache>
                <c:ptCount val="1"/>
                <c:pt idx="0">
                  <c:v>M08028- P7W5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Exp_T3_07012025'!$BS$2:$BS$4</c:f>
              <c:numCache>
                <c:formatCode>General</c:formatCode>
                <c:ptCount val="3"/>
                <c:pt idx="0">
                  <c:v>0.36</c:v>
                </c:pt>
                <c:pt idx="1">
                  <c:v>3.36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16A-46C0-B137-848293B0974B}"/>
            </c:ext>
          </c:extLst>
        </c:ser>
        <c:ser>
          <c:idx val="41"/>
          <c:order val="41"/>
          <c:tx>
            <c:strRef>
              <c:f>'Media Density Exp_T3_07012025'!$BT$1</c:f>
              <c:strCache>
                <c:ptCount val="1"/>
                <c:pt idx="0">
                  <c:v>M08028- P7W6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9</c:v>
                </c:pt>
              </c:numCache>
            </c:numRef>
          </c:cat>
          <c:val>
            <c:numRef>
              <c:f>'Media Density Exp_T3_07012025'!$BT$2:$BT$4</c:f>
              <c:numCache>
                <c:formatCode>General</c:formatCode>
                <c:ptCount val="3"/>
                <c:pt idx="0">
                  <c:v>0.11</c:v>
                </c:pt>
                <c:pt idx="1">
                  <c:v>6.57</c:v>
                </c:pt>
                <c:pt idx="2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16A-46C0-B137-848293B0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874751"/>
        <c:axId val="940321151"/>
      </c:barChart>
      <c:catAx>
        <c:axId val="8188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21151"/>
        <c:crosses val="autoZero"/>
        <c:auto val="1"/>
        <c:lblAlgn val="ctr"/>
        <c:lblOffset val="100"/>
        <c:noMultiLvlLbl val="0"/>
      </c:catAx>
      <c:valAx>
        <c:axId val="9403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60K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Exp_T3_07012025'!$AE$1</c:f>
              <c:strCache>
                <c:ptCount val="1"/>
                <c:pt idx="0">
                  <c:v>M07896- P1W1-60K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Exp_T3_07012025'!$AE$2:$AE$10</c:f>
              <c:numCache>
                <c:formatCode>General</c:formatCode>
                <c:ptCount val="9"/>
                <c:pt idx="0">
                  <c:v>0.08</c:v>
                </c:pt>
                <c:pt idx="1">
                  <c:v>2.44</c:v>
                </c:pt>
                <c:pt idx="2">
                  <c:v>5.07</c:v>
                </c:pt>
                <c:pt idx="3">
                  <c:v>8.1</c:v>
                </c:pt>
                <c:pt idx="4">
                  <c:v>4.59</c:v>
                </c:pt>
                <c:pt idx="5">
                  <c:v>3.67</c:v>
                </c:pt>
                <c:pt idx="6">
                  <c:v>2.92</c:v>
                </c:pt>
                <c:pt idx="7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6-4F18-A425-ED72E0C1747C}"/>
            </c:ext>
          </c:extLst>
        </c:ser>
        <c:ser>
          <c:idx val="1"/>
          <c:order val="1"/>
          <c:tx>
            <c:strRef>
              <c:f>'Media Density Exp_T3_07012025'!$AK$1</c:f>
              <c:strCache>
                <c:ptCount val="1"/>
                <c:pt idx="0">
                  <c:v>M08018- P2W1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Exp_T3_07012025'!$AK$2:$AK$10</c:f>
              <c:numCache>
                <c:formatCode>General</c:formatCode>
                <c:ptCount val="9"/>
                <c:pt idx="0">
                  <c:v>0.08</c:v>
                </c:pt>
                <c:pt idx="1">
                  <c:v>3.53</c:v>
                </c:pt>
                <c:pt idx="2">
                  <c:v>3.79</c:v>
                </c:pt>
                <c:pt idx="3" formatCode="0.00">
                  <c:v>2.27</c:v>
                </c:pt>
                <c:pt idx="4" formatCode="0.00">
                  <c:v>2.77</c:v>
                </c:pt>
                <c:pt idx="5" formatCode="0.00">
                  <c:v>2.96</c:v>
                </c:pt>
                <c:pt idx="6">
                  <c:v>2.52</c:v>
                </c:pt>
                <c:pt idx="7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6-4F18-A425-ED72E0C1747C}"/>
            </c:ext>
          </c:extLst>
        </c:ser>
        <c:ser>
          <c:idx val="2"/>
          <c:order val="2"/>
          <c:tx>
            <c:strRef>
              <c:f>'Media Density Exp_T3_07012025'!$AO$1</c:f>
              <c:strCache>
                <c:ptCount val="1"/>
                <c:pt idx="0">
                  <c:v>M08018- P2W5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Exp_T3_07012025'!$AO$2:$AO$10</c:f>
              <c:numCache>
                <c:formatCode>General</c:formatCode>
                <c:ptCount val="9"/>
                <c:pt idx="0">
                  <c:v>0.06</c:v>
                </c:pt>
                <c:pt idx="1">
                  <c:v>0.43</c:v>
                </c:pt>
                <c:pt idx="2">
                  <c:v>0.95</c:v>
                </c:pt>
                <c:pt idx="3">
                  <c:v>0.49</c:v>
                </c:pt>
                <c:pt idx="4">
                  <c:v>0.18</c:v>
                </c:pt>
                <c:pt idx="5">
                  <c:v>0.15</c:v>
                </c:pt>
                <c:pt idx="6">
                  <c:v>0.13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6-4F18-A425-ED72E0C1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198960"/>
        <c:axId val="1235524896"/>
      </c:barChart>
      <c:catAx>
        <c:axId val="12511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24896"/>
        <c:crosses val="autoZero"/>
        <c:auto val="1"/>
        <c:lblAlgn val="ctr"/>
        <c:lblOffset val="100"/>
        <c:noMultiLvlLbl val="0"/>
      </c:catAx>
      <c:valAx>
        <c:axId val="1235524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DMEM-80K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Exp_T3_07012025'!$AF$1</c:f>
              <c:strCache>
                <c:ptCount val="1"/>
                <c:pt idx="0">
                  <c:v>M07896- P1W2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Exp_T3_07012025'!$AF$2:$AF$10</c:f>
              <c:numCache>
                <c:formatCode>General</c:formatCode>
                <c:ptCount val="9"/>
                <c:pt idx="0">
                  <c:v>0.28999999999999998</c:v>
                </c:pt>
                <c:pt idx="1">
                  <c:v>11.08</c:v>
                </c:pt>
                <c:pt idx="2">
                  <c:v>18.239999999999998</c:v>
                </c:pt>
                <c:pt idx="3">
                  <c:v>40.32</c:v>
                </c:pt>
                <c:pt idx="4">
                  <c:v>43.72</c:v>
                </c:pt>
                <c:pt idx="5">
                  <c:v>34.64</c:v>
                </c:pt>
                <c:pt idx="6">
                  <c:v>42.2</c:v>
                </c:pt>
                <c:pt idx="7">
                  <c:v>42.22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0-42E4-A3B0-AE7F7FE0A11B}"/>
            </c:ext>
          </c:extLst>
        </c:ser>
        <c:ser>
          <c:idx val="1"/>
          <c:order val="1"/>
          <c:tx>
            <c:strRef>
              <c:f>'Media Density Exp_T3_07012025'!$AL$1</c:f>
              <c:strCache>
                <c:ptCount val="1"/>
                <c:pt idx="0">
                  <c:v>M08018- P2W2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Exp_T3_07012025'!$AL$2:$AL$10</c:f>
              <c:numCache>
                <c:formatCode>General</c:formatCode>
                <c:ptCount val="9"/>
                <c:pt idx="0">
                  <c:v>0.45</c:v>
                </c:pt>
                <c:pt idx="1">
                  <c:v>12.57</c:v>
                </c:pt>
                <c:pt idx="2">
                  <c:v>19.43</c:v>
                </c:pt>
                <c:pt idx="3">
                  <c:v>9.3000000000000007</c:v>
                </c:pt>
                <c:pt idx="4">
                  <c:v>12.37</c:v>
                </c:pt>
                <c:pt idx="5">
                  <c:v>13.6</c:v>
                </c:pt>
                <c:pt idx="6">
                  <c:v>13.42</c:v>
                </c:pt>
                <c:pt idx="7">
                  <c:v>15.44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0-42E4-A3B0-AE7F7FE0A11B}"/>
            </c:ext>
          </c:extLst>
        </c:ser>
        <c:ser>
          <c:idx val="2"/>
          <c:order val="2"/>
          <c:tx>
            <c:strRef>
              <c:f>'Media Density Exp_T3_07012025'!$AP$1</c:f>
              <c:strCache>
                <c:ptCount val="1"/>
                <c:pt idx="0">
                  <c:v>M08018- P2W6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Exp_T3_07012025'!$AP$2:$AP$10</c:f>
              <c:numCache>
                <c:formatCode>General</c:formatCode>
                <c:ptCount val="9"/>
                <c:pt idx="0">
                  <c:v>0.16</c:v>
                </c:pt>
                <c:pt idx="1">
                  <c:v>0.33</c:v>
                </c:pt>
                <c:pt idx="2">
                  <c:v>0.45</c:v>
                </c:pt>
                <c:pt idx="3">
                  <c:v>0.54</c:v>
                </c:pt>
                <c:pt idx="4">
                  <c:v>0.46</c:v>
                </c:pt>
                <c:pt idx="5">
                  <c:v>0.3</c:v>
                </c:pt>
                <c:pt idx="6">
                  <c:v>0.2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30-42E4-A3B0-AE7F7FE0A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771887"/>
        <c:axId val="1326072463"/>
      </c:barChart>
      <c:catAx>
        <c:axId val="83077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72463"/>
        <c:crosses val="autoZero"/>
        <c:auto val="1"/>
        <c:lblAlgn val="ctr"/>
        <c:lblOffset val="100"/>
        <c:noMultiLvlLbl val="0"/>
      </c:catAx>
      <c:valAx>
        <c:axId val="1326072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7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100K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Exp_T3_07012025'!$AG$1</c:f>
              <c:strCache>
                <c:ptCount val="1"/>
                <c:pt idx="0">
                  <c:v>M07896- P1W3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Exp_T3_07012025'!$AG$2:$AG$10</c:f>
              <c:numCache>
                <c:formatCode>General</c:formatCode>
                <c:ptCount val="9"/>
                <c:pt idx="0">
                  <c:v>6.11</c:v>
                </c:pt>
                <c:pt idx="1">
                  <c:v>39.380000000000003</c:v>
                </c:pt>
                <c:pt idx="2">
                  <c:v>54.78</c:v>
                </c:pt>
                <c:pt idx="3">
                  <c:v>60.35</c:v>
                </c:pt>
                <c:pt idx="4">
                  <c:v>60.78</c:v>
                </c:pt>
                <c:pt idx="5">
                  <c:v>54.98</c:v>
                </c:pt>
                <c:pt idx="6">
                  <c:v>62.99</c:v>
                </c:pt>
                <c:pt idx="7">
                  <c:v>70.98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C-435E-BA78-745381D48A8E}"/>
            </c:ext>
          </c:extLst>
        </c:ser>
        <c:ser>
          <c:idx val="1"/>
          <c:order val="1"/>
          <c:tx>
            <c:strRef>
              <c:f>'Media Density Exp_T3_07012025'!$AI$1</c:f>
              <c:strCache>
                <c:ptCount val="1"/>
                <c:pt idx="0">
                  <c:v>M07896- P1W5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Exp_T3_07012025'!$AI$2:$AI$10</c:f>
              <c:numCache>
                <c:formatCode>General</c:formatCode>
                <c:ptCount val="9"/>
                <c:pt idx="0">
                  <c:v>0.71</c:v>
                </c:pt>
                <c:pt idx="1">
                  <c:v>10.33</c:v>
                </c:pt>
                <c:pt idx="2">
                  <c:v>17.920000000000002</c:v>
                </c:pt>
                <c:pt idx="3">
                  <c:v>35.590000000000003</c:v>
                </c:pt>
                <c:pt idx="4">
                  <c:v>32.56</c:v>
                </c:pt>
                <c:pt idx="5">
                  <c:v>35.159999999999997</c:v>
                </c:pt>
                <c:pt idx="6">
                  <c:v>33.74</c:v>
                </c:pt>
                <c:pt idx="7">
                  <c:v>39.340000000000003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C-435E-BA78-745381D48A8E}"/>
            </c:ext>
          </c:extLst>
        </c:ser>
        <c:ser>
          <c:idx val="2"/>
          <c:order val="2"/>
          <c:tx>
            <c:strRef>
              <c:f>'Media Density Exp_T3_07012025'!$AM$1</c:f>
              <c:strCache>
                <c:ptCount val="1"/>
                <c:pt idx="0">
                  <c:v>M08018- P2W3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Exp_T3_07012025'!$AM$2:$AM$10</c:f>
              <c:numCache>
                <c:formatCode>General</c:formatCode>
                <c:ptCount val="9"/>
                <c:pt idx="0">
                  <c:v>0.27</c:v>
                </c:pt>
                <c:pt idx="1">
                  <c:v>6.36</c:v>
                </c:pt>
                <c:pt idx="2">
                  <c:v>6.38</c:v>
                </c:pt>
                <c:pt idx="3">
                  <c:v>0.79</c:v>
                </c:pt>
                <c:pt idx="4">
                  <c:v>1.17</c:v>
                </c:pt>
                <c:pt idx="5">
                  <c:v>0.81</c:v>
                </c:pt>
                <c:pt idx="6">
                  <c:v>0.43</c:v>
                </c:pt>
                <c:pt idx="7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C-435E-BA78-745381D48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588079"/>
        <c:axId val="830590703"/>
      </c:barChart>
      <c:catAx>
        <c:axId val="941588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90703"/>
        <c:crosses val="autoZero"/>
        <c:auto val="1"/>
        <c:lblAlgn val="ctr"/>
        <c:lblOffset val="100"/>
        <c:noMultiLvlLbl val="0"/>
      </c:catAx>
      <c:valAx>
        <c:axId val="8305907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120K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Exp_T3_07012025'!$AH$1</c:f>
              <c:strCache>
                <c:ptCount val="1"/>
                <c:pt idx="0">
                  <c:v>M07896- P1W4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Exp_T3_07012025'!$AH$2:$AH$10</c:f>
              <c:numCache>
                <c:formatCode>General</c:formatCode>
                <c:ptCount val="9"/>
                <c:pt idx="0">
                  <c:v>1.85</c:v>
                </c:pt>
                <c:pt idx="1">
                  <c:v>24.14</c:v>
                </c:pt>
                <c:pt idx="2">
                  <c:v>37.090000000000003</c:v>
                </c:pt>
                <c:pt idx="3">
                  <c:v>47.75</c:v>
                </c:pt>
                <c:pt idx="4">
                  <c:v>36.770000000000003</c:v>
                </c:pt>
                <c:pt idx="5">
                  <c:v>31.54</c:v>
                </c:pt>
                <c:pt idx="6">
                  <c:v>39.86</c:v>
                </c:pt>
                <c:pt idx="7">
                  <c:v>46.59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4-425D-BDEB-8E5365C44277}"/>
            </c:ext>
          </c:extLst>
        </c:ser>
        <c:ser>
          <c:idx val="1"/>
          <c:order val="1"/>
          <c:tx>
            <c:strRef>
              <c:f>'Media Density Exp_T3_07012025'!$AJ$1</c:f>
              <c:strCache>
                <c:ptCount val="1"/>
                <c:pt idx="0">
                  <c:v>M07896- P1W6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Exp_T3_07012025'!$AJ$2:$AJ$10</c:f>
              <c:numCache>
                <c:formatCode>General</c:formatCode>
                <c:ptCount val="9"/>
                <c:pt idx="0">
                  <c:v>1.47</c:v>
                </c:pt>
                <c:pt idx="1">
                  <c:v>13.68</c:v>
                </c:pt>
                <c:pt idx="2">
                  <c:v>27.05</c:v>
                </c:pt>
                <c:pt idx="3">
                  <c:v>38.25</c:v>
                </c:pt>
                <c:pt idx="4">
                  <c:v>35.01</c:v>
                </c:pt>
                <c:pt idx="5">
                  <c:v>32.549999999999997</c:v>
                </c:pt>
                <c:pt idx="6">
                  <c:v>33.46</c:v>
                </c:pt>
                <c:pt idx="7">
                  <c:v>40.630000000000003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4-425D-BDEB-8E5365C44277}"/>
            </c:ext>
          </c:extLst>
        </c:ser>
        <c:ser>
          <c:idx val="2"/>
          <c:order val="2"/>
          <c:tx>
            <c:strRef>
              <c:f>'Media Density Exp_T3_07012025'!$AN$1</c:f>
              <c:strCache>
                <c:ptCount val="1"/>
                <c:pt idx="0">
                  <c:v>M08018- P2W4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Exp_T3_07012025'!$AN$2:$AN$10</c:f>
              <c:numCache>
                <c:formatCode>General</c:formatCode>
                <c:ptCount val="9"/>
                <c:pt idx="0">
                  <c:v>2.48</c:v>
                </c:pt>
                <c:pt idx="1">
                  <c:v>4.42</c:v>
                </c:pt>
                <c:pt idx="2">
                  <c:v>19.010000000000002</c:v>
                </c:pt>
                <c:pt idx="3">
                  <c:v>28.92</c:v>
                </c:pt>
                <c:pt idx="4">
                  <c:v>24.58</c:v>
                </c:pt>
                <c:pt idx="5">
                  <c:v>22.4</c:v>
                </c:pt>
                <c:pt idx="6">
                  <c:v>19.86</c:v>
                </c:pt>
                <c:pt idx="7">
                  <c:v>18.39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4-425D-BDEB-8E5365C44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931839"/>
        <c:axId val="1325904287"/>
      </c:barChart>
      <c:catAx>
        <c:axId val="93993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04287"/>
        <c:crosses val="autoZero"/>
        <c:auto val="1"/>
        <c:lblAlgn val="ctr"/>
        <c:lblOffset val="100"/>
        <c:noMultiLvlLbl val="0"/>
      </c:catAx>
      <c:valAx>
        <c:axId val="132590428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Exp_T3_07012025'!$AQ$1</c:f>
              <c:strCache>
                <c:ptCount val="1"/>
                <c:pt idx="0">
                  <c:v>M08024- P3W1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Exp_T3_07012025'!$AQ$2:$AQ$10</c:f>
              <c:numCache>
                <c:formatCode>General</c:formatCode>
                <c:ptCount val="9"/>
                <c:pt idx="0">
                  <c:v>0.32</c:v>
                </c:pt>
                <c:pt idx="1">
                  <c:v>7.52</c:v>
                </c:pt>
                <c:pt idx="2">
                  <c:v>19.62</c:v>
                </c:pt>
                <c:pt idx="3" formatCode="0.00">
                  <c:v>38.909999999999997</c:v>
                </c:pt>
                <c:pt idx="4">
                  <c:v>42.54</c:v>
                </c:pt>
                <c:pt idx="5">
                  <c:v>37.909999999999997</c:v>
                </c:pt>
                <c:pt idx="6">
                  <c:v>15.41</c:v>
                </c:pt>
                <c:pt idx="7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D-43A4-A9B6-1CE00C2ED2EF}"/>
            </c:ext>
          </c:extLst>
        </c:ser>
        <c:ser>
          <c:idx val="1"/>
          <c:order val="1"/>
          <c:tx>
            <c:strRef>
              <c:f>'Media Density Exp_T3_07012025'!$AW$1</c:f>
              <c:strCache>
                <c:ptCount val="1"/>
                <c:pt idx="0">
                  <c:v>M07037- P4W1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Exp_T3_07012025'!$AW$2:$AW$10</c:f>
              <c:numCache>
                <c:formatCode>General</c:formatCode>
                <c:ptCount val="9"/>
                <c:pt idx="0">
                  <c:v>0.82</c:v>
                </c:pt>
                <c:pt idx="1">
                  <c:v>13.86</c:v>
                </c:pt>
                <c:pt idx="2">
                  <c:v>33.619999999999997</c:v>
                </c:pt>
                <c:pt idx="3">
                  <c:v>57.56</c:v>
                </c:pt>
                <c:pt idx="4">
                  <c:v>61.78</c:v>
                </c:pt>
                <c:pt idx="5">
                  <c:v>40.869999999999997</c:v>
                </c:pt>
                <c:pt idx="6">
                  <c:v>0.24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D-43A4-A9B6-1CE00C2ED2EF}"/>
            </c:ext>
          </c:extLst>
        </c:ser>
        <c:ser>
          <c:idx val="2"/>
          <c:order val="2"/>
          <c:tx>
            <c:strRef>
              <c:f>'Media Density Exp_T3_07012025'!$BA$1</c:f>
              <c:strCache>
                <c:ptCount val="1"/>
                <c:pt idx="0">
                  <c:v>M07037- P4W5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Exp_T3_07012025'!$BA$2:$BA$10</c:f>
              <c:numCache>
                <c:formatCode>General</c:formatCode>
                <c:ptCount val="9"/>
                <c:pt idx="0">
                  <c:v>0.3</c:v>
                </c:pt>
                <c:pt idx="1">
                  <c:v>6.19</c:v>
                </c:pt>
                <c:pt idx="2">
                  <c:v>17.12</c:v>
                </c:pt>
                <c:pt idx="3">
                  <c:v>41.06</c:v>
                </c:pt>
                <c:pt idx="4">
                  <c:v>45.71</c:v>
                </c:pt>
                <c:pt idx="5">
                  <c:v>40.340000000000003</c:v>
                </c:pt>
                <c:pt idx="6">
                  <c:v>18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D-43A4-A9B6-1CE00C2ED2EF}"/>
            </c:ext>
          </c:extLst>
        </c:ser>
        <c:ser>
          <c:idx val="3"/>
          <c:order val="3"/>
          <c:tx>
            <c:strRef>
              <c:f>'Media Density Exp_T3_07012025'!$BC$1</c:f>
              <c:strCache>
                <c:ptCount val="1"/>
                <c:pt idx="0">
                  <c:v>M07708- P5W1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Exp_T3_07012025'!$BC$2:$BC$10</c:f>
              <c:numCache>
                <c:formatCode>General</c:formatCode>
                <c:ptCount val="9"/>
                <c:pt idx="0">
                  <c:v>0.21</c:v>
                </c:pt>
                <c:pt idx="1">
                  <c:v>3.42</c:v>
                </c:pt>
                <c:pt idx="2">
                  <c:v>8.39</c:v>
                </c:pt>
                <c:pt idx="3">
                  <c:v>4.17</c:v>
                </c:pt>
                <c:pt idx="4">
                  <c:v>0.15</c:v>
                </c:pt>
                <c:pt idx="5">
                  <c:v>0.08</c:v>
                </c:pt>
                <c:pt idx="6">
                  <c:v>0.09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5D-43A4-A9B6-1CE00C2ED2EF}"/>
            </c:ext>
          </c:extLst>
        </c:ser>
        <c:ser>
          <c:idx val="4"/>
          <c:order val="4"/>
          <c:tx>
            <c:strRef>
              <c:f>'Media Density Exp_T3_07012025'!$BG$1</c:f>
              <c:strCache>
                <c:ptCount val="1"/>
                <c:pt idx="0">
                  <c:v>M07708- P5W5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Exp_T3_07012025'!$BG$2:$BG$10</c:f>
              <c:numCache>
                <c:formatCode>General</c:formatCode>
                <c:ptCount val="9"/>
                <c:pt idx="0">
                  <c:v>0.39</c:v>
                </c:pt>
                <c:pt idx="1">
                  <c:v>9.2200000000000006</c:v>
                </c:pt>
                <c:pt idx="2">
                  <c:v>25.19</c:v>
                </c:pt>
                <c:pt idx="3">
                  <c:v>44.75</c:v>
                </c:pt>
                <c:pt idx="4">
                  <c:v>49.33</c:v>
                </c:pt>
                <c:pt idx="5">
                  <c:v>67.88</c:v>
                </c:pt>
                <c:pt idx="6">
                  <c:v>2.61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D-43A4-A9B6-1CE00C2ED2EF}"/>
            </c:ext>
          </c:extLst>
        </c:ser>
        <c:ser>
          <c:idx val="5"/>
          <c:order val="5"/>
          <c:tx>
            <c:strRef>
              <c:f>'Media Density Exp_T3_07012025'!$BI$1</c:f>
              <c:strCache>
                <c:ptCount val="1"/>
                <c:pt idx="0">
                  <c:v>M07137- P6W1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Exp_T3_07012025'!$BI$2:$BI$10</c:f>
              <c:numCache>
                <c:formatCode>General</c:formatCode>
                <c:ptCount val="9"/>
                <c:pt idx="0">
                  <c:v>0.42</c:v>
                </c:pt>
                <c:pt idx="1">
                  <c:v>3.87</c:v>
                </c:pt>
                <c:pt idx="2">
                  <c:v>9.8800000000000008</c:v>
                </c:pt>
                <c:pt idx="3">
                  <c:v>14.15</c:v>
                </c:pt>
                <c:pt idx="4">
                  <c:v>0.16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5D-43A4-A9B6-1CE00C2ED2EF}"/>
            </c:ext>
          </c:extLst>
        </c:ser>
        <c:ser>
          <c:idx val="6"/>
          <c:order val="6"/>
          <c:tx>
            <c:strRef>
              <c:f>'Media Density Exp_T3_07012025'!$BO$1</c:f>
              <c:strCache>
                <c:ptCount val="1"/>
                <c:pt idx="0">
                  <c:v>M08028- P7W1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Exp_T3_07012025'!$BO$2:$BO$10</c:f>
              <c:numCache>
                <c:formatCode>General</c:formatCode>
                <c:ptCount val="9"/>
                <c:pt idx="0">
                  <c:v>0.23</c:v>
                </c:pt>
                <c:pt idx="1">
                  <c:v>11.12</c:v>
                </c:pt>
                <c:pt idx="2">
                  <c:v>27.81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5D-43A4-A9B6-1CE00C2ED2EF}"/>
            </c:ext>
          </c:extLst>
        </c:ser>
        <c:ser>
          <c:idx val="7"/>
          <c:order val="7"/>
          <c:tx>
            <c:strRef>
              <c:f>'Media Density Exp_T3_07012025'!$BS$1</c:f>
              <c:strCache>
                <c:ptCount val="1"/>
                <c:pt idx="0">
                  <c:v>M08028- P7W5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Exp_T3_07012025'!$BS$2:$BS$10</c:f>
              <c:numCache>
                <c:formatCode>General</c:formatCode>
                <c:ptCount val="9"/>
                <c:pt idx="0">
                  <c:v>0.36</c:v>
                </c:pt>
                <c:pt idx="1">
                  <c:v>3.36</c:v>
                </c:pt>
                <c:pt idx="2">
                  <c:v>0.28999999999999998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5D-43A4-A9B6-1CE00C2ED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567280"/>
        <c:axId val="1041308335"/>
      </c:barChart>
      <c:catAx>
        <c:axId val="12865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08335"/>
        <c:crosses val="autoZero"/>
        <c:auto val="1"/>
        <c:lblAlgn val="ctr"/>
        <c:lblOffset val="100"/>
        <c:noMultiLvlLbl val="0"/>
      </c:catAx>
      <c:valAx>
        <c:axId val="10413083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56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Exp_T3_07012025'!$AR$1</c:f>
              <c:strCache>
                <c:ptCount val="1"/>
                <c:pt idx="0">
                  <c:v>M08024- P3W2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Exp_T3_07012025'!$AR$2:$AR$10</c:f>
              <c:numCache>
                <c:formatCode>General</c:formatCode>
                <c:ptCount val="9"/>
                <c:pt idx="0">
                  <c:v>3.06</c:v>
                </c:pt>
                <c:pt idx="1">
                  <c:v>19.579999999999998</c:v>
                </c:pt>
                <c:pt idx="2">
                  <c:v>43.91</c:v>
                </c:pt>
                <c:pt idx="3">
                  <c:v>67.38</c:v>
                </c:pt>
                <c:pt idx="4">
                  <c:v>73.92</c:v>
                </c:pt>
                <c:pt idx="5">
                  <c:v>77.23</c:v>
                </c:pt>
                <c:pt idx="6">
                  <c:v>78</c:v>
                </c:pt>
                <c:pt idx="7">
                  <c:v>71.33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F-4F1E-A954-7B83E1008DED}"/>
            </c:ext>
          </c:extLst>
        </c:ser>
        <c:ser>
          <c:idx val="1"/>
          <c:order val="1"/>
          <c:tx>
            <c:strRef>
              <c:f>'Media Density Exp_T3_07012025'!$AX$1</c:f>
              <c:strCache>
                <c:ptCount val="1"/>
                <c:pt idx="0">
                  <c:v>M07037- P4W2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Exp_T3_07012025'!$AX$2:$AX$10</c:f>
              <c:numCache>
                <c:formatCode>General</c:formatCode>
                <c:ptCount val="9"/>
                <c:pt idx="0">
                  <c:v>0.08</c:v>
                </c:pt>
                <c:pt idx="1">
                  <c:v>3.27</c:v>
                </c:pt>
                <c:pt idx="2">
                  <c:v>8.9499999999999993</c:v>
                </c:pt>
                <c:pt idx="3">
                  <c:v>20.309999999999999</c:v>
                </c:pt>
                <c:pt idx="4">
                  <c:v>30.02</c:v>
                </c:pt>
                <c:pt idx="5">
                  <c:v>26.62</c:v>
                </c:pt>
                <c:pt idx="6">
                  <c:v>8.18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F-4F1E-A954-7B83E1008DED}"/>
            </c:ext>
          </c:extLst>
        </c:ser>
        <c:ser>
          <c:idx val="2"/>
          <c:order val="2"/>
          <c:tx>
            <c:strRef>
              <c:f>'Media Density Exp_T3_07012025'!$BB$1</c:f>
              <c:strCache>
                <c:ptCount val="1"/>
                <c:pt idx="0">
                  <c:v>M07037- P4W6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Exp_T3_07012025'!$BB$2:$BB$10</c:f>
              <c:numCache>
                <c:formatCode>General</c:formatCode>
                <c:ptCount val="9"/>
                <c:pt idx="0">
                  <c:v>0.23</c:v>
                </c:pt>
                <c:pt idx="1">
                  <c:v>6.59</c:v>
                </c:pt>
                <c:pt idx="2">
                  <c:v>17.100000000000001</c:v>
                </c:pt>
                <c:pt idx="3">
                  <c:v>32.65</c:v>
                </c:pt>
                <c:pt idx="4">
                  <c:v>46.07</c:v>
                </c:pt>
                <c:pt idx="5">
                  <c:v>48.22</c:v>
                </c:pt>
                <c:pt idx="6">
                  <c:v>42.03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F-4F1E-A954-7B83E1008DED}"/>
            </c:ext>
          </c:extLst>
        </c:ser>
        <c:ser>
          <c:idx val="3"/>
          <c:order val="3"/>
          <c:tx>
            <c:strRef>
              <c:f>'Media Density Exp_T3_07012025'!$BD$1</c:f>
              <c:strCache>
                <c:ptCount val="1"/>
                <c:pt idx="0">
                  <c:v>M07708- P5W2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Exp_T3_07012025'!$BD$2:$BD$10</c:f>
              <c:numCache>
                <c:formatCode>General</c:formatCode>
                <c:ptCount val="9"/>
                <c:pt idx="0">
                  <c:v>0.38</c:v>
                </c:pt>
                <c:pt idx="1">
                  <c:v>8.84</c:v>
                </c:pt>
                <c:pt idx="2">
                  <c:v>17.8</c:v>
                </c:pt>
                <c:pt idx="3">
                  <c:v>30.98</c:v>
                </c:pt>
                <c:pt idx="4">
                  <c:v>42.77</c:v>
                </c:pt>
                <c:pt idx="5">
                  <c:v>47</c:v>
                </c:pt>
                <c:pt idx="6">
                  <c:v>38.68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F-4F1E-A954-7B83E1008DED}"/>
            </c:ext>
          </c:extLst>
        </c:ser>
        <c:ser>
          <c:idx val="4"/>
          <c:order val="4"/>
          <c:tx>
            <c:strRef>
              <c:f>'Media Density Exp_T3_07012025'!$BH$1</c:f>
              <c:strCache>
                <c:ptCount val="1"/>
                <c:pt idx="0">
                  <c:v>M07708- P5W6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Exp_T3_07012025'!$BH$2:$BH$10</c:f>
              <c:numCache>
                <c:formatCode>General</c:formatCode>
                <c:ptCount val="9"/>
                <c:pt idx="0">
                  <c:v>2.74</c:v>
                </c:pt>
                <c:pt idx="1">
                  <c:v>22.67</c:v>
                </c:pt>
                <c:pt idx="2">
                  <c:v>42.47</c:v>
                </c:pt>
                <c:pt idx="3">
                  <c:v>0.38</c:v>
                </c:pt>
                <c:pt idx="4">
                  <c:v>0.27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F-4F1E-A954-7B83E1008DED}"/>
            </c:ext>
          </c:extLst>
        </c:ser>
        <c:ser>
          <c:idx val="5"/>
          <c:order val="5"/>
          <c:tx>
            <c:strRef>
              <c:f>'Media Density Exp_T3_07012025'!$BJ$1</c:f>
              <c:strCache>
                <c:ptCount val="1"/>
                <c:pt idx="0">
                  <c:v>M07137- P6W2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Exp_T3_07012025'!$BJ$2:$BJ$10</c:f>
              <c:numCache>
                <c:formatCode>General</c:formatCode>
                <c:ptCount val="9"/>
                <c:pt idx="0">
                  <c:v>1.42</c:v>
                </c:pt>
                <c:pt idx="1">
                  <c:v>19.34</c:v>
                </c:pt>
                <c:pt idx="2">
                  <c:v>35.51</c:v>
                </c:pt>
                <c:pt idx="3">
                  <c:v>57.78</c:v>
                </c:pt>
                <c:pt idx="4">
                  <c:v>71.09</c:v>
                </c:pt>
                <c:pt idx="5">
                  <c:v>74.09</c:v>
                </c:pt>
                <c:pt idx="6">
                  <c:v>67.010000000000005</c:v>
                </c:pt>
                <c:pt idx="7">
                  <c:v>29.09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AF-4F1E-A954-7B83E1008DED}"/>
            </c:ext>
          </c:extLst>
        </c:ser>
        <c:ser>
          <c:idx val="6"/>
          <c:order val="6"/>
          <c:tx>
            <c:strRef>
              <c:f>'Media Density Exp_T3_07012025'!$BP$1</c:f>
              <c:strCache>
                <c:ptCount val="1"/>
                <c:pt idx="0">
                  <c:v>M08028- P7W2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Exp_T3_07012025'!$BP$2:$BP$10</c:f>
              <c:numCache>
                <c:formatCode>General</c:formatCode>
                <c:ptCount val="9"/>
                <c:pt idx="0">
                  <c:v>2.02</c:v>
                </c:pt>
                <c:pt idx="1">
                  <c:v>4.97</c:v>
                </c:pt>
                <c:pt idx="2">
                  <c:v>11.06</c:v>
                </c:pt>
                <c:pt idx="3">
                  <c:v>15.47</c:v>
                </c:pt>
                <c:pt idx="4">
                  <c:v>24.65</c:v>
                </c:pt>
                <c:pt idx="5">
                  <c:v>2.75</c:v>
                </c:pt>
                <c:pt idx="6">
                  <c:v>1.89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AF-4F1E-A954-7B83E1008DED}"/>
            </c:ext>
          </c:extLst>
        </c:ser>
        <c:ser>
          <c:idx val="7"/>
          <c:order val="7"/>
          <c:tx>
            <c:strRef>
              <c:f>'Media Density Exp_T3_07012025'!$BT$1</c:f>
              <c:strCache>
                <c:ptCount val="1"/>
                <c:pt idx="0">
                  <c:v>M08028- P7W6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Exp_T3_07012025'!$BT$2:$BT$10</c:f>
              <c:numCache>
                <c:formatCode>General</c:formatCode>
                <c:ptCount val="9"/>
                <c:pt idx="0">
                  <c:v>0.11</c:v>
                </c:pt>
                <c:pt idx="1">
                  <c:v>6.57</c:v>
                </c:pt>
                <c:pt idx="2">
                  <c:v>14.4</c:v>
                </c:pt>
                <c:pt idx="3">
                  <c:v>33.520000000000003</c:v>
                </c:pt>
                <c:pt idx="4">
                  <c:v>37.85</c:v>
                </c:pt>
                <c:pt idx="5">
                  <c:v>0.88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AF-4F1E-A954-7B83E1008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04639"/>
        <c:axId val="1042231503"/>
      </c:barChart>
      <c:catAx>
        <c:axId val="9327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31503"/>
        <c:crosses val="autoZero"/>
        <c:auto val="1"/>
        <c:lblAlgn val="ctr"/>
        <c:lblOffset val="100"/>
        <c:noMultiLvlLbl val="0"/>
      </c:catAx>
      <c:valAx>
        <c:axId val="10422315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100K</a:t>
            </a:r>
            <a:r>
              <a:rPr lang="en-US" baseline="0"/>
              <a:t> NBP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Exp_T3_07012025'!$AS$1</c:f>
              <c:strCache>
                <c:ptCount val="1"/>
                <c:pt idx="0">
                  <c:v>M08024- P3W3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Exp_T3_07012025'!$AS$2:$AS$10</c:f>
              <c:numCache>
                <c:formatCode>General</c:formatCode>
                <c:ptCount val="9"/>
                <c:pt idx="0">
                  <c:v>0.28999999999999998</c:v>
                </c:pt>
                <c:pt idx="1">
                  <c:v>3.62</c:v>
                </c:pt>
                <c:pt idx="2">
                  <c:v>8.1</c:v>
                </c:pt>
                <c:pt idx="3">
                  <c:v>14.56</c:v>
                </c:pt>
                <c:pt idx="4">
                  <c:v>14.67</c:v>
                </c:pt>
                <c:pt idx="5">
                  <c:v>15.64</c:v>
                </c:pt>
                <c:pt idx="6">
                  <c:v>2.57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8-4EA5-952B-CEEA3875031C}"/>
            </c:ext>
          </c:extLst>
        </c:ser>
        <c:ser>
          <c:idx val="1"/>
          <c:order val="1"/>
          <c:tx>
            <c:strRef>
              <c:f>'Media Density Exp_T3_07012025'!$AU$1</c:f>
              <c:strCache>
                <c:ptCount val="1"/>
                <c:pt idx="0">
                  <c:v>M08024- P3W5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Exp_T3_07012025'!$AU$2:$AU$10</c:f>
              <c:numCache>
                <c:formatCode>General</c:formatCode>
                <c:ptCount val="9"/>
                <c:pt idx="0">
                  <c:v>0.89</c:v>
                </c:pt>
                <c:pt idx="1">
                  <c:v>14.48</c:v>
                </c:pt>
                <c:pt idx="2">
                  <c:v>30.83</c:v>
                </c:pt>
                <c:pt idx="3">
                  <c:v>51.38</c:v>
                </c:pt>
                <c:pt idx="4">
                  <c:v>66.22</c:v>
                </c:pt>
                <c:pt idx="5">
                  <c:v>73.19</c:v>
                </c:pt>
                <c:pt idx="6">
                  <c:v>68.56</c:v>
                </c:pt>
                <c:pt idx="7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8-4EA5-952B-CEEA3875031C}"/>
            </c:ext>
          </c:extLst>
        </c:ser>
        <c:ser>
          <c:idx val="2"/>
          <c:order val="2"/>
          <c:tx>
            <c:strRef>
              <c:f>'Media Density Exp_T3_07012025'!$AY$1</c:f>
              <c:strCache>
                <c:ptCount val="1"/>
                <c:pt idx="0">
                  <c:v>M07037- P4W3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Exp_T3_07012025'!$AY$2:$AY$10</c:f>
              <c:numCache>
                <c:formatCode>General</c:formatCode>
                <c:ptCount val="9"/>
                <c:pt idx="0">
                  <c:v>0.38</c:v>
                </c:pt>
                <c:pt idx="1">
                  <c:v>8.25</c:v>
                </c:pt>
                <c:pt idx="2">
                  <c:v>20.84</c:v>
                </c:pt>
                <c:pt idx="3">
                  <c:v>39.17</c:v>
                </c:pt>
                <c:pt idx="4">
                  <c:v>54.49</c:v>
                </c:pt>
                <c:pt idx="5">
                  <c:v>56.37</c:v>
                </c:pt>
                <c:pt idx="6">
                  <c:v>47.52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8-4EA5-952B-CEEA3875031C}"/>
            </c:ext>
          </c:extLst>
        </c:ser>
        <c:ser>
          <c:idx val="3"/>
          <c:order val="3"/>
          <c:tx>
            <c:strRef>
              <c:f>'Media Density Exp_T3_07012025'!$BE$1</c:f>
              <c:strCache>
                <c:ptCount val="1"/>
                <c:pt idx="0">
                  <c:v>M07708- P5W3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Exp_T3_07012025'!$BE$2:$BE$10</c:f>
              <c:numCache>
                <c:formatCode>General</c:formatCode>
                <c:ptCount val="9"/>
                <c:pt idx="0">
                  <c:v>0.33</c:v>
                </c:pt>
                <c:pt idx="1">
                  <c:v>6.41</c:v>
                </c:pt>
                <c:pt idx="2">
                  <c:v>10.41</c:v>
                </c:pt>
                <c:pt idx="3">
                  <c:v>12.96</c:v>
                </c:pt>
                <c:pt idx="4">
                  <c:v>0.43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78-4EA5-952B-CEEA3875031C}"/>
            </c:ext>
          </c:extLst>
        </c:ser>
        <c:ser>
          <c:idx val="4"/>
          <c:order val="4"/>
          <c:tx>
            <c:strRef>
              <c:f>'Media Density Exp_T3_07012025'!$BK$1</c:f>
              <c:strCache>
                <c:ptCount val="1"/>
                <c:pt idx="0">
                  <c:v>M07137- P6W3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Exp_T3_07012025'!$BK$2:$BK$10</c:f>
              <c:numCache>
                <c:formatCode>General</c:formatCode>
                <c:ptCount val="9"/>
                <c:pt idx="0">
                  <c:v>0.5</c:v>
                </c:pt>
                <c:pt idx="1">
                  <c:v>9.98</c:v>
                </c:pt>
                <c:pt idx="2">
                  <c:v>20.47</c:v>
                </c:pt>
                <c:pt idx="3">
                  <c:v>29.42</c:v>
                </c:pt>
                <c:pt idx="4">
                  <c:v>45.69</c:v>
                </c:pt>
                <c:pt idx="5">
                  <c:v>55.39</c:v>
                </c:pt>
                <c:pt idx="6">
                  <c:v>0.3</c:v>
                </c:pt>
                <c:pt idx="7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78-4EA5-952B-CEEA3875031C}"/>
            </c:ext>
          </c:extLst>
        </c:ser>
        <c:ser>
          <c:idx val="5"/>
          <c:order val="5"/>
          <c:tx>
            <c:strRef>
              <c:f>'Media Density Exp_T3_07012025'!$BM$1</c:f>
              <c:strCache>
                <c:ptCount val="1"/>
                <c:pt idx="0">
                  <c:v>M07137- P6W5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'Media Density Exp_T3_07012025'!$BM$2:$BM$10</c:f>
              <c:numCache>
                <c:formatCode>General</c:formatCode>
                <c:ptCount val="9"/>
                <c:pt idx="0">
                  <c:v>1.29</c:v>
                </c:pt>
                <c:pt idx="1">
                  <c:v>21.09</c:v>
                </c:pt>
                <c:pt idx="2">
                  <c:v>46.86</c:v>
                </c:pt>
                <c:pt idx="3">
                  <c:v>66.680000000000007</c:v>
                </c:pt>
                <c:pt idx="4">
                  <c:v>77.64</c:v>
                </c:pt>
                <c:pt idx="5">
                  <c:v>81.53</c:v>
                </c:pt>
                <c:pt idx="6">
                  <c:v>80.39</c:v>
                </c:pt>
                <c:pt idx="7">
                  <c:v>72.47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78-4EA5-952B-CEEA3875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579567"/>
        <c:axId val="818386815"/>
      </c:barChart>
      <c:catAx>
        <c:axId val="10795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86815"/>
        <c:crosses val="autoZero"/>
        <c:auto val="1"/>
        <c:lblAlgn val="ctr"/>
        <c:lblOffset val="100"/>
        <c:noMultiLvlLbl val="0"/>
      </c:catAx>
      <c:valAx>
        <c:axId val="81838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7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Exp_T3_07012025'!$AT$1</c:f>
              <c:strCache>
                <c:ptCount val="1"/>
                <c:pt idx="0">
                  <c:v>M08024- P3W4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Exp_T3_07012025'!$AT$2:$AT$10</c:f>
              <c:numCache>
                <c:formatCode>General</c:formatCode>
                <c:ptCount val="9"/>
                <c:pt idx="0">
                  <c:v>7.95</c:v>
                </c:pt>
                <c:pt idx="1">
                  <c:v>37.85</c:v>
                </c:pt>
                <c:pt idx="2">
                  <c:v>71.58</c:v>
                </c:pt>
                <c:pt idx="3">
                  <c:v>91.62</c:v>
                </c:pt>
                <c:pt idx="4">
                  <c:v>72.599999999999994</c:v>
                </c:pt>
                <c:pt idx="5">
                  <c:v>86.43</c:v>
                </c:pt>
                <c:pt idx="6">
                  <c:v>81.650000000000006</c:v>
                </c:pt>
                <c:pt idx="7">
                  <c:v>73.540000000000006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E-4282-BB91-5D899CEACE30}"/>
            </c:ext>
          </c:extLst>
        </c:ser>
        <c:ser>
          <c:idx val="1"/>
          <c:order val="1"/>
          <c:tx>
            <c:strRef>
              <c:f>'Media Density Exp_T3_07012025'!$AV$1</c:f>
              <c:strCache>
                <c:ptCount val="1"/>
                <c:pt idx="0">
                  <c:v>M08024- P3W6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Exp_T3_07012025'!$AV$2:$AV$10</c:f>
              <c:numCache>
                <c:formatCode>General</c:formatCode>
                <c:ptCount val="9"/>
                <c:pt idx="0">
                  <c:v>1.7</c:v>
                </c:pt>
                <c:pt idx="1">
                  <c:v>24.34</c:v>
                </c:pt>
                <c:pt idx="2">
                  <c:v>44.08</c:v>
                </c:pt>
                <c:pt idx="3">
                  <c:v>76.97</c:v>
                </c:pt>
                <c:pt idx="4">
                  <c:v>80.38</c:v>
                </c:pt>
                <c:pt idx="5">
                  <c:v>77.3</c:v>
                </c:pt>
                <c:pt idx="6">
                  <c:v>71.180000000000007</c:v>
                </c:pt>
                <c:pt idx="7">
                  <c:v>71.89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E-4282-BB91-5D899CEACE30}"/>
            </c:ext>
          </c:extLst>
        </c:ser>
        <c:ser>
          <c:idx val="2"/>
          <c:order val="2"/>
          <c:tx>
            <c:strRef>
              <c:f>'Media Density Exp_T3_07012025'!$AZ$1</c:f>
              <c:strCache>
                <c:ptCount val="1"/>
                <c:pt idx="0">
                  <c:v>M07037- P4W4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Exp_T3_07012025'!$AZ$2:$AZ$10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E-4282-BB91-5D899CEACE30}"/>
            </c:ext>
          </c:extLst>
        </c:ser>
        <c:ser>
          <c:idx val="3"/>
          <c:order val="3"/>
          <c:tx>
            <c:strRef>
              <c:f>'Media Density Exp_T3_07012025'!$BF$1</c:f>
              <c:strCache>
                <c:ptCount val="1"/>
                <c:pt idx="0">
                  <c:v>M07708- P5W4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Exp_T3_07012025'!$BF$2:$BF$10</c:f>
              <c:numCache>
                <c:formatCode>General</c:formatCode>
                <c:ptCount val="9"/>
                <c:pt idx="0">
                  <c:v>2.42</c:v>
                </c:pt>
                <c:pt idx="1">
                  <c:v>23.55</c:v>
                </c:pt>
                <c:pt idx="2">
                  <c:v>54.7</c:v>
                </c:pt>
                <c:pt idx="3">
                  <c:v>85.08</c:v>
                </c:pt>
                <c:pt idx="4">
                  <c:v>67.760000000000005</c:v>
                </c:pt>
                <c:pt idx="5">
                  <c:v>46.01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9E-4282-BB91-5D899CEACE30}"/>
            </c:ext>
          </c:extLst>
        </c:ser>
        <c:ser>
          <c:idx val="4"/>
          <c:order val="4"/>
          <c:tx>
            <c:strRef>
              <c:f>'Media Density Exp_T3_07012025'!$BL$1</c:f>
              <c:strCache>
                <c:ptCount val="1"/>
                <c:pt idx="0">
                  <c:v>M07137- P6W4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Exp_T3_07012025'!$BL$2:$BL$10</c:f>
              <c:numCache>
                <c:formatCode>General</c:formatCode>
                <c:ptCount val="9"/>
                <c:pt idx="0">
                  <c:v>1.38</c:v>
                </c:pt>
                <c:pt idx="1">
                  <c:v>26.33</c:v>
                </c:pt>
                <c:pt idx="2">
                  <c:v>57.17</c:v>
                </c:pt>
                <c:pt idx="3">
                  <c:v>78.11</c:v>
                </c:pt>
                <c:pt idx="4">
                  <c:v>83.38</c:v>
                </c:pt>
                <c:pt idx="5">
                  <c:v>82.81</c:v>
                </c:pt>
                <c:pt idx="6">
                  <c:v>84.33</c:v>
                </c:pt>
                <c:pt idx="7">
                  <c:v>80.42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9E-4282-BB91-5D899CEACE30}"/>
            </c:ext>
          </c:extLst>
        </c:ser>
        <c:ser>
          <c:idx val="5"/>
          <c:order val="5"/>
          <c:tx>
            <c:strRef>
              <c:f>'Media Density Exp_T3_07012025'!$BN$1</c:f>
              <c:strCache>
                <c:ptCount val="1"/>
                <c:pt idx="0">
                  <c:v>M07137- P6W6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Exp_T3_07012025'!$BN$2:$BN$10</c:f>
              <c:numCache>
                <c:formatCode>General</c:formatCode>
                <c:ptCount val="9"/>
                <c:pt idx="0">
                  <c:v>1.65</c:v>
                </c:pt>
                <c:pt idx="1">
                  <c:v>16.71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9E-4282-BB91-5D899CEACE30}"/>
            </c:ext>
          </c:extLst>
        </c:ser>
        <c:ser>
          <c:idx val="6"/>
          <c:order val="6"/>
          <c:tx>
            <c:strRef>
              <c:f>'Media Density Exp_T3_07012025'!$BR$1</c:f>
              <c:strCache>
                <c:ptCount val="1"/>
                <c:pt idx="0">
                  <c:v>M08028- P7W4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Exp_T3_07012025'!$AD$2:$AD$10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</c:numCache>
            </c:numRef>
          </c:cat>
          <c:val>
            <c:numRef>
              <c:f>'Media Density Exp_T3_07012025'!$BR$2:$BR$10</c:f>
              <c:numCache>
                <c:formatCode>General</c:formatCode>
                <c:ptCount val="9"/>
                <c:pt idx="0">
                  <c:v>2.59</c:v>
                </c:pt>
                <c:pt idx="1">
                  <c:v>39.799999999999997</c:v>
                </c:pt>
                <c:pt idx="2">
                  <c:v>62.08</c:v>
                </c:pt>
                <c:pt idx="3">
                  <c:v>80.27</c:v>
                </c:pt>
                <c:pt idx="4">
                  <c:v>76.25</c:v>
                </c:pt>
                <c:pt idx="5">
                  <c:v>82.64</c:v>
                </c:pt>
                <c:pt idx="6">
                  <c:v>76.83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9E-4282-BB91-5D899CEA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348720"/>
        <c:axId val="817955935"/>
      </c:barChart>
      <c:catAx>
        <c:axId val="38034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55935"/>
        <c:crosses val="autoZero"/>
        <c:auto val="1"/>
        <c:lblAlgn val="ctr"/>
        <c:lblOffset val="100"/>
        <c:noMultiLvlLbl val="0"/>
      </c:catAx>
      <c:valAx>
        <c:axId val="8179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4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Electrodes per Density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Exp_T4_07232025'!$AE$15</c:f>
              <c:strCache>
                <c:ptCount val="1"/>
                <c:pt idx="0">
                  <c:v>60K- DMEM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Exp_T4_07232025'!$AE$16:$AE$23</c:f>
              <c:numCache>
                <c:formatCode>0.0</c:formatCode>
                <c:ptCount val="8"/>
                <c:pt idx="0">
                  <c:v>8.82</c:v>
                </c:pt>
                <c:pt idx="1">
                  <c:v>27.513333333333335</c:v>
                </c:pt>
                <c:pt idx="2">
                  <c:v>39.75333333333333</c:v>
                </c:pt>
                <c:pt idx="3">
                  <c:v>48.583333333333336</c:v>
                </c:pt>
                <c:pt idx="4">
                  <c:v>55.69</c:v>
                </c:pt>
                <c:pt idx="5">
                  <c:v>38.906666666666666</c:v>
                </c:pt>
                <c:pt idx="6">
                  <c:v>37.49</c:v>
                </c:pt>
                <c:pt idx="7">
                  <c:v>34.406666666666666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F-FA4F-817E-E1C42F4677A3}"/>
            </c:ext>
          </c:extLst>
        </c:ser>
        <c:ser>
          <c:idx val="1"/>
          <c:order val="1"/>
          <c:tx>
            <c:strRef>
              <c:f>'Media Density Exp_T4_07232025'!$AF$15</c:f>
              <c:strCache>
                <c:ptCount val="1"/>
                <c:pt idx="0">
                  <c:v>80K- DMEM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Exp_T4_07232025'!$AF$16:$AF$23</c:f>
              <c:numCache>
                <c:formatCode>0.0</c:formatCode>
                <c:ptCount val="8"/>
                <c:pt idx="0">
                  <c:v>5.6676000000000002</c:v>
                </c:pt>
                <c:pt idx="1">
                  <c:v>23.07</c:v>
                </c:pt>
                <c:pt idx="2">
                  <c:v>37.06</c:v>
                </c:pt>
                <c:pt idx="3">
                  <c:v>46.8</c:v>
                </c:pt>
                <c:pt idx="4">
                  <c:v>59.78</c:v>
                </c:pt>
                <c:pt idx="5">
                  <c:v>37.24</c:v>
                </c:pt>
                <c:pt idx="6">
                  <c:v>30.23</c:v>
                </c:pt>
                <c:pt idx="7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F-FA4F-817E-E1C42F4677A3}"/>
            </c:ext>
          </c:extLst>
        </c:ser>
        <c:ser>
          <c:idx val="2"/>
          <c:order val="2"/>
          <c:tx>
            <c:strRef>
              <c:f>'Media Density Exp_T4_07232025'!$AG$15</c:f>
              <c:strCache>
                <c:ptCount val="1"/>
                <c:pt idx="0">
                  <c:v>100K- DMEM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Exp_T4_07232025'!$AG$16:$AG$23</c:f>
              <c:numCache>
                <c:formatCode>0.0</c:formatCode>
                <c:ptCount val="8"/>
                <c:pt idx="0">
                  <c:v>2.0499999999999998</c:v>
                </c:pt>
                <c:pt idx="1">
                  <c:v>18.274999999999999</c:v>
                </c:pt>
                <c:pt idx="2">
                  <c:v>28.919999999999998</c:v>
                </c:pt>
                <c:pt idx="3">
                  <c:v>42.685000000000002</c:v>
                </c:pt>
                <c:pt idx="4">
                  <c:v>44.704999999999998</c:v>
                </c:pt>
                <c:pt idx="5">
                  <c:v>17.615000000000002</c:v>
                </c:pt>
                <c:pt idx="6">
                  <c:v>16.875</c:v>
                </c:pt>
                <c:pt idx="7">
                  <c:v>14.565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F-FA4F-817E-E1C42F4677A3}"/>
            </c:ext>
          </c:extLst>
        </c:ser>
        <c:ser>
          <c:idx val="3"/>
          <c:order val="3"/>
          <c:tx>
            <c:strRef>
              <c:f>'Media Density Exp_T4_07232025'!$AH$15</c:f>
              <c:strCache>
                <c:ptCount val="1"/>
                <c:pt idx="0">
                  <c:v>120K- DMEM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Exp_T4_07232025'!$AH$16:$AH$23</c:f>
              <c:numCache>
                <c:formatCode>0.0</c:formatCode>
                <c:ptCount val="8"/>
                <c:pt idx="0">
                  <c:v>5.5133333333333328</c:v>
                </c:pt>
                <c:pt idx="1">
                  <c:v>21.599999999999998</c:v>
                </c:pt>
                <c:pt idx="2">
                  <c:v>36.306666666666665</c:v>
                </c:pt>
                <c:pt idx="3">
                  <c:v>44.49666666666667</c:v>
                </c:pt>
                <c:pt idx="4">
                  <c:v>38.976666666666667</c:v>
                </c:pt>
                <c:pt idx="5">
                  <c:v>25.330000000000002</c:v>
                </c:pt>
                <c:pt idx="6">
                  <c:v>24.116666666666664</c:v>
                </c:pt>
                <c:pt idx="7">
                  <c:v>24.566666666666663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F-FA4F-817E-E1C42F4677A3}"/>
            </c:ext>
          </c:extLst>
        </c:ser>
        <c:ser>
          <c:idx val="4"/>
          <c:order val="4"/>
          <c:tx>
            <c:strRef>
              <c:f>'Media Density Exp_T4_07232025'!$AI$15</c:f>
              <c:strCache>
                <c:ptCount val="1"/>
                <c:pt idx="0">
                  <c:v>60K- NBP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Exp_T4_07232025'!$AI$16:$AI$23</c:f>
              <c:numCache>
                <c:formatCode>0.0</c:formatCode>
                <c:ptCount val="8"/>
                <c:pt idx="0">
                  <c:v>6.6274999999999995</c:v>
                </c:pt>
                <c:pt idx="1">
                  <c:v>19.282000000000004</c:v>
                </c:pt>
                <c:pt idx="2">
                  <c:v>43.5</c:v>
                </c:pt>
                <c:pt idx="3">
                  <c:v>48.11</c:v>
                </c:pt>
                <c:pt idx="4">
                  <c:v>55.215999999999994</c:v>
                </c:pt>
                <c:pt idx="5">
                  <c:v>49.822000000000003</c:v>
                </c:pt>
                <c:pt idx="6">
                  <c:v>47.753999999999998</c:v>
                </c:pt>
                <c:pt idx="7">
                  <c:v>32.201999999999998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7F-FA4F-817E-E1C42F4677A3}"/>
            </c:ext>
          </c:extLst>
        </c:ser>
        <c:ser>
          <c:idx val="5"/>
          <c:order val="5"/>
          <c:tx>
            <c:strRef>
              <c:f>'Media Density Exp_T4_07232025'!$AJ$15</c:f>
              <c:strCache>
                <c:ptCount val="1"/>
                <c:pt idx="0">
                  <c:v>80K- NBP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Exp_T4_07232025'!$AJ$16:$AJ$23</c:f>
              <c:numCache>
                <c:formatCode>0.0</c:formatCode>
                <c:ptCount val="8"/>
                <c:pt idx="0">
                  <c:v>5.7050000000000001</c:v>
                </c:pt>
                <c:pt idx="1">
                  <c:v>14.420000000000002</c:v>
                </c:pt>
                <c:pt idx="2">
                  <c:v>34.394999999999996</c:v>
                </c:pt>
                <c:pt idx="3">
                  <c:v>44.827499999999993</c:v>
                </c:pt>
                <c:pt idx="4">
                  <c:v>54.719999999999992</c:v>
                </c:pt>
                <c:pt idx="5">
                  <c:v>47.754999999999995</c:v>
                </c:pt>
                <c:pt idx="6">
                  <c:v>33.78</c:v>
                </c:pt>
                <c:pt idx="7">
                  <c:v>23.115000000000002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F-FA4F-817E-E1C42F4677A3}"/>
            </c:ext>
          </c:extLst>
        </c:ser>
        <c:ser>
          <c:idx val="6"/>
          <c:order val="6"/>
          <c:tx>
            <c:strRef>
              <c:f>'Media Density Exp_T4_07232025'!$AK$15</c:f>
              <c:strCache>
                <c:ptCount val="1"/>
                <c:pt idx="0">
                  <c:v>100K-NBP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Exp_T4_07232025'!$AK$16:$AK$23</c:f>
              <c:numCache>
                <c:formatCode>0.0</c:formatCode>
                <c:ptCount val="8"/>
                <c:pt idx="0">
                  <c:v>3.6999999999999997</c:v>
                </c:pt>
                <c:pt idx="1">
                  <c:v>9.07</c:v>
                </c:pt>
                <c:pt idx="2">
                  <c:v>16.684999999999999</c:v>
                </c:pt>
                <c:pt idx="3">
                  <c:v>12.654999999999999</c:v>
                </c:pt>
                <c:pt idx="4">
                  <c:v>10.02</c:v>
                </c:pt>
                <c:pt idx="5">
                  <c:v>6.4425000000000008</c:v>
                </c:pt>
                <c:pt idx="6">
                  <c:v>1.2075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7F-FA4F-817E-E1C42F4677A3}"/>
            </c:ext>
          </c:extLst>
        </c:ser>
        <c:ser>
          <c:idx val="7"/>
          <c:order val="7"/>
          <c:tx>
            <c:strRef>
              <c:f>'Media Density Exp_T4_07232025'!$AL$15</c:f>
              <c:strCache>
                <c:ptCount val="1"/>
                <c:pt idx="0">
                  <c:v>120K- NBP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 Density Exp_T4_07232025'!$AD$16:$AD$23</c:f>
              <c:strCache>
                <c:ptCount val="8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  <c:pt idx="5">
                  <c:v>DIV22</c:v>
                </c:pt>
                <c:pt idx="6">
                  <c:v>DIV26</c:v>
                </c:pt>
                <c:pt idx="7">
                  <c:v>DIV29</c:v>
                </c:pt>
              </c:strCache>
            </c:strRef>
          </c:cat>
          <c:val>
            <c:numRef>
              <c:f>'Media Density Exp_T4_07232025'!$AL$16:$AL$23</c:f>
              <c:numCache>
                <c:formatCode>0.0</c:formatCode>
                <c:ptCount val="8"/>
                <c:pt idx="0">
                  <c:v>4.4050000000000002</c:v>
                </c:pt>
                <c:pt idx="1">
                  <c:v>14.673333333333332</c:v>
                </c:pt>
                <c:pt idx="2">
                  <c:v>32.909999999999997</c:v>
                </c:pt>
                <c:pt idx="3">
                  <c:v>35.593333333333334</c:v>
                </c:pt>
                <c:pt idx="4">
                  <c:v>39.21</c:v>
                </c:pt>
                <c:pt idx="5">
                  <c:v>29.963333333333338</c:v>
                </c:pt>
                <c:pt idx="6">
                  <c:v>23.74</c:v>
                </c:pt>
                <c:pt idx="7">
                  <c:v>10.173333333333334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7F-FA4F-817E-E1C42F46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885103"/>
        <c:axId val="935875071"/>
      </c:barChart>
      <c:catAx>
        <c:axId val="9358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75071"/>
        <c:crosses val="autoZero"/>
        <c:auto val="1"/>
        <c:lblAlgn val="ctr"/>
        <c:lblOffset val="100"/>
        <c:noMultiLvlLbl val="0"/>
      </c:catAx>
      <c:valAx>
        <c:axId val="9358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Active Electrides (raw- not average)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Exp_T4_07232025'!$AE$1</c:f>
              <c:strCache>
                <c:ptCount val="1"/>
                <c:pt idx="0">
                  <c:v>M07036- P1W1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Exp_T4_07232025'!$AE$2:$AE$4</c:f>
              <c:numCache>
                <c:formatCode>General</c:formatCode>
                <c:ptCount val="3"/>
                <c:pt idx="0">
                  <c:v>14.2</c:v>
                </c:pt>
                <c:pt idx="1">
                  <c:v>33.71</c:v>
                </c:pt>
                <c:pt idx="2">
                  <c:v>44.03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5-CC4A-92DB-70651F515F12}"/>
            </c:ext>
          </c:extLst>
        </c:ser>
        <c:ser>
          <c:idx val="1"/>
          <c:order val="1"/>
          <c:tx>
            <c:strRef>
              <c:f>'Media Density Exp_T4_07232025'!$AF$1</c:f>
              <c:strCache>
                <c:ptCount val="1"/>
                <c:pt idx="0">
                  <c:v>M07036- P1W2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Exp_T4_07232025'!$AF$2:$AF$4</c:f>
              <c:numCache>
                <c:formatCode>General</c:formatCode>
                <c:ptCount val="3"/>
                <c:pt idx="0">
                  <c:v>5.78</c:v>
                </c:pt>
                <c:pt idx="1">
                  <c:v>23.07</c:v>
                </c:pt>
                <c:pt idx="2">
                  <c:v>37.06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5-CC4A-92DB-70651F515F12}"/>
            </c:ext>
          </c:extLst>
        </c:ser>
        <c:ser>
          <c:idx val="2"/>
          <c:order val="2"/>
          <c:tx>
            <c:strRef>
              <c:f>'Media Density Exp_T4_07232025'!$AG$1</c:f>
              <c:strCache>
                <c:ptCount val="1"/>
                <c:pt idx="0">
                  <c:v>M07036- P1W3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Exp_T4_07232025'!$AG$2:$AG$4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11.3</c:v>
                </c:pt>
                <c:pt idx="2">
                  <c:v>17.72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5-CC4A-92DB-70651F515F12}"/>
            </c:ext>
          </c:extLst>
        </c:ser>
        <c:ser>
          <c:idx val="3"/>
          <c:order val="3"/>
          <c:tx>
            <c:strRef>
              <c:f>'Media Density Exp_T4_07232025'!$AH$1</c:f>
              <c:strCache>
                <c:ptCount val="1"/>
                <c:pt idx="0">
                  <c:v>M07036- P1W4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Exp_T4_07232025'!$AH$2:$AH$4</c:f>
              <c:numCache>
                <c:formatCode>General</c:formatCode>
                <c:ptCount val="3"/>
                <c:pt idx="0">
                  <c:v>5.66</c:v>
                </c:pt>
                <c:pt idx="1">
                  <c:v>24.89</c:v>
                </c:pt>
                <c:pt idx="2">
                  <c:v>42.34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5-CC4A-92DB-70651F515F12}"/>
            </c:ext>
          </c:extLst>
        </c:ser>
        <c:ser>
          <c:idx val="4"/>
          <c:order val="4"/>
          <c:tx>
            <c:strRef>
              <c:f>'Media Density Exp_T4_07232025'!$AI$1</c:f>
              <c:strCache>
                <c:ptCount val="1"/>
                <c:pt idx="0">
                  <c:v>M07036- P1W5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Exp_T4_07232025'!$AI$2:$AI$4</c:f>
              <c:numCache>
                <c:formatCode>General</c:formatCode>
                <c:ptCount val="3"/>
                <c:pt idx="0">
                  <c:v>4.8979999999999997</c:v>
                </c:pt>
                <c:pt idx="1">
                  <c:v>25.25</c:v>
                </c:pt>
                <c:pt idx="2">
                  <c:v>40.119999999999997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A5-CC4A-92DB-70651F515F12}"/>
            </c:ext>
          </c:extLst>
        </c:ser>
        <c:ser>
          <c:idx val="5"/>
          <c:order val="5"/>
          <c:tx>
            <c:strRef>
              <c:f>'Media Density Exp_T4_07232025'!$AJ$1</c:f>
              <c:strCache>
                <c:ptCount val="1"/>
                <c:pt idx="0">
                  <c:v>M07036- P1W6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Exp_T4_07232025'!$AJ$2:$AJ$4</c:f>
              <c:numCache>
                <c:formatCode>General</c:formatCode>
                <c:ptCount val="3"/>
                <c:pt idx="0">
                  <c:v>1.19</c:v>
                </c:pt>
                <c:pt idx="1">
                  <c:v>7.15</c:v>
                </c:pt>
                <c:pt idx="2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A5-CC4A-92DB-70651F515F12}"/>
            </c:ext>
          </c:extLst>
        </c:ser>
        <c:ser>
          <c:idx val="6"/>
          <c:order val="6"/>
          <c:tx>
            <c:strRef>
              <c:f>'Media Density Exp_T4_07232025'!$AK$1</c:f>
              <c:strCache>
                <c:ptCount val="1"/>
                <c:pt idx="0">
                  <c:v>M07039- P2W1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Exp_T4_07232025'!$AK$2:$AK$4</c:f>
              <c:numCache>
                <c:formatCode>General</c:formatCode>
                <c:ptCount val="3"/>
                <c:pt idx="0">
                  <c:v>11.32</c:v>
                </c:pt>
                <c:pt idx="1">
                  <c:v>30.5</c:v>
                </c:pt>
                <c:pt idx="2">
                  <c:v>47.33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A5-CC4A-92DB-70651F515F12}"/>
            </c:ext>
          </c:extLst>
        </c:ser>
        <c:ser>
          <c:idx val="7"/>
          <c:order val="7"/>
          <c:tx>
            <c:strRef>
              <c:f>'Media Density Exp_T4_07232025'!$AL$1</c:f>
              <c:strCache>
                <c:ptCount val="1"/>
                <c:pt idx="0">
                  <c:v>M07039- P2W2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Exp_T4_07232025'!$AL$2:$AL$4</c:f>
              <c:numCache>
                <c:formatCode>General</c:formatCode>
                <c:ptCount val="3"/>
                <c:pt idx="0">
                  <c:v>3.98</c:v>
                </c:pt>
                <c:pt idx="1">
                  <c:v>17.39</c:v>
                </c:pt>
                <c:pt idx="2">
                  <c:v>27.54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A5-CC4A-92DB-70651F515F12}"/>
            </c:ext>
          </c:extLst>
        </c:ser>
        <c:ser>
          <c:idx val="8"/>
          <c:order val="8"/>
          <c:tx>
            <c:strRef>
              <c:f>'Media Density Exp_T4_07232025'!$AM$1</c:f>
              <c:strCache>
                <c:ptCount val="1"/>
                <c:pt idx="0">
                  <c:v>M07039- P2W3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Exp_T4_07232025'!$AM$2:$AM$4</c:f>
              <c:numCache>
                <c:formatCode>General</c:formatCode>
                <c:ptCount val="3"/>
                <c:pt idx="0">
                  <c:v>5.58</c:v>
                </c:pt>
                <c:pt idx="1">
                  <c:v>24.11</c:v>
                </c:pt>
                <c:pt idx="2">
                  <c:v>31.17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A5-CC4A-92DB-70651F515F12}"/>
            </c:ext>
          </c:extLst>
        </c:ser>
        <c:ser>
          <c:idx val="9"/>
          <c:order val="9"/>
          <c:tx>
            <c:strRef>
              <c:f>'Media Density Exp_T4_07232025'!$AN$1</c:f>
              <c:strCache>
                <c:ptCount val="1"/>
                <c:pt idx="0">
                  <c:v>M07039- P2W4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Exp_T4_07232025'!$AN$2:$AN$4</c:f>
              <c:numCache>
                <c:formatCode>General</c:formatCode>
                <c:ptCount val="3"/>
                <c:pt idx="0">
                  <c:v>9.69</c:v>
                </c:pt>
                <c:pt idx="1">
                  <c:v>32.76</c:v>
                </c:pt>
                <c:pt idx="2">
                  <c:v>49.08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A5-CC4A-92DB-70651F515F12}"/>
            </c:ext>
          </c:extLst>
        </c:ser>
        <c:ser>
          <c:idx val="10"/>
          <c:order val="10"/>
          <c:tx>
            <c:strRef>
              <c:f>'Media Density Exp_T4_07232025'!$AO$1</c:f>
              <c:strCache>
                <c:ptCount val="1"/>
                <c:pt idx="0">
                  <c:v>M07039- P2W5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Exp_T4_07232025'!$AO$2:$AO$4</c:f>
              <c:numCache>
                <c:formatCode>General</c:formatCode>
                <c:ptCount val="3"/>
                <c:pt idx="0">
                  <c:v>4.33</c:v>
                </c:pt>
                <c:pt idx="1">
                  <c:v>18.329999999999998</c:v>
                </c:pt>
                <c:pt idx="2">
                  <c:v>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A5-CC4A-92DB-70651F515F12}"/>
            </c:ext>
          </c:extLst>
        </c:ser>
        <c:ser>
          <c:idx val="11"/>
          <c:order val="11"/>
          <c:tx>
            <c:strRef>
              <c:f>'Media Density Exp_T4_07232025'!$AP$1</c:f>
              <c:strCache>
                <c:ptCount val="1"/>
                <c:pt idx="0">
                  <c:v>M07039 P2W6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Exp_T4_07232025'!$AP$2:$AP$4</c:f>
              <c:numCache>
                <c:formatCode>General</c:formatCode>
                <c:ptCount val="3"/>
                <c:pt idx="0">
                  <c:v>0.63</c:v>
                </c:pt>
                <c:pt idx="1">
                  <c:v>4.12</c:v>
                </c:pt>
                <c:pt idx="2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A5-CC4A-92DB-70651F515F12}"/>
            </c:ext>
          </c:extLst>
        </c:ser>
        <c:ser>
          <c:idx val="12"/>
          <c:order val="12"/>
          <c:tx>
            <c:strRef>
              <c:f>'Media Density Exp_T4_07232025'!$AQ$1</c:f>
              <c:strCache>
                <c:ptCount val="1"/>
                <c:pt idx="0">
                  <c:v>M08020- P3W1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Exp_T4_07232025'!$AQ$2:$AQ$4</c:f>
              <c:numCache>
                <c:formatCode>General</c:formatCode>
                <c:ptCount val="3"/>
                <c:pt idx="0">
                  <c:v>8.49</c:v>
                </c:pt>
                <c:pt idx="1">
                  <c:v>23.41</c:v>
                </c:pt>
                <c:pt idx="2">
                  <c:v>54.88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A5-CC4A-92DB-70651F515F12}"/>
            </c:ext>
          </c:extLst>
        </c:ser>
        <c:ser>
          <c:idx val="13"/>
          <c:order val="13"/>
          <c:tx>
            <c:strRef>
              <c:f>'Media Density Exp_T4_07232025'!$AR$1</c:f>
              <c:strCache>
                <c:ptCount val="1"/>
                <c:pt idx="0">
                  <c:v>M08020-P3W2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Exp_T4_07232025'!$AR$2:$AR$4</c:f>
              <c:numCache>
                <c:formatCode>General</c:formatCode>
                <c:ptCount val="3"/>
                <c:pt idx="0">
                  <c:v>5.12</c:v>
                </c:pt>
                <c:pt idx="1">
                  <c:v>12.48</c:v>
                </c:pt>
                <c:pt idx="2">
                  <c:v>28.32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A5-CC4A-92DB-70651F515F12}"/>
            </c:ext>
          </c:extLst>
        </c:ser>
        <c:ser>
          <c:idx val="14"/>
          <c:order val="14"/>
          <c:tx>
            <c:strRef>
              <c:f>'Media Density Exp_T4_07232025'!$AS$1</c:f>
              <c:strCache>
                <c:ptCount val="1"/>
                <c:pt idx="0">
                  <c:v>M08020- P3W3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Exp_T4_07232025'!$AS$2:$AS$4</c:f>
              <c:numCache>
                <c:formatCode>General</c:formatCode>
                <c:ptCount val="3"/>
                <c:pt idx="0">
                  <c:v>5.52</c:v>
                </c:pt>
                <c:pt idx="1">
                  <c:v>14.21</c:v>
                </c:pt>
                <c:pt idx="2">
                  <c:v>28.74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A5-CC4A-92DB-70651F515F12}"/>
            </c:ext>
          </c:extLst>
        </c:ser>
        <c:ser>
          <c:idx val="15"/>
          <c:order val="15"/>
          <c:tx>
            <c:strRef>
              <c:f>'Media Density Exp_T4_07232025'!$AT$1</c:f>
              <c:strCache>
                <c:ptCount val="1"/>
                <c:pt idx="0">
                  <c:v>M08020- P3W4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Exp_T4_07232025'!$AT$2:$AT$4</c:f>
              <c:numCache>
                <c:formatCode>General</c:formatCode>
                <c:ptCount val="3"/>
                <c:pt idx="0">
                  <c:v>6.56</c:v>
                </c:pt>
                <c:pt idx="1">
                  <c:v>18.43</c:v>
                </c:pt>
                <c:pt idx="2">
                  <c:v>40.94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8A5-CC4A-92DB-70651F515F12}"/>
            </c:ext>
          </c:extLst>
        </c:ser>
        <c:ser>
          <c:idx val="16"/>
          <c:order val="16"/>
          <c:tx>
            <c:strRef>
              <c:f>'Media Density Exp_T4_07232025'!$AU$1</c:f>
              <c:strCache>
                <c:ptCount val="1"/>
                <c:pt idx="0">
                  <c:v>M08020- P3W5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Exp_T4_07232025'!$AU$2:$AU$4</c:f>
              <c:numCache>
                <c:formatCode>General</c:formatCode>
                <c:ptCount val="3"/>
                <c:pt idx="0">
                  <c:v>5.52</c:v>
                </c:pt>
                <c:pt idx="1">
                  <c:v>11.95</c:v>
                </c:pt>
                <c:pt idx="2">
                  <c:v>19.420000000000002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A5-CC4A-92DB-70651F515F12}"/>
            </c:ext>
          </c:extLst>
        </c:ser>
        <c:ser>
          <c:idx val="17"/>
          <c:order val="17"/>
          <c:tx>
            <c:strRef>
              <c:f>'Media Density Exp_T4_07232025'!$AV$1</c:f>
              <c:strCache>
                <c:ptCount val="1"/>
                <c:pt idx="0">
                  <c:v>M08020- P3W6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Exp_T4_07232025'!$AV$2:$AV$4</c:f>
              <c:numCache>
                <c:formatCode>General</c:formatCode>
                <c:ptCount val="3"/>
                <c:pt idx="0">
                  <c:v>2.83</c:v>
                </c:pt>
                <c:pt idx="1">
                  <c:v>9.5</c:v>
                </c:pt>
                <c:pt idx="2">
                  <c:v>15.35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8A5-CC4A-92DB-70651F515F12}"/>
            </c:ext>
          </c:extLst>
        </c:ser>
        <c:ser>
          <c:idx val="18"/>
          <c:order val="18"/>
          <c:tx>
            <c:strRef>
              <c:f>'Media Density Exp_T4_07232025'!$AW$1</c:f>
              <c:strCache>
                <c:ptCount val="1"/>
                <c:pt idx="0">
                  <c:v>M07735- P4W1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Exp_T4_07232025'!$AW$2:$AW$4</c:f>
              <c:numCache>
                <c:formatCode>General</c:formatCode>
                <c:ptCount val="3"/>
                <c:pt idx="0">
                  <c:v>11.7</c:v>
                </c:pt>
                <c:pt idx="1">
                  <c:v>29.52</c:v>
                </c:pt>
                <c:pt idx="2">
                  <c:v>67.87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8A5-CC4A-92DB-70651F515F12}"/>
            </c:ext>
          </c:extLst>
        </c:ser>
        <c:ser>
          <c:idx val="19"/>
          <c:order val="19"/>
          <c:tx>
            <c:strRef>
              <c:f>'Media Density Exp_T4_07232025'!$AX$1</c:f>
              <c:strCache>
                <c:ptCount val="1"/>
                <c:pt idx="0">
                  <c:v>M07735- P4W2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Exp_T4_07232025'!$AX$2:$AX$4</c:f>
              <c:numCache>
                <c:formatCode>General</c:formatCode>
                <c:ptCount val="3"/>
                <c:pt idx="0">
                  <c:v>4.13</c:v>
                </c:pt>
                <c:pt idx="1">
                  <c:v>15.38</c:v>
                </c:pt>
                <c:pt idx="2">
                  <c:v>39.229999999999997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8A5-CC4A-92DB-70651F515F12}"/>
            </c:ext>
          </c:extLst>
        </c:ser>
        <c:ser>
          <c:idx val="20"/>
          <c:order val="20"/>
          <c:tx>
            <c:strRef>
              <c:f>'Media Density Exp_T4_07232025'!$AY$1</c:f>
              <c:strCache>
                <c:ptCount val="1"/>
                <c:pt idx="0">
                  <c:v>M07735- P4W3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Exp_T4_07232025'!$AY$2:$AY$4</c:f>
              <c:numCache>
                <c:formatCode>General</c:formatCode>
                <c:ptCount val="3"/>
                <c:pt idx="0">
                  <c:v>0.01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A5-CC4A-92DB-70651F515F12}"/>
            </c:ext>
          </c:extLst>
        </c:ser>
        <c:ser>
          <c:idx val="21"/>
          <c:order val="21"/>
          <c:tx>
            <c:strRef>
              <c:f>'Media Density Exp_T4_07232025'!$AZ$1</c:f>
              <c:strCache>
                <c:ptCount val="1"/>
                <c:pt idx="0">
                  <c:v>M07735- P4W4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Exp_T4_07232025'!$AZ$2:$AZ$4</c:f>
              <c:numCache>
                <c:formatCode>General</c:formatCode>
                <c:ptCount val="3"/>
                <c:pt idx="0">
                  <c:v>3.58</c:v>
                </c:pt>
                <c:pt idx="1">
                  <c:v>11.95</c:v>
                </c:pt>
                <c:pt idx="2">
                  <c:v>31.33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8A5-CC4A-92DB-70651F515F12}"/>
            </c:ext>
          </c:extLst>
        </c:ser>
        <c:ser>
          <c:idx val="22"/>
          <c:order val="22"/>
          <c:tx>
            <c:strRef>
              <c:f>'Media Density Exp_T4_07232025'!$BA$1</c:f>
              <c:strCache>
                <c:ptCount val="1"/>
                <c:pt idx="0">
                  <c:v>M07735- P4W5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Exp_T4_07232025'!$BA$2:$BA$4</c:f>
              <c:numCache>
                <c:formatCode>General</c:formatCode>
                <c:ptCount val="3"/>
                <c:pt idx="0">
                  <c:v>3.6</c:v>
                </c:pt>
                <c:pt idx="1">
                  <c:v>13.41</c:v>
                </c:pt>
                <c:pt idx="2">
                  <c:v>33.86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8A5-CC4A-92DB-70651F515F12}"/>
            </c:ext>
          </c:extLst>
        </c:ser>
        <c:ser>
          <c:idx val="23"/>
          <c:order val="23"/>
          <c:tx>
            <c:strRef>
              <c:f>'Media Density Exp_T4_07232025'!$BB$1</c:f>
              <c:strCache>
                <c:ptCount val="1"/>
                <c:pt idx="0">
                  <c:v>M07735- P4W6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Exp_T4_07232025'!$BB$2:$BB$4</c:f>
              <c:numCache>
                <c:formatCode>General</c:formatCode>
                <c:ptCount val="3"/>
                <c:pt idx="0">
                  <c:v>3.41</c:v>
                </c:pt>
                <c:pt idx="1">
                  <c:v>14.48</c:v>
                </c:pt>
                <c:pt idx="2">
                  <c:v>37.270000000000003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8A5-CC4A-92DB-70651F515F12}"/>
            </c:ext>
          </c:extLst>
        </c:ser>
        <c:ser>
          <c:idx val="24"/>
          <c:order val="24"/>
          <c:tx>
            <c:strRef>
              <c:f>'Media Density Exp_T4_07232025'!$BC$1</c:f>
              <c:strCache>
                <c:ptCount val="1"/>
                <c:pt idx="0">
                  <c:v>M08029- P5W1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Exp_T4_07232025'!$BC$2:$BC$4</c:f>
              <c:numCache>
                <c:formatCode>General</c:formatCode>
                <c:ptCount val="3"/>
                <c:pt idx="0">
                  <c:v>8.02</c:v>
                </c:pt>
                <c:pt idx="1">
                  <c:v>19.670000000000002</c:v>
                </c:pt>
                <c:pt idx="2">
                  <c:v>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A5-CC4A-92DB-70651F515F12}"/>
            </c:ext>
          </c:extLst>
        </c:ser>
        <c:ser>
          <c:idx val="25"/>
          <c:order val="25"/>
          <c:tx>
            <c:strRef>
              <c:f>'Media Density Exp_T4_07232025'!$BD$1</c:f>
              <c:strCache>
                <c:ptCount val="1"/>
                <c:pt idx="0">
                  <c:v>M08029- P5W2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Exp_T4_07232025'!$BD$2:$BD$4</c:f>
              <c:numCache>
                <c:formatCode>General</c:formatCode>
                <c:ptCount val="3"/>
                <c:pt idx="0">
                  <c:v>4.88</c:v>
                </c:pt>
                <c:pt idx="1">
                  <c:v>15.34</c:v>
                </c:pt>
                <c:pt idx="2">
                  <c:v>32.76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8A5-CC4A-92DB-70651F515F12}"/>
            </c:ext>
          </c:extLst>
        </c:ser>
        <c:ser>
          <c:idx val="26"/>
          <c:order val="26"/>
          <c:tx>
            <c:strRef>
              <c:f>'Media Density Exp_T4_07232025'!$BE$1</c:f>
              <c:strCache>
                <c:ptCount val="1"/>
                <c:pt idx="0">
                  <c:v>M08029- P5W3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Exp_T4_07232025'!$BE$2:$BE$4</c:f>
              <c:numCache>
                <c:formatCode>General</c:formatCode>
                <c:ptCount val="3"/>
                <c:pt idx="0">
                  <c:v>4.3499999999999996</c:v>
                </c:pt>
                <c:pt idx="1">
                  <c:v>10.119999999999999</c:v>
                </c:pt>
                <c:pt idx="2">
                  <c:v>18.579999999999998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A5-CC4A-92DB-70651F515F12}"/>
            </c:ext>
          </c:extLst>
        </c:ser>
        <c:ser>
          <c:idx val="27"/>
          <c:order val="27"/>
          <c:tx>
            <c:strRef>
              <c:f>'Media Density Exp_T4_07232025'!$BF$1</c:f>
              <c:strCache>
                <c:ptCount val="1"/>
                <c:pt idx="0">
                  <c:v>M08029- P5W4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Exp_T4_07232025'!$BF$2:$BF$4</c:f>
              <c:numCache>
                <c:formatCode>General</c:formatCode>
                <c:ptCount val="3"/>
                <c:pt idx="0">
                  <c:v>6.39</c:v>
                </c:pt>
                <c:pt idx="1">
                  <c:v>16.09</c:v>
                </c:pt>
                <c:pt idx="2">
                  <c:v>42.44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8A5-CC4A-92DB-70651F515F12}"/>
            </c:ext>
          </c:extLst>
        </c:ser>
        <c:ser>
          <c:idx val="28"/>
          <c:order val="28"/>
          <c:tx>
            <c:strRef>
              <c:f>'Media Density Exp_T4_07232025'!$BG$1</c:f>
              <c:strCache>
                <c:ptCount val="1"/>
                <c:pt idx="0">
                  <c:v>M08029- P5W5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Exp_T4_07232025'!$BG$2:$BG$4</c:f>
              <c:numCache>
                <c:formatCode>General</c:formatCode>
                <c:ptCount val="3"/>
                <c:pt idx="0">
                  <c:v>4.75</c:v>
                </c:pt>
                <c:pt idx="1">
                  <c:v>10.4</c:v>
                </c:pt>
                <c:pt idx="2">
                  <c:v>14.23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8A5-CC4A-92DB-70651F515F12}"/>
            </c:ext>
          </c:extLst>
        </c:ser>
        <c:ser>
          <c:idx val="29"/>
          <c:order val="29"/>
          <c:tx>
            <c:strRef>
              <c:f>'Media Density Exp_T4_07232025'!$BH$1</c:f>
              <c:strCache>
                <c:ptCount val="1"/>
                <c:pt idx="0">
                  <c:v>M08029- P5W6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Exp_T4_07232025'!$BH$2:$BH$4</c:f>
              <c:numCache>
                <c:formatCode>General</c:formatCode>
                <c:ptCount val="3"/>
                <c:pt idx="0">
                  <c:v>1.7</c:v>
                </c:pt>
                <c:pt idx="1">
                  <c:v>5.6</c:v>
                </c:pt>
                <c:pt idx="2">
                  <c:v>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8A5-CC4A-92DB-70651F515F12}"/>
            </c:ext>
          </c:extLst>
        </c:ser>
        <c:ser>
          <c:idx val="30"/>
          <c:order val="30"/>
          <c:tx>
            <c:strRef>
              <c:f>'Media Density Exp_T4_07232025'!$BI$1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Exp_T4_07232025'!$BI$2:$BI$4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E-18A5-CC4A-92DB-70651F515F12}"/>
            </c:ext>
          </c:extLst>
        </c:ser>
        <c:ser>
          <c:idx val="31"/>
          <c:order val="31"/>
          <c:tx>
            <c:strRef>
              <c:f>'Media Density Exp_T4_07232025'!$BJ$1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Exp_T4_07232025'!$BJ$2:$BJ$4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F-18A5-CC4A-92DB-70651F515F12}"/>
            </c:ext>
          </c:extLst>
        </c:ser>
        <c:ser>
          <c:idx val="32"/>
          <c:order val="32"/>
          <c:tx>
            <c:strRef>
              <c:f>'Media Density Exp_T4_07232025'!$BK$1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Exp_T4_07232025'!$BK$2:$BK$4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0-18A5-CC4A-92DB-70651F515F12}"/>
            </c:ext>
          </c:extLst>
        </c:ser>
        <c:ser>
          <c:idx val="33"/>
          <c:order val="33"/>
          <c:tx>
            <c:strRef>
              <c:f>'Media Density Exp_T4_07232025'!$BL$1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Exp_T4_07232025'!$BL$2:$BL$4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1-18A5-CC4A-92DB-70651F515F12}"/>
            </c:ext>
          </c:extLst>
        </c:ser>
        <c:ser>
          <c:idx val="34"/>
          <c:order val="34"/>
          <c:tx>
            <c:strRef>
              <c:f>'Media Density Exp_T4_07232025'!$BM$1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Exp_T4_07232025'!$BM$2:$BM$4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2-18A5-CC4A-92DB-70651F515F12}"/>
            </c:ext>
          </c:extLst>
        </c:ser>
        <c:ser>
          <c:idx val="35"/>
          <c:order val="35"/>
          <c:tx>
            <c:strRef>
              <c:f>'Media Density Exp_T4_07232025'!$BN$1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Exp_T4_07232025'!$BN$2:$BN$4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3-18A5-CC4A-92DB-70651F515F12}"/>
            </c:ext>
          </c:extLst>
        </c:ser>
        <c:ser>
          <c:idx val="36"/>
          <c:order val="36"/>
          <c:tx>
            <c:strRef>
              <c:f>'Media Density Exp_T4_07232025'!$BO$1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Exp_T4_07232025'!$BO$2:$BO$4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4-18A5-CC4A-92DB-70651F515F12}"/>
            </c:ext>
          </c:extLst>
        </c:ser>
        <c:ser>
          <c:idx val="37"/>
          <c:order val="37"/>
          <c:tx>
            <c:strRef>
              <c:f>'Media Density Exp_T4_07232025'!$BP$1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Exp_T4_07232025'!$BP$2:$BP$4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5-18A5-CC4A-92DB-70651F515F12}"/>
            </c:ext>
          </c:extLst>
        </c:ser>
        <c:ser>
          <c:idx val="38"/>
          <c:order val="38"/>
          <c:tx>
            <c:strRef>
              <c:f>'Media Density Exp_T4_07232025'!$BQ$1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Exp_T4_07232025'!$BQ$2:$BQ$4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6-18A5-CC4A-92DB-70651F515F12}"/>
            </c:ext>
          </c:extLst>
        </c:ser>
        <c:ser>
          <c:idx val="39"/>
          <c:order val="39"/>
          <c:tx>
            <c:strRef>
              <c:f>'Media Density Exp_T4_07232025'!$BR$1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Exp_T4_07232025'!$BR$2:$BR$4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7-18A5-CC4A-92DB-70651F515F12}"/>
            </c:ext>
          </c:extLst>
        </c:ser>
        <c:ser>
          <c:idx val="40"/>
          <c:order val="40"/>
          <c:tx>
            <c:strRef>
              <c:f>'Media Density Exp_T4_07232025'!$BS$1</c:f>
              <c:strCache>
                <c:ptCount val="1"/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Exp_T4_07232025'!$BS$2:$BS$4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8-18A5-CC4A-92DB-70651F515F12}"/>
            </c:ext>
          </c:extLst>
        </c:ser>
        <c:ser>
          <c:idx val="41"/>
          <c:order val="41"/>
          <c:tx>
            <c:strRef>
              <c:f>'Media Density Exp_T4_07232025'!$BT$1</c:f>
              <c:strCache>
                <c:ptCount val="1"/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'Media Density Exp_T4_07232025'!$BT$2:$BT$4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9-18A5-CC4A-92DB-70651F515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874751"/>
        <c:axId val="940321151"/>
      </c:barChart>
      <c:catAx>
        <c:axId val="8188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21151"/>
        <c:crosses val="autoZero"/>
        <c:auto val="1"/>
        <c:lblAlgn val="ctr"/>
        <c:lblOffset val="100"/>
        <c:noMultiLvlLbl val="0"/>
      </c:catAx>
      <c:valAx>
        <c:axId val="9403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60K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Exp_T4_07232025'!$AE$1</c:f>
              <c:strCache>
                <c:ptCount val="1"/>
                <c:pt idx="0">
                  <c:v>M07036- P1W1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Exp_T4_07232025'!$AE$2:$AE$10</c:f>
              <c:numCache>
                <c:formatCode>General</c:formatCode>
                <c:ptCount val="9"/>
                <c:pt idx="0">
                  <c:v>14.2</c:v>
                </c:pt>
                <c:pt idx="1">
                  <c:v>33.71</c:v>
                </c:pt>
                <c:pt idx="2">
                  <c:v>44.03</c:v>
                </c:pt>
                <c:pt idx="3">
                  <c:v>52.48</c:v>
                </c:pt>
                <c:pt idx="4">
                  <c:v>61.99</c:v>
                </c:pt>
                <c:pt idx="5">
                  <c:v>46.89</c:v>
                </c:pt>
                <c:pt idx="6">
                  <c:v>40.97</c:v>
                </c:pt>
                <c:pt idx="7">
                  <c:v>34.82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9-BA4C-A833-F25E8E6E899C}"/>
            </c:ext>
          </c:extLst>
        </c:ser>
        <c:ser>
          <c:idx val="1"/>
          <c:order val="1"/>
          <c:tx>
            <c:strRef>
              <c:f>'Media Density Exp_T4_07232025'!$AK$1</c:f>
              <c:strCache>
                <c:ptCount val="1"/>
                <c:pt idx="0">
                  <c:v>M07039- P2W1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Exp_T4_07232025'!$AK$2:$AK$10</c:f>
              <c:numCache>
                <c:formatCode>General</c:formatCode>
                <c:ptCount val="9"/>
                <c:pt idx="0">
                  <c:v>11.32</c:v>
                </c:pt>
                <c:pt idx="1">
                  <c:v>30.5</c:v>
                </c:pt>
                <c:pt idx="2">
                  <c:v>47.33</c:v>
                </c:pt>
                <c:pt idx="3" formatCode="0.00">
                  <c:v>61.08</c:v>
                </c:pt>
                <c:pt idx="4" formatCode="0.00">
                  <c:v>71.77</c:v>
                </c:pt>
                <c:pt idx="5" formatCode="0.00">
                  <c:v>45.68</c:v>
                </c:pt>
                <c:pt idx="6">
                  <c:v>46.3</c:v>
                </c:pt>
                <c:pt idx="7">
                  <c:v>46.38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9-BA4C-A833-F25E8E6E899C}"/>
            </c:ext>
          </c:extLst>
        </c:ser>
        <c:ser>
          <c:idx val="2"/>
          <c:order val="2"/>
          <c:tx>
            <c:strRef>
              <c:f>'Media Density Exp_T4_07232025'!$AO$1</c:f>
              <c:strCache>
                <c:ptCount val="1"/>
                <c:pt idx="0">
                  <c:v>M07039- P2W5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Exp_T4_07232025'!$AO$2:$AO$10</c:f>
              <c:numCache>
                <c:formatCode>General</c:formatCode>
                <c:ptCount val="9"/>
                <c:pt idx="0">
                  <c:v>4.33</c:v>
                </c:pt>
                <c:pt idx="1">
                  <c:v>18.329999999999998</c:v>
                </c:pt>
                <c:pt idx="2">
                  <c:v>27.9</c:v>
                </c:pt>
                <c:pt idx="3">
                  <c:v>32.19</c:v>
                </c:pt>
                <c:pt idx="4">
                  <c:v>33.31</c:v>
                </c:pt>
                <c:pt idx="5">
                  <c:v>24.15</c:v>
                </c:pt>
                <c:pt idx="6">
                  <c:v>25.2</c:v>
                </c:pt>
                <c:pt idx="7">
                  <c:v>22.02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29-BA4C-A833-F25E8E6E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198960"/>
        <c:axId val="1235524896"/>
      </c:barChart>
      <c:catAx>
        <c:axId val="12511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24896"/>
        <c:crosses val="autoZero"/>
        <c:auto val="1"/>
        <c:lblAlgn val="ctr"/>
        <c:lblOffset val="100"/>
        <c:noMultiLvlLbl val="0"/>
      </c:catAx>
      <c:valAx>
        <c:axId val="1235524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DMEM-80K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Exp_T4_07232025'!$AF$1</c:f>
              <c:strCache>
                <c:ptCount val="1"/>
                <c:pt idx="0">
                  <c:v>M07036- P1W2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Exp_T4_07232025'!$AF$2:$AF$10</c:f>
              <c:numCache>
                <c:formatCode>General</c:formatCode>
                <c:ptCount val="9"/>
                <c:pt idx="0">
                  <c:v>5.78</c:v>
                </c:pt>
                <c:pt idx="1">
                  <c:v>23.07</c:v>
                </c:pt>
                <c:pt idx="2">
                  <c:v>37.06</c:v>
                </c:pt>
                <c:pt idx="3">
                  <c:v>46.8</c:v>
                </c:pt>
                <c:pt idx="4">
                  <c:v>59.78</c:v>
                </c:pt>
                <c:pt idx="5">
                  <c:v>37.24</c:v>
                </c:pt>
                <c:pt idx="6">
                  <c:v>30.23</c:v>
                </c:pt>
                <c:pt idx="7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B-0348-87BF-F533D74E5BA5}"/>
            </c:ext>
          </c:extLst>
        </c:ser>
        <c:ser>
          <c:idx val="1"/>
          <c:order val="1"/>
          <c:tx>
            <c:strRef>
              <c:f>'Media Density Exp_T4_07232025'!$AL$1</c:f>
              <c:strCache>
                <c:ptCount val="1"/>
                <c:pt idx="0">
                  <c:v>M07039- P2W2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Exp_T4_07232025'!$AL$2:$AL$10</c:f>
              <c:numCache>
                <c:formatCode>General</c:formatCode>
                <c:ptCount val="9"/>
                <c:pt idx="0">
                  <c:v>3.98</c:v>
                </c:pt>
                <c:pt idx="1">
                  <c:v>17.39</c:v>
                </c:pt>
                <c:pt idx="2">
                  <c:v>27.54</c:v>
                </c:pt>
                <c:pt idx="3">
                  <c:v>42.92</c:v>
                </c:pt>
                <c:pt idx="4">
                  <c:v>51.41</c:v>
                </c:pt>
                <c:pt idx="5">
                  <c:v>40.130000000000003</c:v>
                </c:pt>
                <c:pt idx="6">
                  <c:v>35.67</c:v>
                </c:pt>
                <c:pt idx="7">
                  <c:v>34.770000000000003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B-0348-87BF-F533D74E5BA5}"/>
            </c:ext>
          </c:extLst>
        </c:ser>
        <c:ser>
          <c:idx val="2"/>
          <c:order val="2"/>
          <c:tx>
            <c:strRef>
              <c:f>'Media Density Exp_T4_07232025'!$AP$1</c:f>
              <c:strCache>
                <c:ptCount val="1"/>
                <c:pt idx="0">
                  <c:v>M07039 P2W6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Exp_T4_07232025'!$AP$2:$AP$10</c:f>
              <c:numCache>
                <c:formatCode>General</c:formatCode>
                <c:ptCount val="9"/>
                <c:pt idx="0">
                  <c:v>0.63</c:v>
                </c:pt>
                <c:pt idx="1">
                  <c:v>4.12</c:v>
                </c:pt>
                <c:pt idx="2">
                  <c:v>8.58</c:v>
                </c:pt>
                <c:pt idx="3">
                  <c:v>9.94</c:v>
                </c:pt>
                <c:pt idx="4">
                  <c:v>8.76</c:v>
                </c:pt>
                <c:pt idx="5">
                  <c:v>6.53</c:v>
                </c:pt>
                <c:pt idx="6">
                  <c:v>6.42</c:v>
                </c:pt>
                <c:pt idx="7">
                  <c:v>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B-0348-87BF-F533D74E5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771887"/>
        <c:axId val="1326072463"/>
      </c:barChart>
      <c:catAx>
        <c:axId val="83077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72463"/>
        <c:crosses val="autoZero"/>
        <c:auto val="1"/>
        <c:lblAlgn val="ctr"/>
        <c:lblOffset val="100"/>
        <c:noMultiLvlLbl val="0"/>
      </c:catAx>
      <c:valAx>
        <c:axId val="1326072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7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100K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Exp_T4_07232025'!$AG$1</c:f>
              <c:strCache>
                <c:ptCount val="1"/>
                <c:pt idx="0">
                  <c:v>M07036- P1W3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Exp_T4_07232025'!$AG$2:$AG$10</c:f>
              <c:numCache>
                <c:formatCode>General</c:formatCode>
                <c:ptCount val="9"/>
                <c:pt idx="0">
                  <c:v>2.5099999999999998</c:v>
                </c:pt>
                <c:pt idx="1">
                  <c:v>11.3</c:v>
                </c:pt>
                <c:pt idx="2">
                  <c:v>17.72</c:v>
                </c:pt>
                <c:pt idx="3">
                  <c:v>22.08</c:v>
                </c:pt>
                <c:pt idx="4">
                  <c:v>25.71</c:v>
                </c:pt>
                <c:pt idx="5">
                  <c:v>19.53</c:v>
                </c:pt>
                <c:pt idx="6">
                  <c:v>18.46</c:v>
                </c:pt>
                <c:pt idx="7">
                  <c:v>16.84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2-2041-B6AB-A9289D326A33}"/>
            </c:ext>
          </c:extLst>
        </c:ser>
        <c:ser>
          <c:idx val="1"/>
          <c:order val="1"/>
          <c:tx>
            <c:strRef>
              <c:f>'Media Density Exp_T4_07232025'!$AI$1</c:f>
              <c:strCache>
                <c:ptCount val="1"/>
                <c:pt idx="0">
                  <c:v>M07036- P1W5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Exp_T4_07232025'!$AI$2:$AI$10</c:f>
              <c:numCache>
                <c:formatCode>General</c:formatCode>
                <c:ptCount val="9"/>
                <c:pt idx="0">
                  <c:v>4.8979999999999997</c:v>
                </c:pt>
                <c:pt idx="1">
                  <c:v>25.25</c:v>
                </c:pt>
                <c:pt idx="2">
                  <c:v>40.119999999999997</c:v>
                </c:pt>
                <c:pt idx="3">
                  <c:v>63.29</c:v>
                </c:pt>
                <c:pt idx="4">
                  <c:v>63.7</c:v>
                </c:pt>
                <c:pt idx="5">
                  <c:v>15.7</c:v>
                </c:pt>
                <c:pt idx="6">
                  <c:v>15.29</c:v>
                </c:pt>
                <c:pt idx="7">
                  <c:v>12.29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2-2041-B6AB-A9289D326A33}"/>
            </c:ext>
          </c:extLst>
        </c:ser>
        <c:ser>
          <c:idx val="2"/>
          <c:order val="2"/>
          <c:tx>
            <c:strRef>
              <c:f>'Media Density Exp_T4_07232025'!$AM$1</c:f>
              <c:strCache>
                <c:ptCount val="1"/>
                <c:pt idx="0">
                  <c:v>M07039- P2W3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Exp_T4_07232025'!$AM$2:$AM$10</c:f>
              <c:numCache>
                <c:formatCode>General</c:formatCode>
                <c:ptCount val="9"/>
                <c:pt idx="0">
                  <c:v>5.58</c:v>
                </c:pt>
                <c:pt idx="1">
                  <c:v>24.11</c:v>
                </c:pt>
                <c:pt idx="2">
                  <c:v>31.17</c:v>
                </c:pt>
                <c:pt idx="3">
                  <c:v>49.63</c:v>
                </c:pt>
                <c:pt idx="4">
                  <c:v>57.05</c:v>
                </c:pt>
                <c:pt idx="5">
                  <c:v>45.3</c:v>
                </c:pt>
                <c:pt idx="6">
                  <c:v>40.299999999999997</c:v>
                </c:pt>
                <c:pt idx="7">
                  <c:v>35.270000000000003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2-2041-B6AB-A9289D32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588079"/>
        <c:axId val="830590703"/>
      </c:barChart>
      <c:catAx>
        <c:axId val="941588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90703"/>
        <c:crosses val="autoZero"/>
        <c:auto val="1"/>
        <c:lblAlgn val="ctr"/>
        <c:lblOffset val="100"/>
        <c:noMultiLvlLbl val="0"/>
      </c:catAx>
      <c:valAx>
        <c:axId val="8305907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120K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Exp_T4_07232025'!$AH$1</c:f>
              <c:strCache>
                <c:ptCount val="1"/>
                <c:pt idx="0">
                  <c:v>M07036- P1W4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Exp_T4_07232025'!$AH$2:$AH$10</c:f>
              <c:numCache>
                <c:formatCode>General</c:formatCode>
                <c:ptCount val="9"/>
                <c:pt idx="0">
                  <c:v>5.66</c:v>
                </c:pt>
                <c:pt idx="1">
                  <c:v>24.89</c:v>
                </c:pt>
                <c:pt idx="2">
                  <c:v>42.34</c:v>
                </c:pt>
                <c:pt idx="3">
                  <c:v>51.25</c:v>
                </c:pt>
                <c:pt idx="4">
                  <c:v>36.270000000000003</c:v>
                </c:pt>
                <c:pt idx="5">
                  <c:v>30.08</c:v>
                </c:pt>
                <c:pt idx="6">
                  <c:v>29.84</c:v>
                </c:pt>
                <c:pt idx="7">
                  <c:v>33.049999999999997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F-4445-BBF4-033CD3B1C246}"/>
            </c:ext>
          </c:extLst>
        </c:ser>
        <c:ser>
          <c:idx val="1"/>
          <c:order val="1"/>
          <c:tx>
            <c:strRef>
              <c:f>'Media Density Exp_T4_07232025'!$AJ$1</c:f>
              <c:strCache>
                <c:ptCount val="1"/>
                <c:pt idx="0">
                  <c:v>M07036- P1W6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Exp_T4_07232025'!$AJ$2:$AJ$10</c:f>
              <c:numCache>
                <c:formatCode>General</c:formatCode>
                <c:ptCount val="9"/>
                <c:pt idx="0">
                  <c:v>1.19</c:v>
                </c:pt>
                <c:pt idx="1">
                  <c:v>7.15</c:v>
                </c:pt>
                <c:pt idx="2">
                  <c:v>17.5</c:v>
                </c:pt>
                <c:pt idx="3">
                  <c:v>18.79</c:v>
                </c:pt>
                <c:pt idx="4">
                  <c:v>16.27</c:v>
                </c:pt>
                <c:pt idx="5">
                  <c:v>11.2</c:v>
                </c:pt>
                <c:pt idx="6">
                  <c:v>6.38</c:v>
                </c:pt>
                <c:pt idx="7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F-4445-BBF4-033CD3B1C246}"/>
            </c:ext>
          </c:extLst>
        </c:ser>
        <c:ser>
          <c:idx val="2"/>
          <c:order val="2"/>
          <c:tx>
            <c:strRef>
              <c:f>'Media Density Exp_T4_07232025'!$AN$1</c:f>
              <c:strCache>
                <c:ptCount val="1"/>
                <c:pt idx="0">
                  <c:v>M07039- P2W4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Exp_T4_07232025'!$AN$2:$AN$10</c:f>
              <c:numCache>
                <c:formatCode>General</c:formatCode>
                <c:ptCount val="9"/>
                <c:pt idx="0">
                  <c:v>9.69</c:v>
                </c:pt>
                <c:pt idx="1">
                  <c:v>32.76</c:v>
                </c:pt>
                <c:pt idx="2">
                  <c:v>49.08</c:v>
                </c:pt>
                <c:pt idx="3">
                  <c:v>63.45</c:v>
                </c:pt>
                <c:pt idx="4">
                  <c:v>64.39</c:v>
                </c:pt>
                <c:pt idx="5">
                  <c:v>34.71</c:v>
                </c:pt>
                <c:pt idx="6">
                  <c:v>36.130000000000003</c:v>
                </c:pt>
                <c:pt idx="7">
                  <c:v>38.17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9F-4445-BBF4-033CD3B1C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931839"/>
        <c:axId val="1325904287"/>
      </c:barChart>
      <c:catAx>
        <c:axId val="93993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04287"/>
        <c:crosses val="autoZero"/>
        <c:auto val="1"/>
        <c:lblAlgn val="ctr"/>
        <c:lblOffset val="100"/>
        <c:noMultiLvlLbl val="0"/>
      </c:catAx>
      <c:valAx>
        <c:axId val="132590428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Exp_T4_07232025'!$AQ$1</c:f>
              <c:strCache>
                <c:ptCount val="1"/>
                <c:pt idx="0">
                  <c:v>M08020- P3W1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Exp_T4_07232025'!$AQ$2:$AQ$10</c:f>
              <c:numCache>
                <c:formatCode>General</c:formatCode>
                <c:ptCount val="9"/>
                <c:pt idx="0">
                  <c:v>8.49</c:v>
                </c:pt>
                <c:pt idx="1">
                  <c:v>23.41</c:v>
                </c:pt>
                <c:pt idx="2">
                  <c:v>54.88</c:v>
                </c:pt>
                <c:pt idx="3" formatCode="0.00">
                  <c:v>60.07</c:v>
                </c:pt>
                <c:pt idx="4">
                  <c:v>63.34</c:v>
                </c:pt>
                <c:pt idx="5">
                  <c:v>54.38</c:v>
                </c:pt>
                <c:pt idx="6">
                  <c:v>55.24</c:v>
                </c:pt>
                <c:pt idx="7">
                  <c:v>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2-5945-9FBC-B6979EA22494}"/>
            </c:ext>
          </c:extLst>
        </c:ser>
        <c:ser>
          <c:idx val="1"/>
          <c:order val="1"/>
          <c:tx>
            <c:strRef>
              <c:f>'Media Density Exp_T4_07232025'!$AW$1</c:f>
              <c:strCache>
                <c:ptCount val="1"/>
                <c:pt idx="0">
                  <c:v>M07735- P4W1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Exp_T4_07232025'!$AW$2:$AW$10</c:f>
              <c:numCache>
                <c:formatCode>General</c:formatCode>
                <c:ptCount val="9"/>
                <c:pt idx="0">
                  <c:v>11.7</c:v>
                </c:pt>
                <c:pt idx="1">
                  <c:v>29.52</c:v>
                </c:pt>
                <c:pt idx="2">
                  <c:v>67.87</c:v>
                </c:pt>
                <c:pt idx="3">
                  <c:v>82.28</c:v>
                </c:pt>
                <c:pt idx="4">
                  <c:v>87.88</c:v>
                </c:pt>
                <c:pt idx="5">
                  <c:v>85.64</c:v>
                </c:pt>
                <c:pt idx="6">
                  <c:v>76.36</c:v>
                </c:pt>
                <c:pt idx="7">
                  <c:v>58.28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2-5945-9FBC-B6979EA22494}"/>
            </c:ext>
          </c:extLst>
        </c:ser>
        <c:ser>
          <c:idx val="2"/>
          <c:order val="2"/>
          <c:tx>
            <c:strRef>
              <c:f>'Media Density Exp_T4_07232025'!$BA$1</c:f>
              <c:strCache>
                <c:ptCount val="1"/>
                <c:pt idx="0">
                  <c:v>M07735- P4W5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Exp_T4_07232025'!$BA$2:$BA$10</c:f>
              <c:numCache>
                <c:formatCode>General</c:formatCode>
                <c:ptCount val="9"/>
                <c:pt idx="0">
                  <c:v>3.6</c:v>
                </c:pt>
                <c:pt idx="1">
                  <c:v>13.41</c:v>
                </c:pt>
                <c:pt idx="2">
                  <c:v>33.86</c:v>
                </c:pt>
                <c:pt idx="3">
                  <c:v>47.02</c:v>
                </c:pt>
                <c:pt idx="4">
                  <c:v>63.21</c:v>
                </c:pt>
                <c:pt idx="5">
                  <c:v>61.54</c:v>
                </c:pt>
                <c:pt idx="6">
                  <c:v>60.63</c:v>
                </c:pt>
                <c:pt idx="7">
                  <c:v>53.94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2-5945-9FBC-B6979EA22494}"/>
            </c:ext>
          </c:extLst>
        </c:ser>
        <c:ser>
          <c:idx val="3"/>
          <c:order val="3"/>
          <c:tx>
            <c:strRef>
              <c:f>'Media Density Exp_T4_07232025'!$BC$1</c:f>
              <c:strCache>
                <c:ptCount val="1"/>
                <c:pt idx="0">
                  <c:v>M08029- P5W1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Exp_T4_07232025'!$BC$2:$BC$10</c:f>
              <c:numCache>
                <c:formatCode>General</c:formatCode>
                <c:ptCount val="9"/>
                <c:pt idx="0">
                  <c:v>8.02</c:v>
                </c:pt>
                <c:pt idx="1">
                  <c:v>19.670000000000002</c:v>
                </c:pt>
                <c:pt idx="2">
                  <c:v>46.66</c:v>
                </c:pt>
                <c:pt idx="3">
                  <c:v>38.78</c:v>
                </c:pt>
                <c:pt idx="4">
                  <c:v>52.59</c:v>
                </c:pt>
                <c:pt idx="5">
                  <c:v>45.12</c:v>
                </c:pt>
                <c:pt idx="6">
                  <c:v>46.54</c:v>
                </c:pt>
                <c:pt idx="7">
                  <c:v>32.75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E2-5945-9FBC-B6979EA22494}"/>
            </c:ext>
          </c:extLst>
        </c:ser>
        <c:ser>
          <c:idx val="4"/>
          <c:order val="4"/>
          <c:tx>
            <c:strRef>
              <c:f>'Media Density Exp_T4_07232025'!$BG$1</c:f>
              <c:strCache>
                <c:ptCount val="1"/>
                <c:pt idx="0">
                  <c:v>M08029- P5W5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Exp_T4_07232025'!$BG$2:$BG$10</c:f>
              <c:numCache>
                <c:formatCode>General</c:formatCode>
                <c:ptCount val="9"/>
                <c:pt idx="0">
                  <c:v>4.75</c:v>
                </c:pt>
                <c:pt idx="1">
                  <c:v>10.4</c:v>
                </c:pt>
                <c:pt idx="2">
                  <c:v>14.23</c:v>
                </c:pt>
                <c:pt idx="3">
                  <c:v>12.4</c:v>
                </c:pt>
                <c:pt idx="4">
                  <c:v>9.06</c:v>
                </c:pt>
                <c:pt idx="5">
                  <c:v>2.4300000000000002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E2-5945-9FBC-B6979EA22494}"/>
            </c:ext>
          </c:extLst>
        </c:ser>
        <c:ser>
          <c:idx val="5"/>
          <c:order val="5"/>
          <c:tx>
            <c:strRef>
              <c:f>'Media Density Exp_T4_07232025'!$BI$1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Exp_T4_07232025'!$BI$2:$BI$10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47E2-5945-9FBC-B6979EA22494}"/>
            </c:ext>
          </c:extLst>
        </c:ser>
        <c:ser>
          <c:idx val="6"/>
          <c:order val="6"/>
          <c:tx>
            <c:strRef>
              <c:f>'Media Density Exp_T4_07232025'!$BO$1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Exp_T4_07232025'!$BO$2:$BO$10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47E2-5945-9FBC-B6979EA22494}"/>
            </c:ext>
          </c:extLst>
        </c:ser>
        <c:ser>
          <c:idx val="7"/>
          <c:order val="7"/>
          <c:tx>
            <c:strRef>
              <c:f>'Media Density Exp_T4_07232025'!$BS$1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Exp_T4_07232025'!$BS$2:$BS$10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47E2-5945-9FBC-B6979EA2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567280"/>
        <c:axId val="1041308335"/>
      </c:barChart>
      <c:catAx>
        <c:axId val="12865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08335"/>
        <c:crosses val="autoZero"/>
        <c:auto val="1"/>
        <c:lblAlgn val="ctr"/>
        <c:lblOffset val="100"/>
        <c:noMultiLvlLbl val="0"/>
      </c:catAx>
      <c:valAx>
        <c:axId val="10413083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56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849574851987201E-2"/>
          <c:y val="8.8129243205823174E-2"/>
          <c:w val="0.94124801460528862"/>
          <c:h val="0.70816756014783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Exp_T4_07232025'!$AR$1</c:f>
              <c:strCache>
                <c:ptCount val="1"/>
                <c:pt idx="0">
                  <c:v>M08020-P3W2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Exp_T4_07232025'!$AR$2:$AR$10</c:f>
              <c:numCache>
                <c:formatCode>General</c:formatCode>
                <c:ptCount val="9"/>
                <c:pt idx="0">
                  <c:v>5.12</c:v>
                </c:pt>
                <c:pt idx="1">
                  <c:v>12.48</c:v>
                </c:pt>
                <c:pt idx="2">
                  <c:v>28.32</c:v>
                </c:pt>
                <c:pt idx="3">
                  <c:v>33.57</c:v>
                </c:pt>
                <c:pt idx="4">
                  <c:v>33.979999999999997</c:v>
                </c:pt>
                <c:pt idx="5">
                  <c:v>24.06</c:v>
                </c:pt>
                <c:pt idx="6">
                  <c:v>5.3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7-3B43-8F11-B17A35762E1C}"/>
            </c:ext>
          </c:extLst>
        </c:ser>
        <c:ser>
          <c:idx val="1"/>
          <c:order val="1"/>
          <c:tx>
            <c:strRef>
              <c:f>'Media Density Exp_T4_07232025'!$AX$1</c:f>
              <c:strCache>
                <c:ptCount val="1"/>
                <c:pt idx="0">
                  <c:v>M07735- P4W2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Exp_T4_07232025'!$AX$2:$AX$10</c:f>
              <c:numCache>
                <c:formatCode>General</c:formatCode>
                <c:ptCount val="9"/>
                <c:pt idx="0">
                  <c:v>4.13</c:v>
                </c:pt>
                <c:pt idx="1">
                  <c:v>15.38</c:v>
                </c:pt>
                <c:pt idx="2">
                  <c:v>39.229999999999997</c:v>
                </c:pt>
                <c:pt idx="3">
                  <c:v>60.94</c:v>
                </c:pt>
                <c:pt idx="4">
                  <c:v>68.06</c:v>
                </c:pt>
                <c:pt idx="5">
                  <c:v>60.62</c:v>
                </c:pt>
                <c:pt idx="6">
                  <c:v>65.69</c:v>
                </c:pt>
                <c:pt idx="7">
                  <c:v>66.06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7-3B43-8F11-B17A35762E1C}"/>
            </c:ext>
          </c:extLst>
        </c:ser>
        <c:ser>
          <c:idx val="2"/>
          <c:order val="2"/>
          <c:tx>
            <c:strRef>
              <c:f>'Media Density Exp_T4_07232025'!$BB$1</c:f>
              <c:strCache>
                <c:ptCount val="1"/>
                <c:pt idx="0">
                  <c:v>M07735- P4W6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Exp_T4_07232025'!$BB$2:$BB$10</c:f>
              <c:numCache>
                <c:formatCode>General</c:formatCode>
                <c:ptCount val="9"/>
                <c:pt idx="0">
                  <c:v>3.41</c:v>
                </c:pt>
                <c:pt idx="1">
                  <c:v>14.48</c:v>
                </c:pt>
                <c:pt idx="2">
                  <c:v>37.270000000000003</c:v>
                </c:pt>
                <c:pt idx="3">
                  <c:v>45.45</c:v>
                </c:pt>
                <c:pt idx="4">
                  <c:v>65.05</c:v>
                </c:pt>
                <c:pt idx="5">
                  <c:v>59.11</c:v>
                </c:pt>
                <c:pt idx="6">
                  <c:v>34.51</c:v>
                </c:pt>
                <c:pt idx="7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7-3B43-8F11-B17A35762E1C}"/>
            </c:ext>
          </c:extLst>
        </c:ser>
        <c:ser>
          <c:idx val="3"/>
          <c:order val="3"/>
          <c:tx>
            <c:strRef>
              <c:f>'Media Density Exp_T4_07232025'!$BD$1</c:f>
              <c:strCache>
                <c:ptCount val="1"/>
                <c:pt idx="0">
                  <c:v>M08029- P5W2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Exp_T4_07232025'!$BD$2:$BD$10</c:f>
              <c:numCache>
                <c:formatCode>General</c:formatCode>
                <c:ptCount val="9"/>
                <c:pt idx="0">
                  <c:v>4.88</c:v>
                </c:pt>
                <c:pt idx="1">
                  <c:v>15.34</c:v>
                </c:pt>
                <c:pt idx="2">
                  <c:v>32.76</c:v>
                </c:pt>
                <c:pt idx="3">
                  <c:v>39.35</c:v>
                </c:pt>
                <c:pt idx="4">
                  <c:v>51.79</c:v>
                </c:pt>
                <c:pt idx="5">
                  <c:v>47.23</c:v>
                </c:pt>
                <c:pt idx="6">
                  <c:v>29.62</c:v>
                </c:pt>
                <c:pt idx="7">
                  <c:v>25.06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7-3B43-8F11-B17A35762E1C}"/>
            </c:ext>
          </c:extLst>
        </c:ser>
        <c:ser>
          <c:idx val="4"/>
          <c:order val="4"/>
          <c:tx>
            <c:strRef>
              <c:f>'Media Density Exp_T4_07232025'!$BH$1</c:f>
              <c:strCache>
                <c:ptCount val="1"/>
                <c:pt idx="0">
                  <c:v>M08029- P5W6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Exp_T4_07232025'!$BH$2:$BH$10</c:f>
              <c:numCache>
                <c:formatCode>General</c:formatCode>
                <c:ptCount val="9"/>
                <c:pt idx="0">
                  <c:v>1.7</c:v>
                </c:pt>
                <c:pt idx="1">
                  <c:v>5.6</c:v>
                </c:pt>
                <c:pt idx="2">
                  <c:v>7.13</c:v>
                </c:pt>
                <c:pt idx="3">
                  <c:v>3.01</c:v>
                </c:pt>
                <c:pt idx="4">
                  <c:v>0.06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97-3B43-8F11-B17A35762E1C}"/>
            </c:ext>
          </c:extLst>
        </c:ser>
        <c:ser>
          <c:idx val="5"/>
          <c:order val="5"/>
          <c:tx>
            <c:strRef>
              <c:f>'Media Density Exp_T4_07232025'!$BJ$1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Exp_T4_07232025'!$BJ$2:$BJ$10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D997-3B43-8F11-B17A35762E1C}"/>
            </c:ext>
          </c:extLst>
        </c:ser>
        <c:ser>
          <c:idx val="6"/>
          <c:order val="6"/>
          <c:tx>
            <c:strRef>
              <c:f>'Media Density Exp_T4_07232025'!$BP$1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Exp_T4_07232025'!$BP$2:$BP$10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D997-3B43-8F11-B17A35762E1C}"/>
            </c:ext>
          </c:extLst>
        </c:ser>
        <c:ser>
          <c:idx val="7"/>
          <c:order val="7"/>
          <c:tx>
            <c:strRef>
              <c:f>'Media Density Exp_T4_07232025'!$BT$1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Exp_T4_07232025'!$BT$2:$BT$10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D997-3B43-8F11-B17A3576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04639"/>
        <c:axId val="1042231503"/>
      </c:barChart>
      <c:catAx>
        <c:axId val="9327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31503"/>
        <c:crosses val="autoZero"/>
        <c:auto val="1"/>
        <c:lblAlgn val="ctr"/>
        <c:lblOffset val="100"/>
        <c:noMultiLvlLbl val="0"/>
      </c:catAx>
      <c:valAx>
        <c:axId val="10422315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100K</a:t>
            </a:r>
            <a:r>
              <a:rPr lang="en-US" baseline="0"/>
              <a:t> NBP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Exp_T4_07232025'!$AS$1</c:f>
              <c:strCache>
                <c:ptCount val="1"/>
                <c:pt idx="0">
                  <c:v>M08020- P3W3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'Media Density Exp_T4_07232025'!$AS$2:$AS$10</c:f>
              <c:numCache>
                <c:formatCode>General</c:formatCode>
                <c:ptCount val="9"/>
                <c:pt idx="0">
                  <c:v>5.52</c:v>
                </c:pt>
                <c:pt idx="1">
                  <c:v>14.21</c:v>
                </c:pt>
                <c:pt idx="2">
                  <c:v>28.74</c:v>
                </c:pt>
                <c:pt idx="3">
                  <c:v>34.04</c:v>
                </c:pt>
                <c:pt idx="4">
                  <c:v>27.97</c:v>
                </c:pt>
                <c:pt idx="5">
                  <c:v>17.940000000000001</c:v>
                </c:pt>
                <c:pt idx="6">
                  <c:v>3.75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7-2E44-90A3-36A95046060F}"/>
            </c:ext>
          </c:extLst>
        </c:ser>
        <c:ser>
          <c:idx val="1"/>
          <c:order val="1"/>
          <c:tx>
            <c:strRef>
              <c:f>'Media Density Exp_T4_07232025'!$AU$1</c:f>
              <c:strCache>
                <c:ptCount val="1"/>
                <c:pt idx="0">
                  <c:v>M08020- P3W5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'Media Density Exp_T4_07232025'!$AU$2:$AU$10</c:f>
              <c:numCache>
                <c:formatCode>General</c:formatCode>
                <c:ptCount val="9"/>
                <c:pt idx="0">
                  <c:v>5.52</c:v>
                </c:pt>
                <c:pt idx="1">
                  <c:v>11.95</c:v>
                </c:pt>
                <c:pt idx="2">
                  <c:v>19.420000000000002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7-2E44-90A3-36A95046060F}"/>
            </c:ext>
          </c:extLst>
        </c:ser>
        <c:ser>
          <c:idx val="2"/>
          <c:order val="2"/>
          <c:tx>
            <c:strRef>
              <c:f>'Media Density Exp_T4_07232025'!$AY$1</c:f>
              <c:strCache>
                <c:ptCount val="1"/>
                <c:pt idx="0">
                  <c:v>M07735- P4W3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'Media Density Exp_T4_07232025'!$AY$2:$AY$10</c:f>
              <c:numCache>
                <c:formatCode>General</c:formatCode>
                <c:ptCount val="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0.04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C7-2E44-90A3-36A95046060F}"/>
            </c:ext>
          </c:extLst>
        </c:ser>
        <c:ser>
          <c:idx val="3"/>
          <c:order val="3"/>
          <c:tx>
            <c:strRef>
              <c:f>'Media Density Exp_T4_07232025'!$BE$1</c:f>
              <c:strCache>
                <c:ptCount val="1"/>
                <c:pt idx="0">
                  <c:v>M08029- P5W3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'Media Density Exp_T4_07232025'!$BE$2:$BE$10</c:f>
              <c:numCache>
                <c:formatCode>General</c:formatCode>
                <c:ptCount val="9"/>
                <c:pt idx="0">
                  <c:v>4.3499999999999996</c:v>
                </c:pt>
                <c:pt idx="1">
                  <c:v>10.119999999999999</c:v>
                </c:pt>
                <c:pt idx="2">
                  <c:v>18.579999999999998</c:v>
                </c:pt>
                <c:pt idx="3">
                  <c:v>16.57</c:v>
                </c:pt>
                <c:pt idx="4">
                  <c:v>12.07</c:v>
                </c:pt>
                <c:pt idx="5">
                  <c:v>7.82</c:v>
                </c:pt>
                <c:pt idx="6">
                  <c:v>1.08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C7-2E44-90A3-36A95046060F}"/>
            </c:ext>
          </c:extLst>
        </c:ser>
        <c:ser>
          <c:idx val="4"/>
          <c:order val="4"/>
          <c:tx>
            <c:strRef>
              <c:f>'Media Density Exp_T4_07232025'!$BK$1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'Media Density Exp_T4_07232025'!$BK$2:$BK$10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03C7-2E44-90A3-36A95046060F}"/>
            </c:ext>
          </c:extLst>
        </c:ser>
        <c:ser>
          <c:idx val="5"/>
          <c:order val="5"/>
          <c:tx>
            <c:strRef>
              <c:f>'Media Density Exp_T4_07232025'!$BM$1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'Media Density Exp_T4_07232025'!$BM$2:$BM$10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03C7-2E44-90A3-36A95046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579567"/>
        <c:axId val="818386815"/>
      </c:barChart>
      <c:catAx>
        <c:axId val="10795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86815"/>
        <c:crosses val="autoZero"/>
        <c:auto val="1"/>
        <c:lblAlgn val="ctr"/>
        <c:lblOffset val="100"/>
        <c:noMultiLvlLbl val="0"/>
      </c:catAx>
      <c:valAx>
        <c:axId val="81838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7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Exp_T4_07232025'!$AT$1</c:f>
              <c:strCache>
                <c:ptCount val="1"/>
                <c:pt idx="0">
                  <c:v>M08020- P3W4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Exp_T4_07232025'!$AT$2:$AT$10</c:f>
              <c:numCache>
                <c:formatCode>General</c:formatCode>
                <c:ptCount val="9"/>
                <c:pt idx="0">
                  <c:v>6.56</c:v>
                </c:pt>
                <c:pt idx="1">
                  <c:v>18.43</c:v>
                </c:pt>
                <c:pt idx="2">
                  <c:v>40.94</c:v>
                </c:pt>
                <c:pt idx="3">
                  <c:v>45.87</c:v>
                </c:pt>
                <c:pt idx="4">
                  <c:v>46.56</c:v>
                </c:pt>
                <c:pt idx="5">
                  <c:v>47.03</c:v>
                </c:pt>
                <c:pt idx="6">
                  <c:v>48.95</c:v>
                </c:pt>
                <c:pt idx="7">
                  <c:v>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5-3A41-8225-0FDD4A5562D5}"/>
            </c:ext>
          </c:extLst>
        </c:ser>
        <c:ser>
          <c:idx val="1"/>
          <c:order val="1"/>
          <c:tx>
            <c:strRef>
              <c:f>'Media Density Exp_T4_07232025'!$AV$1</c:f>
              <c:strCache>
                <c:ptCount val="1"/>
                <c:pt idx="0">
                  <c:v>M08020- P3W6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Exp_T4_07232025'!$AV$2:$AV$10</c:f>
              <c:numCache>
                <c:formatCode>General</c:formatCode>
                <c:ptCount val="9"/>
                <c:pt idx="0">
                  <c:v>2.83</c:v>
                </c:pt>
                <c:pt idx="1">
                  <c:v>9.5</c:v>
                </c:pt>
                <c:pt idx="2">
                  <c:v>15.35</c:v>
                </c:pt>
                <c:pt idx="3">
                  <c:v>14.75</c:v>
                </c:pt>
                <c:pt idx="4">
                  <c:v>10.41</c:v>
                </c:pt>
                <c:pt idx="5">
                  <c:v>2.77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5-3A41-8225-0FDD4A5562D5}"/>
            </c:ext>
          </c:extLst>
        </c:ser>
        <c:ser>
          <c:idx val="2"/>
          <c:order val="2"/>
          <c:tx>
            <c:strRef>
              <c:f>'Media Density Exp_T4_07232025'!$AZ$1</c:f>
              <c:strCache>
                <c:ptCount val="1"/>
                <c:pt idx="0">
                  <c:v>M07735- P4W4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Exp_T4_07232025'!$AZ$2:$AZ$10</c:f>
              <c:numCache>
                <c:formatCode>General</c:formatCode>
                <c:ptCount val="9"/>
                <c:pt idx="0">
                  <c:v>3.58</c:v>
                </c:pt>
                <c:pt idx="1">
                  <c:v>11.95</c:v>
                </c:pt>
                <c:pt idx="2">
                  <c:v>31.33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5-3A41-8225-0FDD4A5562D5}"/>
            </c:ext>
          </c:extLst>
        </c:ser>
        <c:ser>
          <c:idx val="3"/>
          <c:order val="3"/>
          <c:tx>
            <c:strRef>
              <c:f>'Media Density Exp_T4_07232025'!$BF$1</c:f>
              <c:strCache>
                <c:ptCount val="1"/>
                <c:pt idx="0">
                  <c:v>M08029- P5W4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Exp_T4_07232025'!$BF$2:$BF$10</c:f>
              <c:numCache>
                <c:formatCode>General</c:formatCode>
                <c:ptCount val="9"/>
                <c:pt idx="0">
                  <c:v>6.39</c:v>
                </c:pt>
                <c:pt idx="1">
                  <c:v>16.09</c:v>
                </c:pt>
                <c:pt idx="2">
                  <c:v>42.44</c:v>
                </c:pt>
                <c:pt idx="3">
                  <c:v>46.16</c:v>
                </c:pt>
                <c:pt idx="4">
                  <c:v>60.66</c:v>
                </c:pt>
                <c:pt idx="5">
                  <c:v>40.090000000000003</c:v>
                </c:pt>
                <c:pt idx="6">
                  <c:v>22.27</c:v>
                </c:pt>
                <c:pt idx="7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55-3A41-8225-0FDD4A5562D5}"/>
            </c:ext>
          </c:extLst>
        </c:ser>
        <c:ser>
          <c:idx val="4"/>
          <c:order val="4"/>
          <c:tx>
            <c:strRef>
              <c:f>'Media Density Exp_T4_07232025'!$BL$1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Exp_T4_07232025'!$BL$2:$BL$10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4555-3A41-8225-0FDD4A5562D5}"/>
            </c:ext>
          </c:extLst>
        </c:ser>
        <c:ser>
          <c:idx val="5"/>
          <c:order val="5"/>
          <c:tx>
            <c:strRef>
              <c:f>'Media Density Exp_T4_07232025'!$BN$1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Exp_T4_07232025'!$BN$2:$BN$10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4555-3A41-8225-0FDD4A5562D5}"/>
            </c:ext>
          </c:extLst>
        </c:ser>
        <c:ser>
          <c:idx val="6"/>
          <c:order val="6"/>
          <c:tx>
            <c:strRef>
              <c:f>'Media Density Exp_T4_07232025'!$BR$1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 Density Exp_T4_07232025'!$AD$2:$AD$10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 Density Exp_T4_07232025'!$BR$2:$BR$10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4555-3A41-8225-0FDD4A556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348720"/>
        <c:axId val="817955935"/>
      </c:barChart>
      <c:catAx>
        <c:axId val="38034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55935"/>
        <c:crosses val="autoZero"/>
        <c:auto val="1"/>
        <c:lblAlgn val="ctr"/>
        <c:lblOffset val="100"/>
        <c:noMultiLvlLbl val="0"/>
      </c:catAx>
      <c:valAx>
        <c:axId val="8179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4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Electrodes per Density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KCNT1_T1_NBP_09272025_AR!$AE$15</c:f>
              <c:strCache>
                <c:ptCount val="1"/>
                <c:pt idx="0">
                  <c:v>60K- DMEM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KCNT1_T1_NBP_09272025_AR!$AE$16:$AE$20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7-C542-85CF-D6A11CB9BABE}"/>
            </c:ext>
          </c:extLst>
        </c:ser>
        <c:ser>
          <c:idx val="1"/>
          <c:order val="1"/>
          <c:tx>
            <c:strRef>
              <c:f>KCNT1_T1_NBP_09272025_AR!$AF$15</c:f>
              <c:strCache>
                <c:ptCount val="1"/>
                <c:pt idx="0">
                  <c:v>80K- DMEM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KCNT1_T1_NBP_09272025_AR!$AF$16:$AF$20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7-C542-85CF-D6A11CB9BABE}"/>
            </c:ext>
          </c:extLst>
        </c:ser>
        <c:ser>
          <c:idx val="2"/>
          <c:order val="2"/>
          <c:tx>
            <c:strRef>
              <c:f>KCNT1_T1_NBP_09272025_AR!$AG$15</c:f>
              <c:strCache>
                <c:ptCount val="1"/>
                <c:pt idx="0">
                  <c:v>100K- DMEM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KCNT1_T1_NBP_09272025_AR!$AG$16:$AG$20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A7-C542-85CF-D6A11CB9BABE}"/>
            </c:ext>
          </c:extLst>
        </c:ser>
        <c:ser>
          <c:idx val="3"/>
          <c:order val="3"/>
          <c:tx>
            <c:strRef>
              <c:f>KCNT1_T1_NBP_09272025_AR!$AH$15</c:f>
              <c:strCache>
                <c:ptCount val="1"/>
                <c:pt idx="0">
                  <c:v>120K- DMEM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KCNT1_T1_NBP_09272025_AR!$AH$16:$AH$20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A7-C542-85CF-D6A11CB9BABE}"/>
            </c:ext>
          </c:extLst>
        </c:ser>
        <c:ser>
          <c:idx val="4"/>
          <c:order val="4"/>
          <c:tx>
            <c:strRef>
              <c:f>KCNT1_T1_NBP_09272025_AR!$AI$15</c:f>
              <c:strCache>
                <c:ptCount val="1"/>
                <c:pt idx="0">
                  <c:v>60K- NBP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KCNT1_T1_NBP_09272025_AR!$AI$16:$AI$20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A7-C542-85CF-D6A11CB9BABE}"/>
            </c:ext>
          </c:extLst>
        </c:ser>
        <c:ser>
          <c:idx val="5"/>
          <c:order val="5"/>
          <c:tx>
            <c:strRef>
              <c:f>KCNT1_T1_NBP_09272025_AR!$AJ$15</c:f>
              <c:strCache>
                <c:ptCount val="1"/>
                <c:pt idx="0">
                  <c:v>80K- NBP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KCNT1_T1_NBP_09272025_AR!$AJ$16:$AJ$20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A7-C542-85CF-D6A11CB9BABE}"/>
            </c:ext>
          </c:extLst>
        </c:ser>
        <c:ser>
          <c:idx val="6"/>
          <c:order val="6"/>
          <c:tx>
            <c:strRef>
              <c:f>KCNT1_T1_NBP_09272025_AR!$AK$15</c:f>
              <c:strCache>
                <c:ptCount val="1"/>
                <c:pt idx="0">
                  <c:v>100K-NBP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KCNT1_T1_NBP_09272025_AR!$AK$16:$AK$20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A7-C542-85CF-D6A11CB9BABE}"/>
            </c:ext>
          </c:extLst>
        </c:ser>
        <c:ser>
          <c:idx val="7"/>
          <c:order val="7"/>
          <c:tx>
            <c:strRef>
              <c:f>KCNT1_T1_NBP_09272025_AR!$AL$15</c:f>
              <c:strCache>
                <c:ptCount val="1"/>
                <c:pt idx="0">
                  <c:v>120K- NBP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KCNT1_T1_NBP_09272025_AR!$AD$16:$AD$20</c:f>
              <c:strCache>
                <c:ptCount val="5"/>
                <c:pt idx="0">
                  <c:v>DIV5</c:v>
                </c:pt>
                <c:pt idx="1">
                  <c:v>DIV8</c:v>
                </c:pt>
                <c:pt idx="2">
                  <c:v>DIV12</c:v>
                </c:pt>
                <c:pt idx="3">
                  <c:v>DIV15</c:v>
                </c:pt>
                <c:pt idx="4">
                  <c:v>DIV19</c:v>
                </c:pt>
              </c:strCache>
            </c:strRef>
          </c:cat>
          <c:val>
            <c:numRef>
              <c:f>KCNT1_T1_NBP_09272025_AR!$AL$16:$AL$20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A7-C542-85CF-D6A11CB9B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885103"/>
        <c:axId val="935875071"/>
      </c:barChart>
      <c:catAx>
        <c:axId val="9358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75071"/>
        <c:crosses val="autoZero"/>
        <c:auto val="1"/>
        <c:lblAlgn val="ctr"/>
        <c:lblOffset val="100"/>
        <c:noMultiLvlLbl val="0"/>
      </c:catAx>
      <c:valAx>
        <c:axId val="9358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Active Electrides (raw- not average)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KCNT1_T1_NBP_09272025_AR!$AE$1</c:f>
              <c:strCache>
                <c:ptCount val="1"/>
                <c:pt idx="0">
                  <c:v>M07036- P1W1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KCNT1_T1_NBP_09272025_AR!$AE$2:$AE$4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7A2-A344-B67B-CC0559375BBE}"/>
            </c:ext>
          </c:extLst>
        </c:ser>
        <c:ser>
          <c:idx val="1"/>
          <c:order val="1"/>
          <c:tx>
            <c:strRef>
              <c:f>KCNT1_T1_NBP_09272025_AR!$AF$1</c:f>
              <c:strCache>
                <c:ptCount val="1"/>
                <c:pt idx="0">
                  <c:v>M07036- P1W2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KCNT1_T1_NBP_09272025_AR!$AF$2:$AF$4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7A2-A344-B67B-CC0559375BBE}"/>
            </c:ext>
          </c:extLst>
        </c:ser>
        <c:ser>
          <c:idx val="2"/>
          <c:order val="2"/>
          <c:tx>
            <c:strRef>
              <c:f>KCNT1_T1_NBP_09272025_AR!$AG$1</c:f>
              <c:strCache>
                <c:ptCount val="1"/>
                <c:pt idx="0">
                  <c:v>M07036- P1W3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KCNT1_T1_NBP_09272025_AR!$AG$2:$AG$4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67A2-A344-B67B-CC0559375BBE}"/>
            </c:ext>
          </c:extLst>
        </c:ser>
        <c:ser>
          <c:idx val="3"/>
          <c:order val="3"/>
          <c:tx>
            <c:strRef>
              <c:f>KCNT1_T1_NBP_09272025_AR!$AH$1</c:f>
              <c:strCache>
                <c:ptCount val="1"/>
                <c:pt idx="0">
                  <c:v>M07036- P1W4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KCNT1_T1_NBP_09272025_AR!$AH$2:$AH$4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7A2-A344-B67B-CC0559375BBE}"/>
            </c:ext>
          </c:extLst>
        </c:ser>
        <c:ser>
          <c:idx val="4"/>
          <c:order val="4"/>
          <c:tx>
            <c:strRef>
              <c:f>KCNT1_T1_NBP_09272025_AR!$AI$1</c:f>
              <c:strCache>
                <c:ptCount val="1"/>
                <c:pt idx="0">
                  <c:v>M07036- P1W5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KCNT1_T1_NBP_09272025_AR!$AI$2:$AI$4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7A2-A344-B67B-CC0559375BBE}"/>
            </c:ext>
          </c:extLst>
        </c:ser>
        <c:ser>
          <c:idx val="5"/>
          <c:order val="5"/>
          <c:tx>
            <c:strRef>
              <c:f>KCNT1_T1_NBP_09272025_AR!$AJ$1</c:f>
              <c:strCache>
                <c:ptCount val="1"/>
                <c:pt idx="0">
                  <c:v>M07036- P1W6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KCNT1_T1_NBP_09272025_AR!$AJ$2:$AJ$4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67A2-A344-B67B-CC0559375BBE}"/>
            </c:ext>
          </c:extLst>
        </c:ser>
        <c:ser>
          <c:idx val="6"/>
          <c:order val="6"/>
          <c:tx>
            <c:strRef>
              <c:f>KCNT1_T1_NBP_09272025_AR!$AK$1</c:f>
              <c:strCache>
                <c:ptCount val="1"/>
                <c:pt idx="0">
                  <c:v>M07039- P2W1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KCNT1_T1_NBP_09272025_AR!$AK$2:$AK$4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67A2-A344-B67B-CC0559375BBE}"/>
            </c:ext>
          </c:extLst>
        </c:ser>
        <c:ser>
          <c:idx val="7"/>
          <c:order val="7"/>
          <c:tx>
            <c:strRef>
              <c:f>KCNT1_T1_NBP_09272025_AR!$AL$1</c:f>
              <c:strCache>
                <c:ptCount val="1"/>
                <c:pt idx="0">
                  <c:v>M07039- P2W2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KCNT1_T1_NBP_09272025_AR!$AL$2:$AL$4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67A2-A344-B67B-CC0559375BBE}"/>
            </c:ext>
          </c:extLst>
        </c:ser>
        <c:ser>
          <c:idx val="8"/>
          <c:order val="8"/>
          <c:tx>
            <c:strRef>
              <c:f>KCNT1_T1_NBP_09272025_AR!$AM$1</c:f>
              <c:strCache>
                <c:ptCount val="1"/>
                <c:pt idx="0">
                  <c:v>M07039- P2W3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KCNT1_T1_NBP_09272025_AR!$AM$2:$AM$4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67A2-A344-B67B-CC0559375BBE}"/>
            </c:ext>
          </c:extLst>
        </c:ser>
        <c:ser>
          <c:idx val="9"/>
          <c:order val="9"/>
          <c:tx>
            <c:strRef>
              <c:f>KCNT1_T1_NBP_09272025_AR!$AN$1</c:f>
              <c:strCache>
                <c:ptCount val="1"/>
                <c:pt idx="0">
                  <c:v>M07039- P2W4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KCNT1_T1_NBP_09272025_AR!$AN$2:$AN$4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9-67A2-A344-B67B-CC0559375BBE}"/>
            </c:ext>
          </c:extLst>
        </c:ser>
        <c:ser>
          <c:idx val="10"/>
          <c:order val="10"/>
          <c:tx>
            <c:strRef>
              <c:f>KCNT1_T1_NBP_09272025_AR!$AO$1</c:f>
              <c:strCache>
                <c:ptCount val="1"/>
                <c:pt idx="0">
                  <c:v>M07039- P2W5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KCNT1_T1_NBP_09272025_AR!$AO$2:$AO$4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A-67A2-A344-B67B-CC0559375BBE}"/>
            </c:ext>
          </c:extLst>
        </c:ser>
        <c:ser>
          <c:idx val="11"/>
          <c:order val="11"/>
          <c:tx>
            <c:strRef>
              <c:f>KCNT1_T1_NBP_09272025_AR!$AP$1</c:f>
              <c:strCache>
                <c:ptCount val="1"/>
                <c:pt idx="0">
                  <c:v>M07039 P2W6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KCNT1_T1_NBP_09272025_AR!$AP$2:$AP$4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B-67A2-A344-B67B-CC0559375BBE}"/>
            </c:ext>
          </c:extLst>
        </c:ser>
        <c:ser>
          <c:idx val="12"/>
          <c:order val="12"/>
          <c:tx>
            <c:strRef>
              <c:f>KCNT1_T1_NBP_09272025_AR!$AQ$1</c:f>
              <c:strCache>
                <c:ptCount val="1"/>
                <c:pt idx="0">
                  <c:v>M08020- P3W1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KCNT1_T1_NBP_09272025_AR!$AQ$2:$AQ$4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C-67A2-A344-B67B-CC0559375BBE}"/>
            </c:ext>
          </c:extLst>
        </c:ser>
        <c:ser>
          <c:idx val="13"/>
          <c:order val="13"/>
          <c:tx>
            <c:strRef>
              <c:f>KCNT1_T1_NBP_09272025_AR!$AR$1</c:f>
              <c:strCache>
                <c:ptCount val="1"/>
                <c:pt idx="0">
                  <c:v>M08020-P3W2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KCNT1_T1_NBP_09272025_AR!$AR$2:$AR$4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D-67A2-A344-B67B-CC0559375BBE}"/>
            </c:ext>
          </c:extLst>
        </c:ser>
        <c:ser>
          <c:idx val="14"/>
          <c:order val="14"/>
          <c:tx>
            <c:strRef>
              <c:f>KCNT1_T1_NBP_09272025_AR!$AS$1</c:f>
              <c:strCache>
                <c:ptCount val="1"/>
                <c:pt idx="0">
                  <c:v>M08020- P3W3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KCNT1_T1_NBP_09272025_AR!$AS$2:$AS$4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E-67A2-A344-B67B-CC0559375BBE}"/>
            </c:ext>
          </c:extLst>
        </c:ser>
        <c:ser>
          <c:idx val="15"/>
          <c:order val="15"/>
          <c:tx>
            <c:strRef>
              <c:f>KCNT1_T1_NBP_09272025_AR!$AT$1</c:f>
              <c:strCache>
                <c:ptCount val="1"/>
                <c:pt idx="0">
                  <c:v>M08020- P3W4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KCNT1_T1_NBP_09272025_AR!$AT$2:$AT$4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F-67A2-A344-B67B-CC0559375BBE}"/>
            </c:ext>
          </c:extLst>
        </c:ser>
        <c:ser>
          <c:idx val="16"/>
          <c:order val="16"/>
          <c:tx>
            <c:strRef>
              <c:f>KCNT1_T1_NBP_09272025_AR!$AU$1</c:f>
              <c:strCache>
                <c:ptCount val="1"/>
                <c:pt idx="0">
                  <c:v>M08020- P3W5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KCNT1_T1_NBP_09272025_AR!$AU$2:$AU$4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0-67A2-A344-B67B-CC0559375BBE}"/>
            </c:ext>
          </c:extLst>
        </c:ser>
        <c:ser>
          <c:idx val="17"/>
          <c:order val="17"/>
          <c:tx>
            <c:strRef>
              <c:f>KCNT1_T1_NBP_09272025_AR!$AV$1</c:f>
              <c:strCache>
                <c:ptCount val="1"/>
                <c:pt idx="0">
                  <c:v>M08020- P3W6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KCNT1_T1_NBP_09272025_AR!$AV$2:$AV$4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1-67A2-A344-B67B-CC0559375BBE}"/>
            </c:ext>
          </c:extLst>
        </c:ser>
        <c:ser>
          <c:idx val="18"/>
          <c:order val="18"/>
          <c:tx>
            <c:strRef>
              <c:f>KCNT1_T1_NBP_09272025_AR!$AW$1</c:f>
              <c:strCache>
                <c:ptCount val="1"/>
                <c:pt idx="0">
                  <c:v>M07735- P4W1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KCNT1_T1_NBP_09272025_AR!$AW$2:$AW$4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2-67A2-A344-B67B-CC0559375BBE}"/>
            </c:ext>
          </c:extLst>
        </c:ser>
        <c:ser>
          <c:idx val="19"/>
          <c:order val="19"/>
          <c:tx>
            <c:strRef>
              <c:f>KCNT1_T1_NBP_09272025_AR!$AX$1</c:f>
              <c:strCache>
                <c:ptCount val="1"/>
                <c:pt idx="0">
                  <c:v>M07735- P4W2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KCNT1_T1_NBP_09272025_AR!$AX$2:$AX$4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3-67A2-A344-B67B-CC0559375BBE}"/>
            </c:ext>
          </c:extLst>
        </c:ser>
        <c:ser>
          <c:idx val="20"/>
          <c:order val="20"/>
          <c:tx>
            <c:strRef>
              <c:f>KCNT1_T1_NBP_09272025_AR!$AY$1</c:f>
              <c:strCache>
                <c:ptCount val="1"/>
                <c:pt idx="0">
                  <c:v>M07735- P4W3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KCNT1_T1_NBP_09272025_AR!$AY$2:$AY$4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4-67A2-A344-B67B-CC0559375BBE}"/>
            </c:ext>
          </c:extLst>
        </c:ser>
        <c:ser>
          <c:idx val="21"/>
          <c:order val="21"/>
          <c:tx>
            <c:strRef>
              <c:f>KCNT1_T1_NBP_09272025_AR!$AZ$1</c:f>
              <c:strCache>
                <c:ptCount val="1"/>
                <c:pt idx="0">
                  <c:v>M07735- P4W4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KCNT1_T1_NBP_09272025_AR!$AZ$2:$AZ$4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5-67A2-A344-B67B-CC0559375BBE}"/>
            </c:ext>
          </c:extLst>
        </c:ser>
        <c:ser>
          <c:idx val="22"/>
          <c:order val="22"/>
          <c:tx>
            <c:strRef>
              <c:f>KCNT1_T1_NBP_09272025_AR!$BA$1</c:f>
              <c:strCache>
                <c:ptCount val="1"/>
                <c:pt idx="0">
                  <c:v>M07735- P4W5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KCNT1_T1_NBP_09272025_AR!$BA$2:$BA$4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6-67A2-A344-B67B-CC0559375BBE}"/>
            </c:ext>
          </c:extLst>
        </c:ser>
        <c:ser>
          <c:idx val="23"/>
          <c:order val="23"/>
          <c:tx>
            <c:strRef>
              <c:f>KCNT1_T1_NBP_09272025_AR!$BB$1</c:f>
              <c:strCache>
                <c:ptCount val="1"/>
                <c:pt idx="0">
                  <c:v>M07735- P4W6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KCNT1_T1_NBP_09272025_AR!$BB$2:$BB$4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7-67A2-A344-B67B-CC0559375BBE}"/>
            </c:ext>
          </c:extLst>
        </c:ser>
        <c:ser>
          <c:idx val="24"/>
          <c:order val="24"/>
          <c:tx>
            <c:strRef>
              <c:f>KCNT1_T1_NBP_09272025_AR!$BC$1</c:f>
              <c:strCache>
                <c:ptCount val="1"/>
                <c:pt idx="0">
                  <c:v>M08029- P5W1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KCNT1_T1_NBP_09272025_AR!$BC$2:$BC$4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8-67A2-A344-B67B-CC0559375BBE}"/>
            </c:ext>
          </c:extLst>
        </c:ser>
        <c:ser>
          <c:idx val="25"/>
          <c:order val="25"/>
          <c:tx>
            <c:strRef>
              <c:f>KCNT1_T1_NBP_09272025_AR!$BD$1</c:f>
              <c:strCache>
                <c:ptCount val="1"/>
                <c:pt idx="0">
                  <c:v>M08029- P5W2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KCNT1_T1_NBP_09272025_AR!$BD$2:$BD$4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9-67A2-A344-B67B-CC0559375BBE}"/>
            </c:ext>
          </c:extLst>
        </c:ser>
        <c:ser>
          <c:idx val="26"/>
          <c:order val="26"/>
          <c:tx>
            <c:strRef>
              <c:f>KCNT1_T1_NBP_09272025_AR!$BE$1</c:f>
              <c:strCache>
                <c:ptCount val="1"/>
                <c:pt idx="0">
                  <c:v>M08029- P5W3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KCNT1_T1_NBP_09272025_AR!$BE$2:$BE$4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A-67A2-A344-B67B-CC0559375BBE}"/>
            </c:ext>
          </c:extLst>
        </c:ser>
        <c:ser>
          <c:idx val="27"/>
          <c:order val="27"/>
          <c:tx>
            <c:strRef>
              <c:f>KCNT1_T1_NBP_09272025_AR!$BF$1</c:f>
              <c:strCache>
                <c:ptCount val="1"/>
                <c:pt idx="0">
                  <c:v>M08029- P5W4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KCNT1_T1_NBP_09272025_AR!$BF$2:$BF$4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B-67A2-A344-B67B-CC0559375BBE}"/>
            </c:ext>
          </c:extLst>
        </c:ser>
        <c:ser>
          <c:idx val="28"/>
          <c:order val="28"/>
          <c:tx>
            <c:strRef>
              <c:f>KCNT1_T1_NBP_09272025_AR!$BG$1</c:f>
              <c:strCache>
                <c:ptCount val="1"/>
                <c:pt idx="0">
                  <c:v>M08029- P5W5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KCNT1_T1_NBP_09272025_AR!$BG$2:$BG$4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C-67A2-A344-B67B-CC0559375BBE}"/>
            </c:ext>
          </c:extLst>
        </c:ser>
        <c:ser>
          <c:idx val="29"/>
          <c:order val="29"/>
          <c:tx>
            <c:strRef>
              <c:f>KCNT1_T1_NBP_09272025_AR!$BH$1</c:f>
              <c:strCache>
                <c:ptCount val="1"/>
                <c:pt idx="0">
                  <c:v>M08029- P5W6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KCNT1_T1_NBP_09272025_AR!$BH$2:$BH$4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D-67A2-A344-B67B-CC0559375BBE}"/>
            </c:ext>
          </c:extLst>
        </c:ser>
        <c:ser>
          <c:idx val="30"/>
          <c:order val="30"/>
          <c:tx>
            <c:strRef>
              <c:f>KCNT1_T1_NBP_09272025_AR!$BI$1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KCNT1_T1_NBP_09272025_AR!$BI$2:$BI$4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E-67A2-A344-B67B-CC0559375BBE}"/>
            </c:ext>
          </c:extLst>
        </c:ser>
        <c:ser>
          <c:idx val="31"/>
          <c:order val="31"/>
          <c:tx>
            <c:strRef>
              <c:f>KCNT1_T1_NBP_09272025_AR!$BJ$1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KCNT1_T1_NBP_09272025_AR!$BJ$2:$BJ$4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F-67A2-A344-B67B-CC0559375BBE}"/>
            </c:ext>
          </c:extLst>
        </c:ser>
        <c:ser>
          <c:idx val="32"/>
          <c:order val="32"/>
          <c:tx>
            <c:strRef>
              <c:f>KCNT1_T1_NBP_09272025_AR!$BK$1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KCNT1_T1_NBP_09272025_AR!$BK$2:$BK$4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0-67A2-A344-B67B-CC0559375BBE}"/>
            </c:ext>
          </c:extLst>
        </c:ser>
        <c:ser>
          <c:idx val="33"/>
          <c:order val="33"/>
          <c:tx>
            <c:strRef>
              <c:f>KCNT1_T1_NBP_09272025_AR!$BL$1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KCNT1_T1_NBP_09272025_AR!$BL$2:$BL$4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1-67A2-A344-B67B-CC0559375BBE}"/>
            </c:ext>
          </c:extLst>
        </c:ser>
        <c:ser>
          <c:idx val="34"/>
          <c:order val="34"/>
          <c:tx>
            <c:strRef>
              <c:f>KCNT1_T1_NBP_09272025_AR!$BM$1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KCNT1_T1_NBP_09272025_AR!$BM$2:$BM$4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2-67A2-A344-B67B-CC0559375BBE}"/>
            </c:ext>
          </c:extLst>
        </c:ser>
        <c:ser>
          <c:idx val="35"/>
          <c:order val="35"/>
          <c:tx>
            <c:strRef>
              <c:f>KCNT1_T1_NBP_09272025_AR!$BN$1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KCNT1_T1_NBP_09272025_AR!$BN$2:$BN$4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3-67A2-A344-B67B-CC0559375BBE}"/>
            </c:ext>
          </c:extLst>
        </c:ser>
        <c:ser>
          <c:idx val="36"/>
          <c:order val="36"/>
          <c:tx>
            <c:strRef>
              <c:f>KCNT1_T1_NBP_09272025_AR!$BO$1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KCNT1_T1_NBP_09272025_AR!$BO$2:$BO$4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4-67A2-A344-B67B-CC0559375BBE}"/>
            </c:ext>
          </c:extLst>
        </c:ser>
        <c:ser>
          <c:idx val="37"/>
          <c:order val="37"/>
          <c:tx>
            <c:strRef>
              <c:f>KCNT1_T1_NBP_09272025_AR!$BP$1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KCNT1_T1_NBP_09272025_AR!$BP$2:$BP$4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5-67A2-A344-B67B-CC0559375BBE}"/>
            </c:ext>
          </c:extLst>
        </c:ser>
        <c:ser>
          <c:idx val="38"/>
          <c:order val="38"/>
          <c:tx>
            <c:strRef>
              <c:f>KCNT1_T1_NBP_09272025_AR!$BQ$1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KCNT1_T1_NBP_09272025_AR!$BQ$2:$BQ$4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6-67A2-A344-B67B-CC0559375BBE}"/>
            </c:ext>
          </c:extLst>
        </c:ser>
        <c:ser>
          <c:idx val="39"/>
          <c:order val="39"/>
          <c:tx>
            <c:strRef>
              <c:f>KCNT1_T1_NBP_09272025_AR!$BR$1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KCNT1_T1_NBP_09272025_AR!$BR$2:$BR$4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7-67A2-A344-B67B-CC0559375BBE}"/>
            </c:ext>
          </c:extLst>
        </c:ser>
        <c:ser>
          <c:idx val="40"/>
          <c:order val="40"/>
          <c:tx>
            <c:strRef>
              <c:f>KCNT1_T1_NBP_09272025_AR!$BS$1</c:f>
              <c:strCache>
                <c:ptCount val="1"/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KCNT1_T1_NBP_09272025_AR!$BS$2:$BS$4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8-67A2-A344-B67B-CC0559375BBE}"/>
            </c:ext>
          </c:extLst>
        </c:ser>
        <c:ser>
          <c:idx val="41"/>
          <c:order val="41"/>
          <c:tx>
            <c:strRef>
              <c:f>KCNT1_T1_NBP_09272025_AR!$BT$1</c:f>
              <c:strCache>
                <c:ptCount val="1"/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KCNT1_T1_NBP_09272025_AR!$BT$2:$BT$4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29-67A2-A344-B67B-CC0559375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874751"/>
        <c:axId val="940321151"/>
      </c:barChart>
      <c:catAx>
        <c:axId val="8188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21151"/>
        <c:crosses val="autoZero"/>
        <c:auto val="1"/>
        <c:lblAlgn val="ctr"/>
        <c:lblOffset val="100"/>
        <c:noMultiLvlLbl val="0"/>
      </c:catAx>
      <c:valAx>
        <c:axId val="9403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60K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KCNT1_T1_NBP_09272025_AR!$AE$1</c:f>
              <c:strCache>
                <c:ptCount val="1"/>
                <c:pt idx="0">
                  <c:v>M07036- P1W1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KCNT1_T1_NBP_09272025_AR!$AE$2:$AE$10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6D85-294E-843A-40243CDB69FF}"/>
            </c:ext>
          </c:extLst>
        </c:ser>
        <c:ser>
          <c:idx val="1"/>
          <c:order val="1"/>
          <c:tx>
            <c:strRef>
              <c:f>KCNT1_T1_NBP_09272025_AR!$AK$1</c:f>
              <c:strCache>
                <c:ptCount val="1"/>
                <c:pt idx="0">
                  <c:v>M07039- P2W1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KCNT1_T1_NBP_09272025_AR!$AK$2:$AK$10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6D85-294E-843A-40243CDB69FF}"/>
            </c:ext>
          </c:extLst>
        </c:ser>
        <c:ser>
          <c:idx val="2"/>
          <c:order val="2"/>
          <c:tx>
            <c:strRef>
              <c:f>KCNT1_T1_NBP_09272025_AR!$AO$1</c:f>
              <c:strCache>
                <c:ptCount val="1"/>
                <c:pt idx="0">
                  <c:v>M07039- P2W5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KCNT1_T1_NBP_09272025_AR!$AO$2:$AO$10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6D85-294E-843A-40243CDB6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198960"/>
        <c:axId val="1235524896"/>
      </c:barChart>
      <c:catAx>
        <c:axId val="12511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24896"/>
        <c:crosses val="autoZero"/>
        <c:auto val="1"/>
        <c:lblAlgn val="ctr"/>
        <c:lblOffset val="100"/>
        <c:noMultiLvlLbl val="0"/>
      </c:catAx>
      <c:valAx>
        <c:axId val="1235524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DMEM-80K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KCNT1_T1_NBP_09272025_AR!$AF$1</c:f>
              <c:strCache>
                <c:ptCount val="1"/>
                <c:pt idx="0">
                  <c:v>M07036- P1W2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KCNT1_T1_NBP_09272025_AR!$AF$2:$AF$10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8743-4945-BEA0-85DC1DD3C2A7}"/>
            </c:ext>
          </c:extLst>
        </c:ser>
        <c:ser>
          <c:idx val="1"/>
          <c:order val="1"/>
          <c:tx>
            <c:strRef>
              <c:f>KCNT1_T1_NBP_09272025_AR!$AL$1</c:f>
              <c:strCache>
                <c:ptCount val="1"/>
                <c:pt idx="0">
                  <c:v>M07039- P2W2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KCNT1_T1_NBP_09272025_AR!$AL$2:$AL$10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8743-4945-BEA0-85DC1DD3C2A7}"/>
            </c:ext>
          </c:extLst>
        </c:ser>
        <c:ser>
          <c:idx val="2"/>
          <c:order val="2"/>
          <c:tx>
            <c:strRef>
              <c:f>KCNT1_T1_NBP_09272025_AR!$AP$1</c:f>
              <c:strCache>
                <c:ptCount val="1"/>
                <c:pt idx="0">
                  <c:v>M07039 P2W6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KCNT1_T1_NBP_09272025_AR!$AP$2:$AP$10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8743-4945-BEA0-85DC1DD3C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771887"/>
        <c:axId val="1326072463"/>
      </c:barChart>
      <c:catAx>
        <c:axId val="83077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72463"/>
        <c:crosses val="autoZero"/>
        <c:auto val="1"/>
        <c:lblAlgn val="ctr"/>
        <c:lblOffset val="100"/>
        <c:noMultiLvlLbl val="0"/>
      </c:catAx>
      <c:valAx>
        <c:axId val="1326072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7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100K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KCNT1_T1_NBP_09272025_AR!$AG$1</c:f>
              <c:strCache>
                <c:ptCount val="1"/>
                <c:pt idx="0">
                  <c:v>M07036- P1W3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KCNT1_T1_NBP_09272025_AR!$AG$2:$AG$10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1DB-D54A-8057-C111A844D5BE}"/>
            </c:ext>
          </c:extLst>
        </c:ser>
        <c:ser>
          <c:idx val="1"/>
          <c:order val="1"/>
          <c:tx>
            <c:strRef>
              <c:f>KCNT1_T1_NBP_09272025_AR!$AI$1</c:f>
              <c:strCache>
                <c:ptCount val="1"/>
                <c:pt idx="0">
                  <c:v>M07036- P1W5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KCNT1_T1_NBP_09272025_AR!$AI$2:$AI$10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F1DB-D54A-8057-C111A844D5BE}"/>
            </c:ext>
          </c:extLst>
        </c:ser>
        <c:ser>
          <c:idx val="2"/>
          <c:order val="2"/>
          <c:tx>
            <c:strRef>
              <c:f>KCNT1_T1_NBP_09272025_AR!$AM$1</c:f>
              <c:strCache>
                <c:ptCount val="1"/>
                <c:pt idx="0">
                  <c:v>M07039- P2W3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KCNT1_T1_NBP_09272025_AR!$AM$2:$AM$10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F1DB-D54A-8057-C111A844D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588079"/>
        <c:axId val="830590703"/>
      </c:barChart>
      <c:catAx>
        <c:axId val="941588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90703"/>
        <c:crosses val="autoZero"/>
        <c:auto val="1"/>
        <c:lblAlgn val="ctr"/>
        <c:lblOffset val="100"/>
        <c:noMultiLvlLbl val="0"/>
      </c:catAx>
      <c:valAx>
        <c:axId val="8305907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DMEM</a:t>
            </a:r>
            <a:r>
              <a:rPr lang="en-US" baseline="0"/>
              <a:t> 120K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KCNT1_T1_NBP_09272025_AR!$AH$1</c:f>
              <c:strCache>
                <c:ptCount val="1"/>
                <c:pt idx="0">
                  <c:v>M07036- P1W4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KCNT1_T1_NBP_09272025_AR!$AH$2:$AH$10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8D13-494D-809D-78CDD4C6A687}"/>
            </c:ext>
          </c:extLst>
        </c:ser>
        <c:ser>
          <c:idx val="1"/>
          <c:order val="1"/>
          <c:tx>
            <c:strRef>
              <c:f>KCNT1_T1_NBP_09272025_AR!$AJ$1</c:f>
              <c:strCache>
                <c:ptCount val="1"/>
                <c:pt idx="0">
                  <c:v>M07036- P1W6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KCNT1_T1_NBP_09272025_AR!$AJ$2:$AJ$10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8D13-494D-809D-78CDD4C6A687}"/>
            </c:ext>
          </c:extLst>
        </c:ser>
        <c:ser>
          <c:idx val="2"/>
          <c:order val="2"/>
          <c:tx>
            <c:strRef>
              <c:f>KCNT1_T1_NBP_09272025_AR!$AN$1</c:f>
              <c:strCache>
                <c:ptCount val="1"/>
                <c:pt idx="0">
                  <c:v>M07039- P2W4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KCNT1_T1_NBP_09272025_AR!$AN$2:$AN$10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8D13-494D-809D-78CDD4C6A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931839"/>
        <c:axId val="1325904287"/>
      </c:barChart>
      <c:catAx>
        <c:axId val="93993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04287"/>
        <c:crosses val="autoZero"/>
        <c:auto val="1"/>
        <c:lblAlgn val="ctr"/>
        <c:lblOffset val="100"/>
        <c:noMultiLvlLbl val="0"/>
      </c:catAx>
      <c:valAx>
        <c:axId val="132590428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KCNT1_T1_NBP_09272025_AR!$AQ$1</c:f>
              <c:strCache>
                <c:ptCount val="1"/>
                <c:pt idx="0">
                  <c:v>M08020- P3W1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KCNT1_T1_NBP_09272025_AR!$AQ$2:$AQ$10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A906-1642-A978-59880611C409}"/>
            </c:ext>
          </c:extLst>
        </c:ser>
        <c:ser>
          <c:idx val="1"/>
          <c:order val="1"/>
          <c:tx>
            <c:strRef>
              <c:f>KCNT1_T1_NBP_09272025_AR!$AW$1</c:f>
              <c:strCache>
                <c:ptCount val="1"/>
                <c:pt idx="0">
                  <c:v>M07735- P4W1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KCNT1_T1_NBP_09272025_AR!$AW$2:$AW$10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A906-1642-A978-59880611C409}"/>
            </c:ext>
          </c:extLst>
        </c:ser>
        <c:ser>
          <c:idx val="2"/>
          <c:order val="2"/>
          <c:tx>
            <c:strRef>
              <c:f>KCNT1_T1_NBP_09272025_AR!$BA$1</c:f>
              <c:strCache>
                <c:ptCount val="1"/>
                <c:pt idx="0">
                  <c:v>M07735- P4W5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KCNT1_T1_NBP_09272025_AR!$BA$2:$BA$10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A906-1642-A978-59880611C409}"/>
            </c:ext>
          </c:extLst>
        </c:ser>
        <c:ser>
          <c:idx val="3"/>
          <c:order val="3"/>
          <c:tx>
            <c:strRef>
              <c:f>KCNT1_T1_NBP_09272025_AR!$BC$1</c:f>
              <c:strCache>
                <c:ptCount val="1"/>
                <c:pt idx="0">
                  <c:v>M08029- P5W1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KCNT1_T1_NBP_09272025_AR!$BC$2:$BC$10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A906-1642-A978-59880611C409}"/>
            </c:ext>
          </c:extLst>
        </c:ser>
        <c:ser>
          <c:idx val="4"/>
          <c:order val="4"/>
          <c:tx>
            <c:strRef>
              <c:f>KCNT1_T1_NBP_09272025_AR!$BG$1</c:f>
              <c:strCache>
                <c:ptCount val="1"/>
                <c:pt idx="0">
                  <c:v>M08029- P5W5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KCNT1_T1_NBP_09272025_AR!$BG$2:$BG$10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A906-1642-A978-59880611C409}"/>
            </c:ext>
          </c:extLst>
        </c:ser>
        <c:ser>
          <c:idx val="5"/>
          <c:order val="5"/>
          <c:tx>
            <c:strRef>
              <c:f>KCNT1_T1_NBP_09272025_AR!$BI$1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KCNT1_T1_NBP_09272025_AR!$BI$2:$BI$10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A906-1642-A978-59880611C409}"/>
            </c:ext>
          </c:extLst>
        </c:ser>
        <c:ser>
          <c:idx val="6"/>
          <c:order val="6"/>
          <c:tx>
            <c:strRef>
              <c:f>KCNT1_T1_NBP_09272025_AR!$BO$1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KCNT1_T1_NBP_09272025_AR!$BO$2:$BO$10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A906-1642-A978-59880611C409}"/>
            </c:ext>
          </c:extLst>
        </c:ser>
        <c:ser>
          <c:idx val="7"/>
          <c:order val="7"/>
          <c:tx>
            <c:strRef>
              <c:f>KCNT1_T1_NBP_09272025_AR!$BS$1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KCNT1_T1_NBP_09272025_AR!$BS$2:$BS$10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A906-1642-A978-59880611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567280"/>
        <c:axId val="1041308335"/>
      </c:barChart>
      <c:catAx>
        <c:axId val="12865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08335"/>
        <c:crosses val="autoZero"/>
        <c:auto val="1"/>
        <c:lblAlgn val="ctr"/>
        <c:lblOffset val="100"/>
        <c:noMultiLvlLbl val="0"/>
      </c:catAx>
      <c:valAx>
        <c:axId val="10413083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56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849574851987201E-2"/>
          <c:y val="8.8129243205823174E-2"/>
          <c:w val="0.94124801460528862"/>
          <c:h val="0.70816756014783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KCNT1_T1_NBP_09272025_AR!$AR$1</c:f>
              <c:strCache>
                <c:ptCount val="1"/>
                <c:pt idx="0">
                  <c:v>M08020-P3W2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KCNT1_T1_NBP_09272025_AR!$AR$2:$AR$10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9D51-CD4A-90AA-F867024FD0B5}"/>
            </c:ext>
          </c:extLst>
        </c:ser>
        <c:ser>
          <c:idx val="1"/>
          <c:order val="1"/>
          <c:tx>
            <c:strRef>
              <c:f>KCNT1_T1_NBP_09272025_AR!$AX$1</c:f>
              <c:strCache>
                <c:ptCount val="1"/>
                <c:pt idx="0">
                  <c:v>M07735- P4W2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KCNT1_T1_NBP_09272025_AR!$AX$2:$AX$10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9D51-CD4A-90AA-F867024FD0B5}"/>
            </c:ext>
          </c:extLst>
        </c:ser>
        <c:ser>
          <c:idx val="2"/>
          <c:order val="2"/>
          <c:tx>
            <c:strRef>
              <c:f>KCNT1_T1_NBP_09272025_AR!$BB$1</c:f>
              <c:strCache>
                <c:ptCount val="1"/>
                <c:pt idx="0">
                  <c:v>M07735- P4W6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KCNT1_T1_NBP_09272025_AR!$BB$2:$BB$10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9D51-CD4A-90AA-F867024FD0B5}"/>
            </c:ext>
          </c:extLst>
        </c:ser>
        <c:ser>
          <c:idx val="3"/>
          <c:order val="3"/>
          <c:tx>
            <c:strRef>
              <c:f>KCNT1_T1_NBP_09272025_AR!$BD$1</c:f>
              <c:strCache>
                <c:ptCount val="1"/>
                <c:pt idx="0">
                  <c:v>M08029- P5W2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KCNT1_T1_NBP_09272025_AR!$BD$2:$BD$10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9D51-CD4A-90AA-F867024FD0B5}"/>
            </c:ext>
          </c:extLst>
        </c:ser>
        <c:ser>
          <c:idx val="4"/>
          <c:order val="4"/>
          <c:tx>
            <c:strRef>
              <c:f>KCNT1_T1_NBP_09272025_AR!$BH$1</c:f>
              <c:strCache>
                <c:ptCount val="1"/>
                <c:pt idx="0">
                  <c:v>M08029- P5W6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KCNT1_T1_NBP_09272025_AR!$BH$2:$BH$10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9D51-CD4A-90AA-F867024FD0B5}"/>
            </c:ext>
          </c:extLst>
        </c:ser>
        <c:ser>
          <c:idx val="5"/>
          <c:order val="5"/>
          <c:tx>
            <c:strRef>
              <c:f>KCNT1_T1_NBP_09272025_AR!$BJ$1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KCNT1_T1_NBP_09272025_AR!$BJ$2:$BJ$10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9D51-CD4A-90AA-F867024FD0B5}"/>
            </c:ext>
          </c:extLst>
        </c:ser>
        <c:ser>
          <c:idx val="6"/>
          <c:order val="6"/>
          <c:tx>
            <c:strRef>
              <c:f>KCNT1_T1_NBP_09272025_AR!$BP$1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KCNT1_T1_NBP_09272025_AR!$BP$2:$BP$10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9D51-CD4A-90AA-F867024FD0B5}"/>
            </c:ext>
          </c:extLst>
        </c:ser>
        <c:ser>
          <c:idx val="7"/>
          <c:order val="7"/>
          <c:tx>
            <c:strRef>
              <c:f>KCNT1_T1_NBP_09272025_AR!$BT$1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KCNT1_T1_NBP_09272025_AR!$BT$2:$BT$10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9D51-CD4A-90AA-F867024FD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04639"/>
        <c:axId val="1042231503"/>
      </c:barChart>
      <c:catAx>
        <c:axId val="9327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31503"/>
        <c:crosses val="autoZero"/>
        <c:auto val="1"/>
        <c:lblAlgn val="ctr"/>
        <c:lblOffset val="100"/>
        <c:noMultiLvlLbl val="0"/>
      </c:catAx>
      <c:valAx>
        <c:axId val="10422315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100K</a:t>
            </a:r>
            <a:r>
              <a:rPr lang="en-US" baseline="0"/>
              <a:t> NBP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KCNT1_T1_NBP_09272025_AR!$AS$1</c:f>
              <c:strCache>
                <c:ptCount val="1"/>
                <c:pt idx="0">
                  <c:v>M08020- P3W3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KCNT1_T1_NBP_09272025_AR!$AD$2:$AD$3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KCNT1_T1_NBP_09272025_AR!$AS$2:$AS$10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6D6F-7942-9001-AF24DE0B2B37}"/>
            </c:ext>
          </c:extLst>
        </c:ser>
        <c:ser>
          <c:idx val="1"/>
          <c:order val="1"/>
          <c:tx>
            <c:strRef>
              <c:f>KCNT1_T1_NBP_09272025_AR!$AU$1</c:f>
              <c:strCache>
                <c:ptCount val="1"/>
                <c:pt idx="0">
                  <c:v>M08020- P3W5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KCNT1_T1_NBP_09272025_AR!$AD$2:$AD$3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KCNT1_T1_NBP_09272025_AR!$AU$2:$AU$10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6D6F-7942-9001-AF24DE0B2B37}"/>
            </c:ext>
          </c:extLst>
        </c:ser>
        <c:ser>
          <c:idx val="2"/>
          <c:order val="2"/>
          <c:tx>
            <c:strRef>
              <c:f>KCNT1_T1_NBP_09272025_AR!$AY$1</c:f>
              <c:strCache>
                <c:ptCount val="1"/>
                <c:pt idx="0">
                  <c:v>M07735- P4W3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KCNT1_T1_NBP_09272025_AR!$AD$2:$AD$3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KCNT1_T1_NBP_09272025_AR!$AY$2:$AY$10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6D6F-7942-9001-AF24DE0B2B37}"/>
            </c:ext>
          </c:extLst>
        </c:ser>
        <c:ser>
          <c:idx val="3"/>
          <c:order val="3"/>
          <c:tx>
            <c:strRef>
              <c:f>KCNT1_T1_NBP_09272025_AR!$BE$1</c:f>
              <c:strCache>
                <c:ptCount val="1"/>
                <c:pt idx="0">
                  <c:v>M08029- P5W3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KCNT1_T1_NBP_09272025_AR!$AD$2:$AD$3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KCNT1_T1_NBP_09272025_AR!$BE$2:$BE$10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6D6F-7942-9001-AF24DE0B2B37}"/>
            </c:ext>
          </c:extLst>
        </c:ser>
        <c:ser>
          <c:idx val="4"/>
          <c:order val="4"/>
          <c:tx>
            <c:strRef>
              <c:f>KCNT1_T1_NBP_09272025_AR!$BK$1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KCNT1_T1_NBP_09272025_AR!$AD$2:$AD$3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KCNT1_T1_NBP_09272025_AR!$BK$2:$BK$10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6D6F-7942-9001-AF24DE0B2B37}"/>
            </c:ext>
          </c:extLst>
        </c:ser>
        <c:ser>
          <c:idx val="5"/>
          <c:order val="5"/>
          <c:tx>
            <c:strRef>
              <c:f>KCNT1_T1_NBP_09272025_AR!$BM$1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KCNT1_T1_NBP_09272025_AR!$AD$2:$AD$3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cat>
          <c:val>
            <c:numRef>
              <c:f>KCNT1_T1_NBP_09272025_AR!$BM$2:$BM$10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6D6F-7942-9001-AF24DE0B2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579567"/>
        <c:axId val="818386815"/>
      </c:barChart>
      <c:catAx>
        <c:axId val="10795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86815"/>
        <c:crosses val="autoZero"/>
        <c:auto val="1"/>
        <c:lblAlgn val="ctr"/>
        <c:lblOffset val="100"/>
        <c:noMultiLvlLbl val="0"/>
      </c:catAx>
      <c:valAx>
        <c:axId val="81838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7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120K</a:t>
            </a:r>
            <a:r>
              <a:rPr lang="en-US" baseline="0"/>
              <a:t>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KCNT1_T1_NBP_09272025_AR!$AT$1</c:f>
              <c:strCache>
                <c:ptCount val="1"/>
                <c:pt idx="0">
                  <c:v>M08020- P3W4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KCNT1_T1_NBP_09272025_AR!$AT$2:$AT$10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CC31-864D-8994-78B720289F21}"/>
            </c:ext>
          </c:extLst>
        </c:ser>
        <c:ser>
          <c:idx val="1"/>
          <c:order val="1"/>
          <c:tx>
            <c:strRef>
              <c:f>KCNT1_T1_NBP_09272025_AR!$AV$1</c:f>
              <c:strCache>
                <c:ptCount val="1"/>
                <c:pt idx="0">
                  <c:v>M08020- P3W6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KCNT1_T1_NBP_09272025_AR!$AV$2:$AV$10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CC31-864D-8994-78B720289F21}"/>
            </c:ext>
          </c:extLst>
        </c:ser>
        <c:ser>
          <c:idx val="2"/>
          <c:order val="2"/>
          <c:tx>
            <c:strRef>
              <c:f>KCNT1_T1_NBP_09272025_AR!$AZ$1</c:f>
              <c:strCache>
                <c:ptCount val="1"/>
                <c:pt idx="0">
                  <c:v>M07735- P4W4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KCNT1_T1_NBP_09272025_AR!$AZ$2:$AZ$10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CC31-864D-8994-78B720289F21}"/>
            </c:ext>
          </c:extLst>
        </c:ser>
        <c:ser>
          <c:idx val="3"/>
          <c:order val="3"/>
          <c:tx>
            <c:strRef>
              <c:f>KCNT1_T1_NBP_09272025_AR!$BF$1</c:f>
              <c:strCache>
                <c:ptCount val="1"/>
                <c:pt idx="0">
                  <c:v>M08029- P5W4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KCNT1_T1_NBP_09272025_AR!$BF$2:$BF$10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CC31-864D-8994-78B720289F21}"/>
            </c:ext>
          </c:extLst>
        </c:ser>
        <c:ser>
          <c:idx val="4"/>
          <c:order val="4"/>
          <c:tx>
            <c:strRef>
              <c:f>KCNT1_T1_NBP_09272025_AR!$BL$1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KCNT1_T1_NBP_09272025_AR!$BL$2:$BL$10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CC31-864D-8994-78B720289F21}"/>
            </c:ext>
          </c:extLst>
        </c:ser>
        <c:ser>
          <c:idx val="5"/>
          <c:order val="5"/>
          <c:tx>
            <c:strRef>
              <c:f>KCNT1_T1_NBP_09272025_AR!$BN$1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KCNT1_T1_NBP_09272025_AR!$BN$2:$BN$10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CC31-864D-8994-78B720289F21}"/>
            </c:ext>
          </c:extLst>
        </c:ser>
        <c:ser>
          <c:idx val="6"/>
          <c:order val="6"/>
          <c:tx>
            <c:strRef>
              <c:f>KCNT1_T1_NBP_09272025_AR!$BR$1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KCNT1_T1_NBP_09272025_AR!$AD$2:$AD$10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KCNT1_T1_NBP_09272025_AR!$BR$2:$BR$10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CC31-864D-8994-78B720289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348720"/>
        <c:axId val="817955935"/>
      </c:barChart>
      <c:catAx>
        <c:axId val="38034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55935"/>
        <c:crosses val="autoZero"/>
        <c:auto val="1"/>
        <c:lblAlgn val="ctr"/>
        <c:lblOffset val="100"/>
        <c:noMultiLvlLbl val="0"/>
      </c:catAx>
      <c:valAx>
        <c:axId val="8179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4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'Media-Density_T5_02182026'!$AB$1</c:f>
              <c:strCache>
                <c:ptCount val="1"/>
                <c:pt idx="0">
                  <c:v>M08121- P1W1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'Media-Density_T5_02182026'!$AB$2:$AB$9</c:f>
              <c:numCache>
                <c:formatCode>General</c:formatCode>
                <c:ptCount val="8"/>
                <c:pt idx="0">
                  <c:v>10.41</c:v>
                </c:pt>
                <c:pt idx="1">
                  <c:v>26.85</c:v>
                </c:pt>
                <c:pt idx="2">
                  <c:v>41.45</c:v>
                </c:pt>
                <c:pt idx="3">
                  <c:v>46.92</c:v>
                </c:pt>
                <c:pt idx="4">
                  <c:v>43.91</c:v>
                </c:pt>
                <c:pt idx="5">
                  <c:v>43.19</c:v>
                </c:pt>
                <c:pt idx="6">
                  <c:v>45.33</c:v>
                </c:pt>
                <c:pt idx="7">
                  <c:v>43.94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7B88-4340-9D54-8EED6B9A0536}"/>
            </c:ext>
          </c:extLst>
        </c:ser>
        <c:ser>
          <c:idx val="2"/>
          <c:order val="1"/>
          <c:tx>
            <c:strRef>
              <c:f>'Media-Density_T5_02182026'!$AC$1</c:f>
              <c:strCache>
                <c:ptCount val="1"/>
                <c:pt idx="0">
                  <c:v>M08121- P1W2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'Media-Density_T5_02182026'!$AC$2:$AC$9</c:f>
              <c:numCache>
                <c:formatCode>General</c:formatCode>
                <c:ptCount val="8"/>
                <c:pt idx="0">
                  <c:v>12.65</c:v>
                </c:pt>
                <c:pt idx="1">
                  <c:v>27.46</c:v>
                </c:pt>
                <c:pt idx="2">
                  <c:v>39.35</c:v>
                </c:pt>
                <c:pt idx="3">
                  <c:v>47.78</c:v>
                </c:pt>
                <c:pt idx="4">
                  <c:v>49.89</c:v>
                </c:pt>
                <c:pt idx="5">
                  <c:v>50</c:v>
                </c:pt>
                <c:pt idx="6">
                  <c:v>47.65</c:v>
                </c:pt>
                <c:pt idx="7">
                  <c:v>45.29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7B88-4340-9D54-8EED6B9A0536}"/>
            </c:ext>
          </c:extLst>
        </c:ser>
        <c:ser>
          <c:idx val="3"/>
          <c:order val="2"/>
          <c:tx>
            <c:strRef>
              <c:f>'Media-Density_T5_02182026'!$AD$1</c:f>
              <c:strCache>
                <c:ptCount val="1"/>
                <c:pt idx="0">
                  <c:v>M08121- P1W3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'Media-Density_T5_02182026'!$AD$2:$AD$9</c:f>
              <c:numCache>
                <c:formatCode>General</c:formatCode>
                <c:ptCount val="8"/>
                <c:pt idx="0">
                  <c:v>4.95</c:v>
                </c:pt>
                <c:pt idx="1">
                  <c:v>15.26</c:v>
                </c:pt>
                <c:pt idx="2">
                  <c:v>24.65</c:v>
                </c:pt>
                <c:pt idx="3">
                  <c:v>27.27</c:v>
                </c:pt>
                <c:pt idx="4">
                  <c:v>31.34</c:v>
                </c:pt>
                <c:pt idx="5">
                  <c:v>29.58</c:v>
                </c:pt>
                <c:pt idx="6">
                  <c:v>27.67</c:v>
                </c:pt>
                <c:pt idx="7">
                  <c:v>26.21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7B88-4340-9D54-8EED6B9A0536}"/>
            </c:ext>
          </c:extLst>
        </c:ser>
        <c:ser>
          <c:idx val="4"/>
          <c:order val="3"/>
          <c:tx>
            <c:strRef>
              <c:f>'Media-Density_T5_02182026'!$AE$1</c:f>
              <c:strCache>
                <c:ptCount val="1"/>
                <c:pt idx="0">
                  <c:v>M08121-P1W4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'Media-Density_T5_02182026'!$AE$2:$AE$9</c:f>
              <c:numCache>
                <c:formatCode>General</c:formatCode>
                <c:ptCount val="8"/>
                <c:pt idx="0">
                  <c:v>2.38</c:v>
                </c:pt>
                <c:pt idx="1">
                  <c:v>12.96</c:v>
                </c:pt>
                <c:pt idx="2">
                  <c:v>56.99</c:v>
                </c:pt>
                <c:pt idx="3">
                  <c:v>66.86</c:v>
                </c:pt>
                <c:pt idx="4">
                  <c:v>71.06</c:v>
                </c:pt>
                <c:pt idx="5">
                  <c:v>70.63</c:v>
                </c:pt>
                <c:pt idx="6">
                  <c:v>65.75</c:v>
                </c:pt>
                <c:pt idx="7">
                  <c:v>62.28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7B88-4340-9D54-8EED6B9A0536}"/>
            </c:ext>
          </c:extLst>
        </c:ser>
        <c:ser>
          <c:idx val="5"/>
          <c:order val="4"/>
          <c:tx>
            <c:strRef>
              <c:f>'Media-Density_T5_02182026'!$AF$1</c:f>
              <c:strCache>
                <c:ptCount val="1"/>
                <c:pt idx="0">
                  <c:v>M08121- P1W5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'Media-Density_T5_02182026'!$AF$2:$AF$9</c:f>
              <c:numCache>
                <c:formatCode>General</c:formatCode>
                <c:ptCount val="8"/>
                <c:pt idx="0">
                  <c:v>2.4300000000000002</c:v>
                </c:pt>
                <c:pt idx="1">
                  <c:v>10.85</c:v>
                </c:pt>
                <c:pt idx="2">
                  <c:v>61.03</c:v>
                </c:pt>
                <c:pt idx="3">
                  <c:v>74.56</c:v>
                </c:pt>
                <c:pt idx="4">
                  <c:v>81.209999999999994</c:v>
                </c:pt>
                <c:pt idx="5">
                  <c:v>79.06</c:v>
                </c:pt>
                <c:pt idx="6">
                  <c:v>73.099999999999994</c:v>
                </c:pt>
                <c:pt idx="7">
                  <c:v>66.09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7B88-4340-9D54-8EED6B9A0536}"/>
            </c:ext>
          </c:extLst>
        </c:ser>
        <c:ser>
          <c:idx val="6"/>
          <c:order val="5"/>
          <c:tx>
            <c:strRef>
              <c:f>'Media-Density_T5_02182026'!$AG$1</c:f>
              <c:strCache>
                <c:ptCount val="1"/>
                <c:pt idx="0">
                  <c:v>M08121- P1W6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'Media-Density_T5_02182026'!$AG$2:$AG$9</c:f>
              <c:numCache>
                <c:formatCode>General</c:formatCode>
                <c:ptCount val="8"/>
                <c:pt idx="0">
                  <c:v>0.04</c:v>
                </c:pt>
                <c:pt idx="1">
                  <c:v>6.84</c:v>
                </c:pt>
                <c:pt idx="2">
                  <c:v>71.19</c:v>
                </c:pt>
                <c:pt idx="3">
                  <c:v>79.11</c:v>
                </c:pt>
                <c:pt idx="4">
                  <c:v>79.510000000000005</c:v>
                </c:pt>
                <c:pt idx="5">
                  <c:v>77.95</c:v>
                </c:pt>
                <c:pt idx="6">
                  <c:v>70.97</c:v>
                </c:pt>
                <c:pt idx="7">
                  <c:v>64.89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7B88-4340-9D54-8EED6B9A0536}"/>
            </c:ext>
          </c:extLst>
        </c:ser>
        <c:ser>
          <c:idx val="7"/>
          <c:order val="6"/>
          <c:tx>
            <c:strRef>
              <c:f>'Media-Density_T5_02182026'!$AH$1</c:f>
              <c:strCache>
                <c:ptCount val="1"/>
                <c:pt idx="0">
                  <c:v>M07038- P2W1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'Media-Density_T5_02182026'!$AH$2:$AH$9</c:f>
              <c:numCache>
                <c:formatCode>General</c:formatCode>
                <c:ptCount val="8"/>
                <c:pt idx="0">
                  <c:v>3.15</c:v>
                </c:pt>
                <c:pt idx="1">
                  <c:v>14.77</c:v>
                </c:pt>
                <c:pt idx="2">
                  <c:v>33.6</c:v>
                </c:pt>
                <c:pt idx="3" formatCode="0.00">
                  <c:v>32.69</c:v>
                </c:pt>
                <c:pt idx="4" formatCode="0.00">
                  <c:v>37.49</c:v>
                </c:pt>
                <c:pt idx="5" formatCode="0.00">
                  <c:v>40</c:v>
                </c:pt>
                <c:pt idx="6">
                  <c:v>38.270000000000003</c:v>
                </c:pt>
                <c:pt idx="7">
                  <c:v>37.08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7B88-4340-9D54-8EED6B9A0536}"/>
            </c:ext>
          </c:extLst>
        </c:ser>
        <c:ser>
          <c:idx val="8"/>
          <c:order val="7"/>
          <c:tx>
            <c:strRef>
              <c:f>'Media-Density_T5_02182026'!$AI$1</c:f>
              <c:strCache>
                <c:ptCount val="1"/>
                <c:pt idx="0">
                  <c:v>M07038- P2W2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'Media-Density_T5_02182026'!$AI$2:$AI$9</c:f>
              <c:numCache>
                <c:formatCode>General</c:formatCode>
                <c:ptCount val="8"/>
                <c:pt idx="0">
                  <c:v>1.9</c:v>
                </c:pt>
                <c:pt idx="1">
                  <c:v>10.07</c:v>
                </c:pt>
                <c:pt idx="2">
                  <c:v>22.78</c:v>
                </c:pt>
                <c:pt idx="3">
                  <c:v>33.049999999999997</c:v>
                </c:pt>
                <c:pt idx="4">
                  <c:v>30.38</c:v>
                </c:pt>
                <c:pt idx="5">
                  <c:v>30.27</c:v>
                </c:pt>
                <c:pt idx="6">
                  <c:v>32.99</c:v>
                </c:pt>
                <c:pt idx="7">
                  <c:v>34.76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7B88-4340-9D54-8EED6B9A0536}"/>
            </c:ext>
          </c:extLst>
        </c:ser>
        <c:ser>
          <c:idx val="9"/>
          <c:order val="8"/>
          <c:tx>
            <c:strRef>
              <c:f>'Media-Density_T5_02182026'!$AJ$1</c:f>
              <c:strCache>
                <c:ptCount val="1"/>
                <c:pt idx="0">
                  <c:v>M07038- P2W3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'Media-Density_T5_02182026'!$AJ$2:$AJ$9</c:f>
              <c:numCache>
                <c:formatCode>General</c:formatCode>
                <c:ptCount val="8"/>
                <c:pt idx="0">
                  <c:v>2.04</c:v>
                </c:pt>
                <c:pt idx="1">
                  <c:v>11.64</c:v>
                </c:pt>
                <c:pt idx="2">
                  <c:v>26.75</c:v>
                </c:pt>
                <c:pt idx="3">
                  <c:v>33.44</c:v>
                </c:pt>
                <c:pt idx="4">
                  <c:v>30.47</c:v>
                </c:pt>
                <c:pt idx="5">
                  <c:v>27.42</c:v>
                </c:pt>
                <c:pt idx="6">
                  <c:v>26.61</c:v>
                </c:pt>
                <c:pt idx="7">
                  <c:v>26.52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7B88-4340-9D54-8EED6B9A0536}"/>
            </c:ext>
          </c:extLst>
        </c:ser>
        <c:ser>
          <c:idx val="10"/>
          <c:order val="9"/>
          <c:tx>
            <c:strRef>
              <c:f>'Media-Density_T5_02182026'!$AK$1</c:f>
              <c:strCache>
                <c:ptCount val="1"/>
                <c:pt idx="0">
                  <c:v>M07038- P2W4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'Media-Density_T5_02182026'!$AK$2:$AK$9</c:f>
              <c:numCache>
                <c:formatCode>General</c:formatCode>
                <c:ptCount val="8"/>
                <c:pt idx="0">
                  <c:v>0.81</c:v>
                </c:pt>
                <c:pt idx="1">
                  <c:v>7.84</c:v>
                </c:pt>
                <c:pt idx="2">
                  <c:v>27.89</c:v>
                </c:pt>
                <c:pt idx="3">
                  <c:v>22.95</c:v>
                </c:pt>
                <c:pt idx="4">
                  <c:v>3.69</c:v>
                </c:pt>
                <c:pt idx="5">
                  <c:v>0</c:v>
                </c:pt>
                <c:pt idx="6">
                  <c:v>0</c:v>
                </c:pt>
                <c:pt idx="7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7B88-4340-9D54-8EED6B9A0536}"/>
            </c:ext>
          </c:extLst>
        </c:ser>
        <c:ser>
          <c:idx val="11"/>
          <c:order val="10"/>
          <c:tx>
            <c:strRef>
              <c:f>'Media-Density_T5_02182026'!$AL$1</c:f>
              <c:strCache>
                <c:ptCount val="1"/>
                <c:pt idx="0">
                  <c:v>M07038- P2W5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'Media-Density_T5_02182026'!$AL$2:$AL$9</c:f>
              <c:numCache>
                <c:formatCode>General</c:formatCode>
                <c:ptCount val="8"/>
                <c:pt idx="0">
                  <c:v>0.95</c:v>
                </c:pt>
                <c:pt idx="1">
                  <c:v>11.78</c:v>
                </c:pt>
                <c:pt idx="2">
                  <c:v>41.84</c:v>
                </c:pt>
                <c:pt idx="3">
                  <c:v>38.22</c:v>
                </c:pt>
                <c:pt idx="4">
                  <c:v>17.649999999999999</c:v>
                </c:pt>
                <c:pt idx="5">
                  <c:v>0</c:v>
                </c:pt>
                <c:pt idx="6">
                  <c:v>0</c:v>
                </c:pt>
                <c:pt idx="7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7B88-4340-9D54-8EED6B9A0536}"/>
            </c:ext>
          </c:extLst>
        </c:ser>
        <c:ser>
          <c:idx val="12"/>
          <c:order val="11"/>
          <c:tx>
            <c:strRef>
              <c:f>'Media-Density_T5_02182026'!$AM$1</c:f>
              <c:strCache>
                <c:ptCount val="1"/>
                <c:pt idx="0">
                  <c:v>M07038-P2W6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'Media-Density_T5_02182026'!$AM$2:$AM$9</c:f>
              <c:numCache>
                <c:formatCode>General</c:formatCode>
                <c:ptCount val="8"/>
                <c:pt idx="0">
                  <c:v>0.56999999999999995</c:v>
                </c:pt>
                <c:pt idx="1">
                  <c:v>4.53</c:v>
                </c:pt>
                <c:pt idx="2">
                  <c:v>25.45</c:v>
                </c:pt>
                <c:pt idx="3">
                  <c:v>22.81</c:v>
                </c:pt>
                <c:pt idx="4">
                  <c:v>5.67</c:v>
                </c:pt>
                <c:pt idx="5">
                  <c:v>0</c:v>
                </c:pt>
                <c:pt idx="6">
                  <c:v>0</c:v>
                </c:pt>
                <c:pt idx="7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7B88-4340-9D54-8EED6B9A0536}"/>
            </c:ext>
          </c:extLst>
        </c:ser>
        <c:ser>
          <c:idx val="13"/>
          <c:order val="12"/>
          <c:tx>
            <c:strRef>
              <c:f>'Media-Density_T5_02182026'!$AN$1</c:f>
              <c:strCache>
                <c:ptCount val="1"/>
                <c:pt idx="0">
                  <c:v>M06804- P3W1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'Media-Density_T5_02182026'!$AN$2:$AN$9</c:f>
              <c:numCache>
                <c:formatCode>General</c:formatCode>
                <c:ptCount val="8"/>
                <c:pt idx="0">
                  <c:v>4.4800000000000004</c:v>
                </c:pt>
                <c:pt idx="1">
                  <c:v>6.84</c:v>
                </c:pt>
                <c:pt idx="2">
                  <c:v>15.79</c:v>
                </c:pt>
                <c:pt idx="3" formatCode="0.00">
                  <c:v>26.09</c:v>
                </c:pt>
                <c:pt idx="4">
                  <c:v>21.5</c:v>
                </c:pt>
                <c:pt idx="5">
                  <c:v>21.58</c:v>
                </c:pt>
                <c:pt idx="6">
                  <c:v>22.11</c:v>
                </c:pt>
                <c:pt idx="7">
                  <c:v>23.34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7B88-4340-9D54-8EED6B9A0536}"/>
            </c:ext>
          </c:extLst>
        </c:ser>
        <c:ser>
          <c:idx val="14"/>
          <c:order val="13"/>
          <c:tx>
            <c:strRef>
              <c:f>'Media-Density_T5_02182026'!$AO$1</c:f>
              <c:strCache>
                <c:ptCount val="1"/>
                <c:pt idx="0">
                  <c:v>M06804-P3W2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'Media-Density_T5_02182026'!$AO$2:$AO$9</c:f>
              <c:numCache>
                <c:formatCode>General</c:formatCode>
                <c:ptCount val="8"/>
                <c:pt idx="0">
                  <c:v>1.58</c:v>
                </c:pt>
                <c:pt idx="1">
                  <c:v>6.07</c:v>
                </c:pt>
                <c:pt idx="2">
                  <c:v>15.23</c:v>
                </c:pt>
                <c:pt idx="3">
                  <c:v>17.77</c:v>
                </c:pt>
                <c:pt idx="4">
                  <c:v>19.57</c:v>
                </c:pt>
                <c:pt idx="5">
                  <c:v>19.170000000000002</c:v>
                </c:pt>
                <c:pt idx="6">
                  <c:v>20.95</c:v>
                </c:pt>
                <c:pt idx="7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7B88-4340-9D54-8EED6B9A0536}"/>
            </c:ext>
          </c:extLst>
        </c:ser>
        <c:ser>
          <c:idx val="15"/>
          <c:order val="14"/>
          <c:tx>
            <c:strRef>
              <c:f>'Media-Density_T5_02182026'!$AP$1</c:f>
              <c:strCache>
                <c:ptCount val="1"/>
                <c:pt idx="0">
                  <c:v>M06804- P3W3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'Media-Density_T5_02182026'!$AP$2:$AP$9</c:f>
              <c:numCache>
                <c:formatCode>General</c:formatCode>
                <c:ptCount val="8"/>
                <c:pt idx="0">
                  <c:v>1.66</c:v>
                </c:pt>
                <c:pt idx="1">
                  <c:v>4.03</c:v>
                </c:pt>
                <c:pt idx="2">
                  <c:v>8.7200000000000006</c:v>
                </c:pt>
                <c:pt idx="3">
                  <c:v>11.49</c:v>
                </c:pt>
                <c:pt idx="4">
                  <c:v>11.77</c:v>
                </c:pt>
                <c:pt idx="5">
                  <c:v>10.79</c:v>
                </c:pt>
                <c:pt idx="6">
                  <c:v>11.81</c:v>
                </c:pt>
                <c:pt idx="7">
                  <c:v>12.25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7B88-4340-9D54-8EED6B9A0536}"/>
            </c:ext>
          </c:extLst>
        </c:ser>
        <c:ser>
          <c:idx val="16"/>
          <c:order val="15"/>
          <c:tx>
            <c:strRef>
              <c:f>'Media-Density_T5_02182026'!$AQ$1</c:f>
              <c:strCache>
                <c:ptCount val="1"/>
                <c:pt idx="0">
                  <c:v>M06804- P3W4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'Media-Density_T5_02182026'!$AQ$2:$AQ$9</c:f>
              <c:numCache>
                <c:formatCode>General</c:formatCode>
                <c:ptCount val="8"/>
                <c:pt idx="0">
                  <c:v>0.24</c:v>
                </c:pt>
                <c:pt idx="1">
                  <c:v>0.34</c:v>
                </c:pt>
                <c:pt idx="2">
                  <c:v>0.85</c:v>
                </c:pt>
                <c:pt idx="3">
                  <c:v>1.1200000000000001</c:v>
                </c:pt>
                <c:pt idx="4">
                  <c:v>0.53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7B88-4340-9D54-8EED6B9A0536}"/>
            </c:ext>
          </c:extLst>
        </c:ser>
        <c:ser>
          <c:idx val="17"/>
          <c:order val="16"/>
          <c:tx>
            <c:strRef>
              <c:f>'Media-Density_T5_02182026'!$AR$1</c:f>
              <c:strCache>
                <c:ptCount val="1"/>
                <c:pt idx="0">
                  <c:v>M06804- P3W5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'Media-Density_T5_02182026'!$AR$2:$AR$9</c:f>
              <c:numCache>
                <c:formatCode>General</c:formatCode>
                <c:ptCount val="8"/>
                <c:pt idx="0">
                  <c:v>0.18</c:v>
                </c:pt>
                <c:pt idx="1">
                  <c:v>0.82</c:v>
                </c:pt>
                <c:pt idx="2">
                  <c:v>5.0199999999999996</c:v>
                </c:pt>
                <c:pt idx="3">
                  <c:v>7.91</c:v>
                </c:pt>
                <c:pt idx="4">
                  <c:v>1.08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7B88-4340-9D54-8EED6B9A0536}"/>
            </c:ext>
          </c:extLst>
        </c:ser>
        <c:ser>
          <c:idx val="18"/>
          <c:order val="17"/>
          <c:tx>
            <c:strRef>
              <c:f>'Media-Density_T5_02182026'!$AS$1</c:f>
              <c:strCache>
                <c:ptCount val="1"/>
                <c:pt idx="0">
                  <c:v>M06804- P3W6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'Media-Density_T5_02182026'!$AS$2:$AS$9</c:f>
              <c:numCache>
                <c:formatCode>General</c:formatCode>
                <c:ptCount val="8"/>
                <c:pt idx="0">
                  <c:v>0.48</c:v>
                </c:pt>
                <c:pt idx="1">
                  <c:v>0.45</c:v>
                </c:pt>
                <c:pt idx="2">
                  <c:v>0.14000000000000001</c:v>
                </c:pt>
                <c:pt idx="3">
                  <c:v>1.41</c:v>
                </c:pt>
                <c:pt idx="4">
                  <c:v>0.96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7B88-4340-9D54-8EED6B9A0536}"/>
            </c:ext>
          </c:extLst>
        </c:ser>
        <c:ser>
          <c:idx val="19"/>
          <c:order val="18"/>
          <c:tx>
            <c:strRef>
              <c:f>'Media-Density_T5_02182026'!$AT$1</c:f>
              <c:strCache>
                <c:ptCount val="1"/>
                <c:pt idx="0">
                  <c:v>M08073- P4W1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'Media-Density_T5_02182026'!$AT$2:$AT$9</c:f>
              <c:numCache>
                <c:formatCode>General</c:formatCode>
                <c:ptCount val="8"/>
                <c:pt idx="0">
                  <c:v>13.19</c:v>
                </c:pt>
                <c:pt idx="1">
                  <c:v>31.73</c:v>
                </c:pt>
                <c:pt idx="2">
                  <c:v>47.09</c:v>
                </c:pt>
                <c:pt idx="3">
                  <c:v>48.23</c:v>
                </c:pt>
                <c:pt idx="4">
                  <c:v>47.95</c:v>
                </c:pt>
                <c:pt idx="5">
                  <c:v>46.42</c:v>
                </c:pt>
                <c:pt idx="6">
                  <c:v>47.55</c:v>
                </c:pt>
                <c:pt idx="7">
                  <c:v>47.28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7B88-4340-9D54-8EED6B9A0536}"/>
            </c:ext>
          </c:extLst>
        </c:ser>
        <c:ser>
          <c:idx val="20"/>
          <c:order val="19"/>
          <c:tx>
            <c:strRef>
              <c:f>'Media-Density_T5_02182026'!$AU$1</c:f>
              <c:strCache>
                <c:ptCount val="1"/>
                <c:pt idx="0">
                  <c:v>M08073- P4W2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'Media-Density_T5_02182026'!$AU$2:$AU$9</c:f>
              <c:numCache>
                <c:formatCode>General</c:formatCode>
                <c:ptCount val="8"/>
                <c:pt idx="0">
                  <c:v>22.23</c:v>
                </c:pt>
                <c:pt idx="1">
                  <c:v>40.4</c:v>
                </c:pt>
                <c:pt idx="2">
                  <c:v>57.57</c:v>
                </c:pt>
                <c:pt idx="3">
                  <c:v>62.11</c:v>
                </c:pt>
                <c:pt idx="4">
                  <c:v>57</c:v>
                </c:pt>
                <c:pt idx="5">
                  <c:v>57.4</c:v>
                </c:pt>
                <c:pt idx="6">
                  <c:v>58.12</c:v>
                </c:pt>
                <c:pt idx="7">
                  <c:v>60.39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7B88-4340-9D54-8EED6B9A0536}"/>
            </c:ext>
          </c:extLst>
        </c:ser>
        <c:ser>
          <c:idx val="21"/>
          <c:order val="20"/>
          <c:tx>
            <c:strRef>
              <c:f>'Media-Density_T5_02182026'!$AV$1</c:f>
              <c:strCache>
                <c:ptCount val="1"/>
                <c:pt idx="0">
                  <c:v>M08073- P4W3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'Media-Density_T5_02182026'!$AV$2:$AV$9</c:f>
              <c:numCache>
                <c:formatCode>General</c:formatCode>
                <c:ptCount val="8"/>
                <c:pt idx="0">
                  <c:v>17.47</c:v>
                </c:pt>
                <c:pt idx="1">
                  <c:v>36.880000000000003</c:v>
                </c:pt>
                <c:pt idx="2">
                  <c:v>47.44</c:v>
                </c:pt>
                <c:pt idx="3">
                  <c:v>52.14</c:v>
                </c:pt>
                <c:pt idx="4">
                  <c:v>48.74</c:v>
                </c:pt>
                <c:pt idx="5">
                  <c:v>51.75</c:v>
                </c:pt>
                <c:pt idx="6">
                  <c:v>49.88</c:v>
                </c:pt>
                <c:pt idx="7">
                  <c:v>52.61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7B88-4340-9D54-8EED6B9A0536}"/>
            </c:ext>
          </c:extLst>
        </c:ser>
        <c:ser>
          <c:idx val="22"/>
          <c:order val="21"/>
          <c:tx>
            <c:strRef>
              <c:f>'Media-Density_T5_02182026'!$AW$1</c:f>
              <c:strCache>
                <c:ptCount val="1"/>
                <c:pt idx="0">
                  <c:v>M08073- P4W4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'Media-Density_T5_02182026'!$AW$2:$AW$9</c:f>
              <c:numCache>
                <c:formatCode>General</c:formatCode>
                <c:ptCount val="8"/>
                <c:pt idx="0">
                  <c:v>1.6</c:v>
                </c:pt>
                <c:pt idx="1">
                  <c:v>9.74</c:v>
                </c:pt>
                <c:pt idx="2">
                  <c:v>39.549999999999997</c:v>
                </c:pt>
                <c:pt idx="3">
                  <c:v>68.39</c:v>
                </c:pt>
                <c:pt idx="4">
                  <c:v>68.53</c:v>
                </c:pt>
                <c:pt idx="5">
                  <c:v>58.66</c:v>
                </c:pt>
                <c:pt idx="6">
                  <c:v>70.55</c:v>
                </c:pt>
                <c:pt idx="7">
                  <c:v>66.069999999999993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7B88-4340-9D54-8EED6B9A0536}"/>
            </c:ext>
          </c:extLst>
        </c:ser>
        <c:ser>
          <c:idx val="23"/>
          <c:order val="22"/>
          <c:tx>
            <c:strRef>
              <c:f>'Media-Density_T5_02182026'!$AX$1</c:f>
              <c:strCache>
                <c:ptCount val="1"/>
                <c:pt idx="0">
                  <c:v>M08073- P4W5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'Media-Density_T5_02182026'!$AX$2:$AX$9</c:f>
              <c:numCache>
                <c:formatCode>General</c:formatCode>
                <c:ptCount val="8"/>
                <c:pt idx="0">
                  <c:v>1.51</c:v>
                </c:pt>
                <c:pt idx="1">
                  <c:v>2.7</c:v>
                </c:pt>
                <c:pt idx="2">
                  <c:v>58.22</c:v>
                </c:pt>
                <c:pt idx="3">
                  <c:v>65.72</c:v>
                </c:pt>
                <c:pt idx="4">
                  <c:v>41.98</c:v>
                </c:pt>
                <c:pt idx="5">
                  <c:v>75.17</c:v>
                </c:pt>
                <c:pt idx="6">
                  <c:v>74.7</c:v>
                </c:pt>
                <c:pt idx="7">
                  <c:v>69.11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7B88-4340-9D54-8EED6B9A0536}"/>
            </c:ext>
          </c:extLst>
        </c:ser>
        <c:ser>
          <c:idx val="24"/>
          <c:order val="23"/>
          <c:tx>
            <c:strRef>
              <c:f>'Media-Density_T5_02182026'!$AY$1</c:f>
              <c:strCache>
                <c:ptCount val="1"/>
                <c:pt idx="0">
                  <c:v>M08073- P4W6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'Media-Density_T5_02182026'!$AY$2:$AY$9</c:f>
              <c:numCache>
                <c:formatCode>General</c:formatCode>
                <c:ptCount val="8"/>
                <c:pt idx="0">
                  <c:v>0.73</c:v>
                </c:pt>
                <c:pt idx="1">
                  <c:v>4.33</c:v>
                </c:pt>
                <c:pt idx="2">
                  <c:v>34.03</c:v>
                </c:pt>
                <c:pt idx="3">
                  <c:v>52.2</c:v>
                </c:pt>
                <c:pt idx="4">
                  <c:v>54.12</c:v>
                </c:pt>
                <c:pt idx="5">
                  <c:v>53.37</c:v>
                </c:pt>
                <c:pt idx="6">
                  <c:v>51.58</c:v>
                </c:pt>
                <c:pt idx="7">
                  <c:v>48.86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7B88-4340-9D54-8EED6B9A0536}"/>
            </c:ext>
          </c:extLst>
        </c:ser>
        <c:ser>
          <c:idx val="25"/>
          <c:order val="24"/>
          <c:tx>
            <c:strRef>
              <c:f>'Media-Density_T5_02182026'!$AZ$1</c:f>
              <c:strCache>
                <c:ptCount val="1"/>
                <c:pt idx="0">
                  <c:v>M07299- P5W1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'Media-Density_T5_02182026'!$AZ$2:$AZ$9</c:f>
              <c:numCache>
                <c:formatCode>General</c:formatCode>
                <c:ptCount val="8"/>
                <c:pt idx="0">
                  <c:v>8.86</c:v>
                </c:pt>
                <c:pt idx="1">
                  <c:v>26.04</c:v>
                </c:pt>
                <c:pt idx="2">
                  <c:v>46.78</c:v>
                </c:pt>
                <c:pt idx="3">
                  <c:v>44.59</c:v>
                </c:pt>
                <c:pt idx="4">
                  <c:v>44.79</c:v>
                </c:pt>
                <c:pt idx="5">
                  <c:v>43.31</c:v>
                </c:pt>
                <c:pt idx="6">
                  <c:v>41.86</c:v>
                </c:pt>
                <c:pt idx="7">
                  <c:v>42.99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7B88-4340-9D54-8EED6B9A0536}"/>
            </c:ext>
          </c:extLst>
        </c:ser>
        <c:ser>
          <c:idx val="26"/>
          <c:order val="25"/>
          <c:tx>
            <c:strRef>
              <c:f>'Media-Density_T5_02182026'!$BA$1</c:f>
              <c:strCache>
                <c:ptCount val="1"/>
                <c:pt idx="0">
                  <c:v>M07299- P5W2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'Media-Density_T5_02182026'!$BA$2:$BA$9</c:f>
              <c:numCache>
                <c:formatCode>General</c:formatCode>
                <c:ptCount val="8"/>
                <c:pt idx="0">
                  <c:v>6.09</c:v>
                </c:pt>
                <c:pt idx="1">
                  <c:v>22.11</c:v>
                </c:pt>
                <c:pt idx="2">
                  <c:v>38.47</c:v>
                </c:pt>
                <c:pt idx="3">
                  <c:v>44.1</c:v>
                </c:pt>
                <c:pt idx="4">
                  <c:v>45.3</c:v>
                </c:pt>
                <c:pt idx="5">
                  <c:v>43.72</c:v>
                </c:pt>
                <c:pt idx="6">
                  <c:v>36.72</c:v>
                </c:pt>
                <c:pt idx="7">
                  <c:v>37.520000000000003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5-7B88-4340-9D54-8EED6B9A0536}"/>
            </c:ext>
          </c:extLst>
        </c:ser>
        <c:ser>
          <c:idx val="27"/>
          <c:order val="26"/>
          <c:tx>
            <c:strRef>
              <c:f>'Media-Density_T5_02182026'!$BB$1</c:f>
              <c:strCache>
                <c:ptCount val="1"/>
                <c:pt idx="0">
                  <c:v>M07299- P5W3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'Media-Density_T5_02182026'!$BB$2:$BB$9</c:f>
              <c:numCache>
                <c:formatCode>General</c:formatCode>
                <c:ptCount val="8"/>
                <c:pt idx="0">
                  <c:v>4.4400000000000004</c:v>
                </c:pt>
                <c:pt idx="1">
                  <c:v>19.510000000000002</c:v>
                </c:pt>
                <c:pt idx="2">
                  <c:v>37.43</c:v>
                </c:pt>
                <c:pt idx="3">
                  <c:v>39.86</c:v>
                </c:pt>
                <c:pt idx="4">
                  <c:v>40.409999999999997</c:v>
                </c:pt>
                <c:pt idx="5">
                  <c:v>37.119999999999997</c:v>
                </c:pt>
                <c:pt idx="6">
                  <c:v>38.28</c:v>
                </c:pt>
                <c:pt idx="7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7-7B88-4340-9D54-8EED6B9A0536}"/>
            </c:ext>
          </c:extLst>
        </c:ser>
        <c:ser>
          <c:idx val="28"/>
          <c:order val="27"/>
          <c:tx>
            <c:strRef>
              <c:f>'Media-Density_T5_02182026'!$BC$1</c:f>
              <c:strCache>
                <c:ptCount val="1"/>
                <c:pt idx="0">
                  <c:v>M07299- P5W4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'Media-Density_T5_02182026'!$BC$2:$BC$9</c:f>
              <c:numCache>
                <c:formatCode>General</c:formatCode>
                <c:ptCount val="8"/>
                <c:pt idx="0">
                  <c:v>1.1599999999999999</c:v>
                </c:pt>
                <c:pt idx="1">
                  <c:v>11.23</c:v>
                </c:pt>
                <c:pt idx="2">
                  <c:v>44.76</c:v>
                </c:pt>
                <c:pt idx="3">
                  <c:v>51.17</c:v>
                </c:pt>
                <c:pt idx="4">
                  <c:v>54.86</c:v>
                </c:pt>
                <c:pt idx="5">
                  <c:v>55.79</c:v>
                </c:pt>
                <c:pt idx="6">
                  <c:v>53.07</c:v>
                </c:pt>
                <c:pt idx="7">
                  <c:v>48.89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7B88-4340-9D54-8EED6B9A0536}"/>
            </c:ext>
          </c:extLst>
        </c:ser>
        <c:ser>
          <c:idx val="29"/>
          <c:order val="28"/>
          <c:tx>
            <c:strRef>
              <c:f>'Media-Density_T5_02182026'!$BD$1</c:f>
              <c:strCache>
                <c:ptCount val="1"/>
                <c:pt idx="0">
                  <c:v>M07299- P5W5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'Media-Density_T5_02182026'!$BD$2:$BD$9</c:f>
              <c:numCache>
                <c:formatCode>General</c:formatCode>
                <c:ptCount val="8"/>
                <c:pt idx="0">
                  <c:v>0.53</c:v>
                </c:pt>
                <c:pt idx="1">
                  <c:v>7.06</c:v>
                </c:pt>
                <c:pt idx="2">
                  <c:v>36.01</c:v>
                </c:pt>
                <c:pt idx="3">
                  <c:v>56.58</c:v>
                </c:pt>
                <c:pt idx="4">
                  <c:v>61.44</c:v>
                </c:pt>
                <c:pt idx="5">
                  <c:v>60.47</c:v>
                </c:pt>
                <c:pt idx="6">
                  <c:v>58.33</c:v>
                </c:pt>
                <c:pt idx="7">
                  <c:v>48.21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B-7B88-4340-9D54-8EED6B9A0536}"/>
            </c:ext>
          </c:extLst>
        </c:ser>
        <c:ser>
          <c:idx val="30"/>
          <c:order val="29"/>
          <c:tx>
            <c:strRef>
              <c:f>'Media-Density_T5_02182026'!$BE$1</c:f>
              <c:strCache>
                <c:ptCount val="1"/>
                <c:pt idx="0">
                  <c:v>M07299- P5W6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cat>
          <c:val>
            <c:numRef>
              <c:f>'Media-Density_T5_02182026'!$BE$2:$BE$9</c:f>
              <c:numCache>
                <c:formatCode>General</c:formatCode>
                <c:ptCount val="8"/>
                <c:pt idx="0">
                  <c:v>0.84</c:v>
                </c:pt>
                <c:pt idx="1">
                  <c:v>9.52</c:v>
                </c:pt>
                <c:pt idx="2">
                  <c:v>50.71</c:v>
                </c:pt>
                <c:pt idx="3">
                  <c:v>66.12</c:v>
                </c:pt>
                <c:pt idx="4">
                  <c:v>70.41</c:v>
                </c:pt>
                <c:pt idx="5">
                  <c:v>70.209999999999994</c:v>
                </c:pt>
                <c:pt idx="6">
                  <c:v>67.37</c:v>
                </c:pt>
                <c:pt idx="7">
                  <c:v>59.58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D-7B88-4340-9D54-8EED6B9A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720328"/>
        <c:axId val="1121738760"/>
      </c:barChart>
      <c:catAx>
        <c:axId val="112172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38760"/>
        <c:crosses val="autoZero"/>
        <c:auto val="1"/>
        <c:lblAlgn val="ctr"/>
        <c:lblOffset val="100"/>
        <c:noMultiLvlLbl val="0"/>
      </c:catAx>
      <c:valAx>
        <c:axId val="112173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2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Electrodes %- 80K DMEM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'Media-Density_T5_02182026'!$AB$1</c:f>
              <c:strCache>
                <c:ptCount val="1"/>
                <c:pt idx="0">
                  <c:v>M08121- P1W1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'Media-Density_T5_02182026'!$AB$2:$AB$10</c:f>
              <c:numCache>
                <c:formatCode>General</c:formatCode>
                <c:ptCount val="9"/>
                <c:pt idx="0">
                  <c:v>10.41</c:v>
                </c:pt>
                <c:pt idx="1">
                  <c:v>26.85</c:v>
                </c:pt>
                <c:pt idx="2">
                  <c:v>41.45</c:v>
                </c:pt>
                <c:pt idx="3">
                  <c:v>46.92</c:v>
                </c:pt>
                <c:pt idx="4">
                  <c:v>43.91</c:v>
                </c:pt>
                <c:pt idx="5">
                  <c:v>43.19</c:v>
                </c:pt>
                <c:pt idx="6">
                  <c:v>45.33</c:v>
                </c:pt>
                <c:pt idx="7">
                  <c:v>43.94</c:v>
                </c:pt>
                <c:pt idx="8">
                  <c:v>42.67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FFC-4425-AF6A-DB285735DCCE}"/>
            </c:ext>
          </c:extLst>
        </c:ser>
        <c:ser>
          <c:idx val="2"/>
          <c:order val="1"/>
          <c:tx>
            <c:strRef>
              <c:f>'Media-Density_T5_02182026'!$AC$1</c:f>
              <c:strCache>
                <c:ptCount val="1"/>
                <c:pt idx="0">
                  <c:v>M08121- P1W2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'Media-Density_T5_02182026'!$AC$2:$AC$10</c:f>
              <c:numCache>
                <c:formatCode>General</c:formatCode>
                <c:ptCount val="9"/>
                <c:pt idx="0">
                  <c:v>12.65</c:v>
                </c:pt>
                <c:pt idx="1">
                  <c:v>27.46</c:v>
                </c:pt>
                <c:pt idx="2">
                  <c:v>39.35</c:v>
                </c:pt>
                <c:pt idx="3">
                  <c:v>47.78</c:v>
                </c:pt>
                <c:pt idx="4">
                  <c:v>49.89</c:v>
                </c:pt>
                <c:pt idx="5">
                  <c:v>50</c:v>
                </c:pt>
                <c:pt idx="6">
                  <c:v>47.65</c:v>
                </c:pt>
                <c:pt idx="7">
                  <c:v>45.29</c:v>
                </c:pt>
                <c:pt idx="8">
                  <c:v>43.87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FFC-4425-AF6A-DB285735DCCE}"/>
            </c:ext>
          </c:extLst>
        </c:ser>
        <c:ser>
          <c:idx val="3"/>
          <c:order val="2"/>
          <c:tx>
            <c:strRef>
              <c:f>'Media-Density_T5_02182026'!$AD$1</c:f>
              <c:strCache>
                <c:ptCount val="1"/>
                <c:pt idx="0">
                  <c:v>M08121- P1W3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'Media-Density_T5_02182026'!$AD$2:$AD$10</c:f>
              <c:numCache>
                <c:formatCode>General</c:formatCode>
                <c:ptCount val="9"/>
                <c:pt idx="0">
                  <c:v>4.95</c:v>
                </c:pt>
                <c:pt idx="1">
                  <c:v>15.26</c:v>
                </c:pt>
                <c:pt idx="2">
                  <c:v>24.65</c:v>
                </c:pt>
                <c:pt idx="3">
                  <c:v>27.27</c:v>
                </c:pt>
                <c:pt idx="4">
                  <c:v>31.34</c:v>
                </c:pt>
                <c:pt idx="5">
                  <c:v>29.58</c:v>
                </c:pt>
                <c:pt idx="6">
                  <c:v>27.67</c:v>
                </c:pt>
                <c:pt idx="7">
                  <c:v>26.21</c:v>
                </c:pt>
                <c:pt idx="8">
                  <c:v>25.57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FFC-4425-AF6A-DB285735DCCE}"/>
            </c:ext>
          </c:extLst>
        </c:ser>
        <c:ser>
          <c:idx val="4"/>
          <c:order val="3"/>
          <c:tx>
            <c:strRef>
              <c:f>'Media-Density_T5_02182026'!$AH$1</c:f>
              <c:strCache>
                <c:ptCount val="1"/>
                <c:pt idx="0">
                  <c:v>M07038- P2W1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'Media-Density_T5_02182026'!$AH$2:$AH$10</c:f>
              <c:numCache>
                <c:formatCode>General</c:formatCode>
                <c:ptCount val="9"/>
                <c:pt idx="0">
                  <c:v>3.15</c:v>
                </c:pt>
                <c:pt idx="1">
                  <c:v>14.77</c:v>
                </c:pt>
                <c:pt idx="2">
                  <c:v>33.6</c:v>
                </c:pt>
                <c:pt idx="3" formatCode="0.00">
                  <c:v>32.69</c:v>
                </c:pt>
                <c:pt idx="4" formatCode="0.00">
                  <c:v>37.49</c:v>
                </c:pt>
                <c:pt idx="5" formatCode="0.00">
                  <c:v>40</c:v>
                </c:pt>
                <c:pt idx="6">
                  <c:v>38.270000000000003</c:v>
                </c:pt>
                <c:pt idx="7">
                  <c:v>37.08</c:v>
                </c:pt>
                <c:pt idx="8">
                  <c:v>42.14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FFC-4425-AF6A-DB285735DCCE}"/>
            </c:ext>
          </c:extLst>
        </c:ser>
        <c:ser>
          <c:idx val="5"/>
          <c:order val="4"/>
          <c:tx>
            <c:strRef>
              <c:f>'Media-Density_T5_02182026'!$AI$1</c:f>
              <c:strCache>
                <c:ptCount val="1"/>
                <c:pt idx="0">
                  <c:v>M07038- P2W2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'Media-Density_T5_02182026'!$AI$2:$AI$10</c:f>
              <c:numCache>
                <c:formatCode>General</c:formatCode>
                <c:ptCount val="9"/>
                <c:pt idx="0">
                  <c:v>1.9</c:v>
                </c:pt>
                <c:pt idx="1">
                  <c:v>10.07</c:v>
                </c:pt>
                <c:pt idx="2">
                  <c:v>22.78</c:v>
                </c:pt>
                <c:pt idx="3">
                  <c:v>33.049999999999997</c:v>
                </c:pt>
                <c:pt idx="4">
                  <c:v>30.38</c:v>
                </c:pt>
                <c:pt idx="5">
                  <c:v>30.27</c:v>
                </c:pt>
                <c:pt idx="6">
                  <c:v>32.99</c:v>
                </c:pt>
                <c:pt idx="7">
                  <c:v>34.76</c:v>
                </c:pt>
                <c:pt idx="8">
                  <c:v>35.090000000000003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FFC-4425-AF6A-DB285735DCCE}"/>
            </c:ext>
          </c:extLst>
        </c:ser>
        <c:ser>
          <c:idx val="6"/>
          <c:order val="5"/>
          <c:tx>
            <c:strRef>
              <c:f>'Media-Density_T5_02182026'!$AJ$1</c:f>
              <c:strCache>
                <c:ptCount val="1"/>
                <c:pt idx="0">
                  <c:v>M07038- P2W3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'Media-Density_T5_02182026'!$AJ$2:$AJ$10</c:f>
              <c:numCache>
                <c:formatCode>General</c:formatCode>
                <c:ptCount val="9"/>
                <c:pt idx="0">
                  <c:v>2.04</c:v>
                </c:pt>
                <c:pt idx="1">
                  <c:v>11.64</c:v>
                </c:pt>
                <c:pt idx="2">
                  <c:v>26.75</c:v>
                </c:pt>
                <c:pt idx="3">
                  <c:v>33.44</c:v>
                </c:pt>
                <c:pt idx="4">
                  <c:v>30.47</c:v>
                </c:pt>
                <c:pt idx="5">
                  <c:v>27.42</c:v>
                </c:pt>
                <c:pt idx="6">
                  <c:v>26.61</c:v>
                </c:pt>
                <c:pt idx="7">
                  <c:v>26.52</c:v>
                </c:pt>
                <c:pt idx="8">
                  <c:v>26.32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FFC-4425-AF6A-DB285735DCCE}"/>
            </c:ext>
          </c:extLst>
        </c:ser>
        <c:ser>
          <c:idx val="7"/>
          <c:order val="6"/>
          <c:tx>
            <c:strRef>
              <c:f>'Media-Density_T5_02182026'!$AT$1</c:f>
              <c:strCache>
                <c:ptCount val="1"/>
                <c:pt idx="0">
                  <c:v>M08073- P4W1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'Media-Density_T5_02182026'!$AT$2:$AT$10</c:f>
              <c:numCache>
                <c:formatCode>General</c:formatCode>
                <c:ptCount val="9"/>
                <c:pt idx="0">
                  <c:v>13.19</c:v>
                </c:pt>
                <c:pt idx="1">
                  <c:v>31.73</c:v>
                </c:pt>
                <c:pt idx="2">
                  <c:v>47.09</c:v>
                </c:pt>
                <c:pt idx="3">
                  <c:v>48.23</c:v>
                </c:pt>
                <c:pt idx="4">
                  <c:v>47.95</c:v>
                </c:pt>
                <c:pt idx="5">
                  <c:v>46.42</c:v>
                </c:pt>
                <c:pt idx="6">
                  <c:v>47.55</c:v>
                </c:pt>
                <c:pt idx="7">
                  <c:v>47.28</c:v>
                </c:pt>
                <c:pt idx="8">
                  <c:v>49.81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FFC-4425-AF6A-DB285735DCCE}"/>
            </c:ext>
          </c:extLst>
        </c:ser>
        <c:ser>
          <c:idx val="8"/>
          <c:order val="7"/>
          <c:tx>
            <c:strRef>
              <c:f>'Media-Density_T5_02182026'!$AU$1</c:f>
              <c:strCache>
                <c:ptCount val="1"/>
                <c:pt idx="0">
                  <c:v>M08073- P4W2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'Media-Density_T5_02182026'!$AU$2:$AU$10</c:f>
              <c:numCache>
                <c:formatCode>General</c:formatCode>
                <c:ptCount val="9"/>
                <c:pt idx="0">
                  <c:v>22.23</c:v>
                </c:pt>
                <c:pt idx="1">
                  <c:v>40.4</c:v>
                </c:pt>
                <c:pt idx="2">
                  <c:v>57.57</c:v>
                </c:pt>
                <c:pt idx="3">
                  <c:v>62.11</c:v>
                </c:pt>
                <c:pt idx="4">
                  <c:v>57</c:v>
                </c:pt>
                <c:pt idx="5">
                  <c:v>57.4</c:v>
                </c:pt>
                <c:pt idx="6">
                  <c:v>58.12</c:v>
                </c:pt>
                <c:pt idx="7">
                  <c:v>60.39</c:v>
                </c:pt>
                <c:pt idx="8">
                  <c:v>60.43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FFC-4425-AF6A-DB285735DCCE}"/>
            </c:ext>
          </c:extLst>
        </c:ser>
        <c:ser>
          <c:idx val="9"/>
          <c:order val="8"/>
          <c:tx>
            <c:strRef>
              <c:f>'Media-Density_T5_02182026'!$AV$1</c:f>
              <c:strCache>
                <c:ptCount val="1"/>
                <c:pt idx="0">
                  <c:v>M08073- P4W3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'Media-Density_T5_02182026'!$AV$2:$AV$10</c:f>
              <c:numCache>
                <c:formatCode>General</c:formatCode>
                <c:ptCount val="9"/>
                <c:pt idx="0">
                  <c:v>17.47</c:v>
                </c:pt>
                <c:pt idx="1">
                  <c:v>36.880000000000003</c:v>
                </c:pt>
                <c:pt idx="2">
                  <c:v>47.44</c:v>
                </c:pt>
                <c:pt idx="3">
                  <c:v>52.14</c:v>
                </c:pt>
                <c:pt idx="4">
                  <c:v>48.74</c:v>
                </c:pt>
                <c:pt idx="5">
                  <c:v>51.75</c:v>
                </c:pt>
                <c:pt idx="6">
                  <c:v>49.88</c:v>
                </c:pt>
                <c:pt idx="7">
                  <c:v>52.61</c:v>
                </c:pt>
                <c:pt idx="8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FFC-4425-AF6A-DB285735DCCE}"/>
            </c:ext>
          </c:extLst>
        </c:ser>
        <c:ser>
          <c:idx val="10"/>
          <c:order val="9"/>
          <c:tx>
            <c:strRef>
              <c:f>'Media-Density_T5_02182026'!$AZ$1</c:f>
              <c:strCache>
                <c:ptCount val="1"/>
                <c:pt idx="0">
                  <c:v>M07299- P5W1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'Media-Density_T5_02182026'!$AZ$2:$AZ$10</c:f>
              <c:numCache>
                <c:formatCode>General</c:formatCode>
                <c:ptCount val="9"/>
                <c:pt idx="0">
                  <c:v>8.86</c:v>
                </c:pt>
                <c:pt idx="1">
                  <c:v>26.04</c:v>
                </c:pt>
                <c:pt idx="2">
                  <c:v>46.78</c:v>
                </c:pt>
                <c:pt idx="3">
                  <c:v>44.59</c:v>
                </c:pt>
                <c:pt idx="4">
                  <c:v>44.79</c:v>
                </c:pt>
                <c:pt idx="5">
                  <c:v>43.31</c:v>
                </c:pt>
                <c:pt idx="6">
                  <c:v>41.86</c:v>
                </c:pt>
                <c:pt idx="7">
                  <c:v>42.99</c:v>
                </c:pt>
                <c:pt idx="8">
                  <c:v>41.42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FFC-4425-AF6A-DB285735DCCE}"/>
            </c:ext>
          </c:extLst>
        </c:ser>
        <c:ser>
          <c:idx val="11"/>
          <c:order val="10"/>
          <c:tx>
            <c:strRef>
              <c:f>'Media-Density_T5_02182026'!$BA$1</c:f>
              <c:strCache>
                <c:ptCount val="1"/>
                <c:pt idx="0">
                  <c:v>M07299- P5W2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'Media-Density_T5_02182026'!$BA$2:$BA$10</c:f>
              <c:numCache>
                <c:formatCode>General</c:formatCode>
                <c:ptCount val="9"/>
                <c:pt idx="0">
                  <c:v>6.09</c:v>
                </c:pt>
                <c:pt idx="1">
                  <c:v>22.11</c:v>
                </c:pt>
                <c:pt idx="2">
                  <c:v>38.47</c:v>
                </c:pt>
                <c:pt idx="3">
                  <c:v>44.1</c:v>
                </c:pt>
                <c:pt idx="4">
                  <c:v>45.3</c:v>
                </c:pt>
                <c:pt idx="5">
                  <c:v>43.72</c:v>
                </c:pt>
                <c:pt idx="6">
                  <c:v>36.72</c:v>
                </c:pt>
                <c:pt idx="7">
                  <c:v>37.520000000000003</c:v>
                </c:pt>
                <c:pt idx="8">
                  <c:v>34.36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FFC-4425-AF6A-DB285735DCCE}"/>
            </c:ext>
          </c:extLst>
        </c:ser>
        <c:ser>
          <c:idx val="12"/>
          <c:order val="11"/>
          <c:tx>
            <c:strRef>
              <c:f>'Media-Density_T5_02182026'!$BB$1</c:f>
              <c:strCache>
                <c:ptCount val="1"/>
                <c:pt idx="0">
                  <c:v>M07299- P5W3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'Media-Density_T5_02182026'!$BB$2:$BB$10</c:f>
              <c:numCache>
                <c:formatCode>General</c:formatCode>
                <c:ptCount val="9"/>
                <c:pt idx="0">
                  <c:v>4.4400000000000004</c:v>
                </c:pt>
                <c:pt idx="1">
                  <c:v>19.510000000000002</c:v>
                </c:pt>
                <c:pt idx="2">
                  <c:v>37.43</c:v>
                </c:pt>
                <c:pt idx="3">
                  <c:v>39.86</c:v>
                </c:pt>
                <c:pt idx="4">
                  <c:v>40.409999999999997</c:v>
                </c:pt>
                <c:pt idx="5">
                  <c:v>37.119999999999997</c:v>
                </c:pt>
                <c:pt idx="6">
                  <c:v>38.28</c:v>
                </c:pt>
                <c:pt idx="7">
                  <c:v>41.4</c:v>
                </c:pt>
                <c:pt idx="8">
                  <c:v>39.11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FFC-4425-AF6A-DB285735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051336"/>
        <c:axId val="1110053384"/>
      </c:barChart>
      <c:catAx>
        <c:axId val="111005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53384"/>
        <c:crosses val="autoZero"/>
        <c:auto val="1"/>
        <c:lblAlgn val="ctr"/>
        <c:lblOffset val="100"/>
        <c:noMultiLvlLbl val="0"/>
      </c:catAx>
      <c:valAx>
        <c:axId val="11100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5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Electrodes% - 80K NBP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'Media-Density_T5_02182026'!$AE$1</c:f>
              <c:strCache>
                <c:ptCount val="1"/>
                <c:pt idx="0">
                  <c:v>M08121-P1W4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'Media-Density_T5_02182026'!$AE$2:$AE$10</c:f>
              <c:numCache>
                <c:formatCode>General</c:formatCode>
                <c:ptCount val="9"/>
                <c:pt idx="0">
                  <c:v>2.38</c:v>
                </c:pt>
                <c:pt idx="1">
                  <c:v>12.96</c:v>
                </c:pt>
                <c:pt idx="2">
                  <c:v>56.99</c:v>
                </c:pt>
                <c:pt idx="3">
                  <c:v>66.86</c:v>
                </c:pt>
                <c:pt idx="4">
                  <c:v>71.06</c:v>
                </c:pt>
                <c:pt idx="5">
                  <c:v>70.63</c:v>
                </c:pt>
                <c:pt idx="6">
                  <c:v>65.75</c:v>
                </c:pt>
                <c:pt idx="7">
                  <c:v>62.28</c:v>
                </c:pt>
                <c:pt idx="8">
                  <c:v>61.06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13A-4A28-A531-15C3D5778197}"/>
            </c:ext>
          </c:extLst>
        </c:ser>
        <c:ser>
          <c:idx val="2"/>
          <c:order val="1"/>
          <c:tx>
            <c:strRef>
              <c:f>'Media-Density_T5_02182026'!$AF$1</c:f>
              <c:strCache>
                <c:ptCount val="1"/>
                <c:pt idx="0">
                  <c:v>M08121- P1W5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'Media-Density_T5_02182026'!$AF$2:$AF$10</c:f>
              <c:numCache>
                <c:formatCode>General</c:formatCode>
                <c:ptCount val="9"/>
                <c:pt idx="0">
                  <c:v>2.4300000000000002</c:v>
                </c:pt>
                <c:pt idx="1">
                  <c:v>10.85</c:v>
                </c:pt>
                <c:pt idx="2">
                  <c:v>61.03</c:v>
                </c:pt>
                <c:pt idx="3">
                  <c:v>74.56</c:v>
                </c:pt>
                <c:pt idx="4">
                  <c:v>81.209999999999994</c:v>
                </c:pt>
                <c:pt idx="5">
                  <c:v>79.06</c:v>
                </c:pt>
                <c:pt idx="6">
                  <c:v>73.099999999999994</c:v>
                </c:pt>
                <c:pt idx="7">
                  <c:v>66.09</c:v>
                </c:pt>
                <c:pt idx="8">
                  <c:v>57.52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13A-4A28-A531-15C3D5778197}"/>
            </c:ext>
          </c:extLst>
        </c:ser>
        <c:ser>
          <c:idx val="3"/>
          <c:order val="2"/>
          <c:tx>
            <c:strRef>
              <c:f>'Media-Density_T5_02182026'!$AG$1</c:f>
              <c:strCache>
                <c:ptCount val="1"/>
                <c:pt idx="0">
                  <c:v>M08121- P1W6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'Media-Density_T5_02182026'!$AG$2:$AG$10</c:f>
              <c:numCache>
                <c:formatCode>General</c:formatCode>
                <c:ptCount val="9"/>
                <c:pt idx="0">
                  <c:v>0.04</c:v>
                </c:pt>
                <c:pt idx="1">
                  <c:v>6.84</c:v>
                </c:pt>
                <c:pt idx="2">
                  <c:v>71.19</c:v>
                </c:pt>
                <c:pt idx="3">
                  <c:v>79.11</c:v>
                </c:pt>
                <c:pt idx="4">
                  <c:v>79.510000000000005</c:v>
                </c:pt>
                <c:pt idx="5">
                  <c:v>77.95</c:v>
                </c:pt>
                <c:pt idx="6">
                  <c:v>70.97</c:v>
                </c:pt>
                <c:pt idx="7">
                  <c:v>64.89</c:v>
                </c:pt>
                <c:pt idx="8">
                  <c:v>56.48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13A-4A28-A531-15C3D5778197}"/>
            </c:ext>
          </c:extLst>
        </c:ser>
        <c:ser>
          <c:idx val="4"/>
          <c:order val="3"/>
          <c:tx>
            <c:strRef>
              <c:f>'Media-Density_T5_02182026'!$AW$1</c:f>
              <c:strCache>
                <c:ptCount val="1"/>
                <c:pt idx="0">
                  <c:v>M08073- P4W4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'Media-Density_T5_02182026'!$AW$2:$AW$10</c:f>
              <c:numCache>
                <c:formatCode>General</c:formatCode>
                <c:ptCount val="9"/>
                <c:pt idx="0">
                  <c:v>1.6</c:v>
                </c:pt>
                <c:pt idx="1">
                  <c:v>9.74</c:v>
                </c:pt>
                <c:pt idx="2">
                  <c:v>39.549999999999997</c:v>
                </c:pt>
                <c:pt idx="3">
                  <c:v>68.39</c:v>
                </c:pt>
                <c:pt idx="4">
                  <c:v>68.53</c:v>
                </c:pt>
                <c:pt idx="5">
                  <c:v>58.66</c:v>
                </c:pt>
                <c:pt idx="6">
                  <c:v>70.55</c:v>
                </c:pt>
                <c:pt idx="7">
                  <c:v>66.069999999999993</c:v>
                </c:pt>
                <c:pt idx="8">
                  <c:v>62.84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13A-4A28-A531-15C3D5778197}"/>
            </c:ext>
          </c:extLst>
        </c:ser>
        <c:ser>
          <c:idx val="5"/>
          <c:order val="4"/>
          <c:tx>
            <c:strRef>
              <c:f>'Media-Density_T5_02182026'!$AX$1</c:f>
              <c:strCache>
                <c:ptCount val="1"/>
                <c:pt idx="0">
                  <c:v>M08073- P4W5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'Media-Density_T5_02182026'!$AX$2:$AX$10</c:f>
              <c:numCache>
                <c:formatCode>General</c:formatCode>
                <c:ptCount val="9"/>
                <c:pt idx="0">
                  <c:v>1.51</c:v>
                </c:pt>
                <c:pt idx="1">
                  <c:v>2.7</c:v>
                </c:pt>
                <c:pt idx="2">
                  <c:v>58.22</c:v>
                </c:pt>
                <c:pt idx="3">
                  <c:v>65.72</c:v>
                </c:pt>
                <c:pt idx="4">
                  <c:v>41.98</c:v>
                </c:pt>
                <c:pt idx="5">
                  <c:v>75.17</c:v>
                </c:pt>
                <c:pt idx="6">
                  <c:v>74.7</c:v>
                </c:pt>
                <c:pt idx="7">
                  <c:v>69.11</c:v>
                </c:pt>
                <c:pt idx="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13A-4A28-A531-15C3D5778197}"/>
            </c:ext>
          </c:extLst>
        </c:ser>
        <c:ser>
          <c:idx val="6"/>
          <c:order val="5"/>
          <c:tx>
            <c:strRef>
              <c:f>'Media-Density_T5_02182026'!$AY$1</c:f>
              <c:strCache>
                <c:ptCount val="1"/>
                <c:pt idx="0">
                  <c:v>M08073- P4W6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'Media-Density_T5_02182026'!$AY$2:$AY$10</c:f>
              <c:numCache>
                <c:formatCode>General</c:formatCode>
                <c:ptCount val="9"/>
                <c:pt idx="0">
                  <c:v>0.73</c:v>
                </c:pt>
                <c:pt idx="1">
                  <c:v>4.33</c:v>
                </c:pt>
                <c:pt idx="2">
                  <c:v>34.03</c:v>
                </c:pt>
                <c:pt idx="3">
                  <c:v>52.2</c:v>
                </c:pt>
                <c:pt idx="4">
                  <c:v>54.12</c:v>
                </c:pt>
                <c:pt idx="5">
                  <c:v>53.37</c:v>
                </c:pt>
                <c:pt idx="6">
                  <c:v>51.58</c:v>
                </c:pt>
                <c:pt idx="7">
                  <c:v>48.86</c:v>
                </c:pt>
                <c:pt idx="8">
                  <c:v>45.02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13A-4A28-A531-15C3D5778197}"/>
            </c:ext>
          </c:extLst>
        </c:ser>
        <c:ser>
          <c:idx val="7"/>
          <c:order val="6"/>
          <c:tx>
            <c:strRef>
              <c:f>'Media-Density_T5_02182026'!$BC$1</c:f>
              <c:strCache>
                <c:ptCount val="1"/>
                <c:pt idx="0">
                  <c:v>M07299- P5W4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'Media-Density_T5_02182026'!$BC$2:$BC$10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11.23</c:v>
                </c:pt>
                <c:pt idx="2">
                  <c:v>44.76</c:v>
                </c:pt>
                <c:pt idx="3">
                  <c:v>51.17</c:v>
                </c:pt>
                <c:pt idx="4">
                  <c:v>54.86</c:v>
                </c:pt>
                <c:pt idx="5">
                  <c:v>55.79</c:v>
                </c:pt>
                <c:pt idx="6">
                  <c:v>53.07</c:v>
                </c:pt>
                <c:pt idx="7">
                  <c:v>48.89</c:v>
                </c:pt>
                <c:pt idx="8">
                  <c:v>44.12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13A-4A28-A531-15C3D5778197}"/>
            </c:ext>
          </c:extLst>
        </c:ser>
        <c:ser>
          <c:idx val="8"/>
          <c:order val="7"/>
          <c:tx>
            <c:strRef>
              <c:f>'Media-Density_T5_02182026'!$BD$1</c:f>
              <c:strCache>
                <c:ptCount val="1"/>
                <c:pt idx="0">
                  <c:v>M07299- P5W5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'Media-Density_T5_02182026'!$BD$2:$BD$10</c:f>
              <c:numCache>
                <c:formatCode>General</c:formatCode>
                <c:ptCount val="9"/>
                <c:pt idx="0">
                  <c:v>0.53</c:v>
                </c:pt>
                <c:pt idx="1">
                  <c:v>7.06</c:v>
                </c:pt>
                <c:pt idx="2">
                  <c:v>36.01</c:v>
                </c:pt>
                <c:pt idx="3">
                  <c:v>56.58</c:v>
                </c:pt>
                <c:pt idx="4">
                  <c:v>61.44</c:v>
                </c:pt>
                <c:pt idx="5">
                  <c:v>60.47</c:v>
                </c:pt>
                <c:pt idx="6">
                  <c:v>58.33</c:v>
                </c:pt>
                <c:pt idx="7">
                  <c:v>48.21</c:v>
                </c:pt>
                <c:pt idx="8">
                  <c:v>31.67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13A-4A28-A531-15C3D5778197}"/>
            </c:ext>
          </c:extLst>
        </c:ser>
        <c:ser>
          <c:idx val="9"/>
          <c:order val="8"/>
          <c:tx>
            <c:strRef>
              <c:f>'Media-Density_T5_02182026'!$BE$1</c:f>
              <c:strCache>
                <c:ptCount val="1"/>
                <c:pt idx="0">
                  <c:v>M07299- P5W6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'Media-Density_T5_02182026'!$AA$2:$AA$10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</c:numCache>
            </c:numRef>
          </c:cat>
          <c:val>
            <c:numRef>
              <c:f>'Media-Density_T5_02182026'!$BE$2:$BE$10</c:f>
              <c:numCache>
                <c:formatCode>General</c:formatCode>
                <c:ptCount val="9"/>
                <c:pt idx="0">
                  <c:v>0.84</c:v>
                </c:pt>
                <c:pt idx="1">
                  <c:v>9.52</c:v>
                </c:pt>
                <c:pt idx="2">
                  <c:v>50.71</c:v>
                </c:pt>
                <c:pt idx="3">
                  <c:v>66.12</c:v>
                </c:pt>
                <c:pt idx="4">
                  <c:v>70.41</c:v>
                </c:pt>
                <c:pt idx="5">
                  <c:v>70.209999999999994</c:v>
                </c:pt>
                <c:pt idx="6">
                  <c:v>67.37</c:v>
                </c:pt>
                <c:pt idx="7">
                  <c:v>59.58</c:v>
                </c:pt>
                <c:pt idx="8">
                  <c:v>54.42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13A-4A28-A531-15C3D5778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015560"/>
        <c:axId val="1110103048"/>
      </c:barChart>
      <c:catAx>
        <c:axId val="198901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03048"/>
        <c:crosses val="autoZero"/>
        <c:auto val="1"/>
        <c:lblAlgn val="ctr"/>
        <c:lblOffset val="100"/>
        <c:noMultiLvlLbl val="0"/>
      </c:catAx>
      <c:valAx>
        <c:axId val="111010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1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Electrodes 60K DMEM</a:t>
            </a:r>
          </a:p>
        </c:rich>
      </c:tx>
      <c:layout>
        <c:manualLayout>
          <c:xMode val="edge"/>
          <c:yMode val="edge"/>
          <c:x val="0.2735000000000000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'Media-Density_T5_02182026'!$AN$1</c:f>
              <c:strCache>
                <c:ptCount val="1"/>
                <c:pt idx="0">
                  <c:v>M06804- P3W1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'Media-Density_T5_02182026'!$AA$1:$AA$9</c:f>
              <c:strCache>
                <c:ptCount val="9"/>
                <c:pt idx="0">
                  <c:v>DIV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19</c:v>
                </c:pt>
                <c:pt idx="6">
                  <c:v>22</c:v>
                </c:pt>
                <c:pt idx="7">
                  <c:v>26</c:v>
                </c:pt>
                <c:pt idx="8">
                  <c:v>29</c:v>
                </c:pt>
              </c:strCache>
            </c:strRef>
          </c:cat>
          <c:val>
            <c:numRef>
              <c:f>'Media-Density_T5_02182026'!$AN$2:$AN$9</c:f>
              <c:numCache>
                <c:formatCode>General</c:formatCode>
                <c:ptCount val="8"/>
                <c:pt idx="0">
                  <c:v>4.4800000000000004</c:v>
                </c:pt>
                <c:pt idx="1">
                  <c:v>6.84</c:v>
                </c:pt>
                <c:pt idx="2">
                  <c:v>15.79</c:v>
                </c:pt>
                <c:pt idx="3" formatCode="0.00">
                  <c:v>26.09</c:v>
                </c:pt>
                <c:pt idx="4">
                  <c:v>21.5</c:v>
                </c:pt>
                <c:pt idx="5">
                  <c:v>21.58</c:v>
                </c:pt>
                <c:pt idx="6">
                  <c:v>22.11</c:v>
                </c:pt>
                <c:pt idx="7">
                  <c:v>23.34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F-6B40-9B7C-36402209DE3E}"/>
            </c:ext>
          </c:extLst>
        </c:ser>
        <c:ser>
          <c:idx val="2"/>
          <c:order val="1"/>
          <c:tx>
            <c:strRef>
              <c:f>'Media-Density_T5_02182026'!$AO$1</c:f>
              <c:strCache>
                <c:ptCount val="1"/>
                <c:pt idx="0">
                  <c:v>M06804-P3W2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'Media-Density_T5_02182026'!$AA$1:$AA$9</c:f>
              <c:strCache>
                <c:ptCount val="9"/>
                <c:pt idx="0">
                  <c:v>DIV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19</c:v>
                </c:pt>
                <c:pt idx="6">
                  <c:v>22</c:v>
                </c:pt>
                <c:pt idx="7">
                  <c:v>26</c:v>
                </c:pt>
                <c:pt idx="8">
                  <c:v>29</c:v>
                </c:pt>
              </c:strCache>
            </c:strRef>
          </c:cat>
          <c:val>
            <c:numRef>
              <c:f>'Media-Density_T5_02182026'!$AO$2:$AO$9</c:f>
              <c:numCache>
                <c:formatCode>General</c:formatCode>
                <c:ptCount val="8"/>
                <c:pt idx="0">
                  <c:v>1.58</c:v>
                </c:pt>
                <c:pt idx="1">
                  <c:v>6.07</c:v>
                </c:pt>
                <c:pt idx="2">
                  <c:v>15.23</c:v>
                </c:pt>
                <c:pt idx="3">
                  <c:v>17.77</c:v>
                </c:pt>
                <c:pt idx="4">
                  <c:v>19.57</c:v>
                </c:pt>
                <c:pt idx="5">
                  <c:v>19.170000000000002</c:v>
                </c:pt>
                <c:pt idx="6">
                  <c:v>20.95</c:v>
                </c:pt>
                <c:pt idx="7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F-6B40-9B7C-36402209DE3E}"/>
            </c:ext>
          </c:extLst>
        </c:ser>
        <c:ser>
          <c:idx val="3"/>
          <c:order val="2"/>
          <c:tx>
            <c:strRef>
              <c:f>'Media-Density_T5_02182026'!$AP$1</c:f>
              <c:strCache>
                <c:ptCount val="1"/>
                <c:pt idx="0">
                  <c:v>M06804- P3W3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'Media-Density_T5_02182026'!$AA$1:$AA$9</c:f>
              <c:strCache>
                <c:ptCount val="9"/>
                <c:pt idx="0">
                  <c:v>DIV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19</c:v>
                </c:pt>
                <c:pt idx="6">
                  <c:v>22</c:v>
                </c:pt>
                <c:pt idx="7">
                  <c:v>26</c:v>
                </c:pt>
                <c:pt idx="8">
                  <c:v>29</c:v>
                </c:pt>
              </c:strCache>
            </c:strRef>
          </c:cat>
          <c:val>
            <c:numRef>
              <c:f>'Media-Density_T5_02182026'!$AP$2:$AP$9</c:f>
              <c:numCache>
                <c:formatCode>General</c:formatCode>
                <c:ptCount val="8"/>
                <c:pt idx="0">
                  <c:v>1.66</c:v>
                </c:pt>
                <c:pt idx="1">
                  <c:v>4.03</c:v>
                </c:pt>
                <c:pt idx="2">
                  <c:v>8.7200000000000006</c:v>
                </c:pt>
                <c:pt idx="3">
                  <c:v>11.49</c:v>
                </c:pt>
                <c:pt idx="4">
                  <c:v>11.77</c:v>
                </c:pt>
                <c:pt idx="5">
                  <c:v>10.79</c:v>
                </c:pt>
                <c:pt idx="6">
                  <c:v>11.81</c:v>
                </c:pt>
                <c:pt idx="7">
                  <c:v>12.25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F-6B40-9B7C-36402209DE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0189615"/>
        <c:axId val="213176383"/>
      </c:barChart>
      <c:catAx>
        <c:axId val="25018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76383"/>
        <c:crosses val="autoZero"/>
        <c:auto val="1"/>
        <c:lblAlgn val="ctr"/>
        <c:lblOffset val="100"/>
        <c:noMultiLvlLbl val="0"/>
      </c:catAx>
      <c:valAx>
        <c:axId val="21317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8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B6J_DensityTest_10012024_AR  |  Plate M06804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'B6J_DensityTest_10012024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'B6J_DensityTest_10012024 Charts'!$A$3:$A$12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B-F74F-B043-9B0FE36A4902}"/>
            </c:ext>
          </c:extLst>
        </c:ser>
        <c:ser>
          <c:idx val="1"/>
          <c:order val="1"/>
          <c:tx>
            <c:strRef>
              <c:f>'B6J_DensityTest_10012024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'B6J_DensityTest_10012024 Charts'!$B$3:$B$12</c:f>
              <c:numCache>
                <c:formatCode>General</c:formatCode>
                <c:ptCount val="10"/>
                <c:pt idx="0">
                  <c:v>6.84</c:v>
                </c:pt>
                <c:pt idx="1">
                  <c:v>38.83</c:v>
                </c:pt>
                <c:pt idx="2">
                  <c:v>52.95</c:v>
                </c:pt>
                <c:pt idx="3">
                  <c:v>67.95</c:v>
                </c:pt>
                <c:pt idx="4">
                  <c:v>75.59</c:v>
                </c:pt>
                <c:pt idx="5">
                  <c:v>79.5</c:v>
                </c:pt>
                <c:pt idx="6">
                  <c:v>80.900000000000006</c:v>
                </c:pt>
                <c:pt idx="7">
                  <c:v>65.62</c:v>
                </c:pt>
                <c:pt idx="8">
                  <c:v>68.42</c:v>
                </c:pt>
                <c:pt idx="9">
                  <c:v>69.42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B-F74F-B043-9B0FE36A4902}"/>
            </c:ext>
          </c:extLst>
        </c:ser>
        <c:ser>
          <c:idx val="2"/>
          <c:order val="2"/>
          <c:tx>
            <c:strRef>
              <c:f>'B6J_DensityTest_10012024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'B6J_DensityTest_10012024 Charts'!$C$3:$C$12</c:f>
              <c:numCache>
                <c:formatCode>General</c:formatCode>
                <c:ptCount val="10"/>
                <c:pt idx="0">
                  <c:v>6.48</c:v>
                </c:pt>
                <c:pt idx="1">
                  <c:v>32.03</c:v>
                </c:pt>
                <c:pt idx="2">
                  <c:v>41.91</c:v>
                </c:pt>
                <c:pt idx="3">
                  <c:v>61.97</c:v>
                </c:pt>
                <c:pt idx="4">
                  <c:v>66.64</c:v>
                </c:pt>
                <c:pt idx="5">
                  <c:v>76.819999999999993</c:v>
                </c:pt>
                <c:pt idx="6">
                  <c:v>69.17</c:v>
                </c:pt>
                <c:pt idx="7">
                  <c:v>65.31</c:v>
                </c:pt>
                <c:pt idx="8">
                  <c:v>72.95</c:v>
                </c:pt>
                <c:pt idx="9">
                  <c:v>63.34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B-F74F-B043-9B0FE36A4902}"/>
            </c:ext>
          </c:extLst>
        </c:ser>
        <c:ser>
          <c:idx val="3"/>
          <c:order val="3"/>
          <c:tx>
            <c:strRef>
              <c:f>'B6J_DensityTest_10012024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'B6J_DensityTest_10012024 Charts'!$D$3:$D$12</c:f>
              <c:numCache>
                <c:formatCode>General</c:formatCode>
                <c:ptCount val="10"/>
                <c:pt idx="0">
                  <c:v>10.61</c:v>
                </c:pt>
                <c:pt idx="1">
                  <c:v>37.81</c:v>
                </c:pt>
                <c:pt idx="2">
                  <c:v>55.64</c:v>
                </c:pt>
                <c:pt idx="3">
                  <c:v>62.14</c:v>
                </c:pt>
                <c:pt idx="4">
                  <c:v>65.31</c:v>
                </c:pt>
                <c:pt idx="5">
                  <c:v>83.94</c:v>
                </c:pt>
                <c:pt idx="6">
                  <c:v>80.06</c:v>
                </c:pt>
                <c:pt idx="7">
                  <c:v>78.510000000000005</c:v>
                </c:pt>
                <c:pt idx="8">
                  <c:v>74.08</c:v>
                </c:pt>
                <c:pt idx="9">
                  <c:v>72.739999999999995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9B-F74F-B043-9B0FE36A4902}"/>
            </c:ext>
          </c:extLst>
        </c:ser>
        <c:ser>
          <c:idx val="4"/>
          <c:order val="4"/>
          <c:tx>
            <c:strRef>
              <c:f>'B6J_DensityTest_10012024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'B6J_DensityTest_10012024 Charts'!$E$3:$E$12</c:f>
              <c:numCache>
                <c:formatCode>General</c:formatCode>
                <c:ptCount val="10"/>
                <c:pt idx="0">
                  <c:v>8.73</c:v>
                </c:pt>
                <c:pt idx="1">
                  <c:v>33.86</c:v>
                </c:pt>
                <c:pt idx="2">
                  <c:v>48.07</c:v>
                </c:pt>
                <c:pt idx="3">
                  <c:v>70.680000000000007</c:v>
                </c:pt>
                <c:pt idx="4">
                  <c:v>67.599999999999994</c:v>
                </c:pt>
                <c:pt idx="5">
                  <c:v>75.86</c:v>
                </c:pt>
                <c:pt idx="6">
                  <c:v>71.28</c:v>
                </c:pt>
                <c:pt idx="7">
                  <c:v>68.22</c:v>
                </c:pt>
                <c:pt idx="8">
                  <c:v>67.84</c:v>
                </c:pt>
                <c:pt idx="9">
                  <c:v>69.64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9B-F74F-B043-9B0FE36A4902}"/>
            </c:ext>
          </c:extLst>
        </c:ser>
        <c:ser>
          <c:idx val="5"/>
          <c:order val="5"/>
          <c:tx>
            <c:strRef>
              <c:f>'B6J_DensityTest_10012024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'B6J_DensityTest_10012024 Charts'!$F$3:$F$12</c:f>
              <c:numCache>
                <c:formatCode>General</c:formatCode>
                <c:ptCount val="10"/>
                <c:pt idx="0">
                  <c:v>7.14</c:v>
                </c:pt>
                <c:pt idx="1">
                  <c:v>29.62</c:v>
                </c:pt>
                <c:pt idx="2">
                  <c:v>44.38</c:v>
                </c:pt>
                <c:pt idx="3">
                  <c:v>58.5</c:v>
                </c:pt>
                <c:pt idx="4">
                  <c:v>59.64</c:v>
                </c:pt>
                <c:pt idx="5">
                  <c:v>70.67</c:v>
                </c:pt>
                <c:pt idx="6">
                  <c:v>72.27</c:v>
                </c:pt>
                <c:pt idx="7">
                  <c:v>72.599999999999994</c:v>
                </c:pt>
                <c:pt idx="8">
                  <c:v>64.05</c:v>
                </c:pt>
                <c:pt idx="9">
                  <c:v>64.05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9B-F74F-B043-9B0FE36A4902}"/>
            </c:ext>
          </c:extLst>
        </c:ser>
        <c:ser>
          <c:idx val="6"/>
          <c:order val="6"/>
          <c:tx>
            <c:strRef>
              <c:f>'B6J_DensityTest_10012024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'B6J_DensityTest_10012024 Charts'!$G$3:$G$12</c:f>
              <c:numCache>
                <c:formatCode>General</c:formatCode>
                <c:ptCount val="10"/>
                <c:pt idx="0">
                  <c:v>7.45</c:v>
                </c:pt>
                <c:pt idx="1">
                  <c:v>33.75</c:v>
                </c:pt>
                <c:pt idx="2">
                  <c:v>52.97</c:v>
                </c:pt>
                <c:pt idx="3">
                  <c:v>71.7</c:v>
                </c:pt>
                <c:pt idx="4">
                  <c:v>57.13</c:v>
                </c:pt>
                <c:pt idx="5">
                  <c:v>83.97</c:v>
                </c:pt>
                <c:pt idx="6">
                  <c:v>77.25</c:v>
                </c:pt>
                <c:pt idx="7">
                  <c:v>80.97</c:v>
                </c:pt>
                <c:pt idx="8">
                  <c:v>81.150000000000006</c:v>
                </c:pt>
                <c:pt idx="9">
                  <c:v>78.52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9B-F74F-B043-9B0FE36A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949440"/>
        <c:axId val="1551970816"/>
      </c:barChart>
      <c:catAx>
        <c:axId val="155194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70816"/>
        <c:crosses val="autoZero"/>
        <c:auto val="1"/>
        <c:lblAlgn val="ctr"/>
        <c:lblOffset val="100"/>
        <c:noMultiLvlLbl val="0"/>
      </c:catAx>
      <c:valAx>
        <c:axId val="1551970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4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B6J_DensityTest_10012024_AR  |  Plate M08029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'B6J_DensityTest_10012024 Charts'!$A$17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'B6J_DensityTest_10012024 Charts'!$A$18:$A$27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1-384F-A142-4018D9B2B561}"/>
            </c:ext>
          </c:extLst>
        </c:ser>
        <c:ser>
          <c:idx val="1"/>
          <c:order val="1"/>
          <c:tx>
            <c:strRef>
              <c:f>'B6J_DensityTest_10012024 Charts'!$B$17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'B6J_DensityTest_10012024 Charts'!$B$18:$B$27</c:f>
              <c:numCache>
                <c:formatCode>General</c:formatCode>
                <c:ptCount val="10"/>
                <c:pt idx="0">
                  <c:v>0.27</c:v>
                </c:pt>
                <c:pt idx="1">
                  <c:v>4.6100000000000003</c:v>
                </c:pt>
                <c:pt idx="2">
                  <c:v>6.7</c:v>
                </c:pt>
                <c:pt idx="3">
                  <c:v>10.59</c:v>
                </c:pt>
                <c:pt idx="4">
                  <c:v>15.11</c:v>
                </c:pt>
                <c:pt idx="5">
                  <c:v>10.09</c:v>
                </c:pt>
                <c:pt idx="6">
                  <c:v>9.85</c:v>
                </c:pt>
                <c:pt idx="7">
                  <c:v>6.1</c:v>
                </c:pt>
                <c:pt idx="8">
                  <c:v>7.17</c:v>
                </c:pt>
                <c:pt idx="9">
                  <c:v>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1-384F-A142-4018D9B2B561}"/>
            </c:ext>
          </c:extLst>
        </c:ser>
        <c:ser>
          <c:idx val="2"/>
          <c:order val="2"/>
          <c:tx>
            <c:strRef>
              <c:f>'B6J_DensityTest_10012024 Charts'!$C$17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'B6J_DensityTest_10012024 Charts'!$C$18:$C$27</c:f>
              <c:numCache>
                <c:formatCode>General</c:formatCode>
                <c:ptCount val="10"/>
                <c:pt idx="0">
                  <c:v>0.27</c:v>
                </c:pt>
                <c:pt idx="1">
                  <c:v>5.98</c:v>
                </c:pt>
                <c:pt idx="2">
                  <c:v>15.75</c:v>
                </c:pt>
                <c:pt idx="3">
                  <c:v>30.14</c:v>
                </c:pt>
                <c:pt idx="4">
                  <c:v>33.520000000000003</c:v>
                </c:pt>
                <c:pt idx="5">
                  <c:v>38.229999999999997</c:v>
                </c:pt>
                <c:pt idx="6">
                  <c:v>33.270000000000003</c:v>
                </c:pt>
                <c:pt idx="7">
                  <c:v>15.43</c:v>
                </c:pt>
                <c:pt idx="8">
                  <c:v>34.799999999999997</c:v>
                </c:pt>
                <c:pt idx="9">
                  <c:v>30.74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1-384F-A142-4018D9B2B561}"/>
            </c:ext>
          </c:extLst>
        </c:ser>
        <c:ser>
          <c:idx val="3"/>
          <c:order val="3"/>
          <c:tx>
            <c:strRef>
              <c:f>'B6J_DensityTest_10012024 Charts'!$D$17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'B6J_DensityTest_10012024 Charts'!$D$18:$D$27</c:f>
              <c:numCache>
                <c:formatCode>General</c:formatCode>
                <c:ptCount val="10"/>
                <c:pt idx="0">
                  <c:v>2.52</c:v>
                </c:pt>
                <c:pt idx="1">
                  <c:v>8.83</c:v>
                </c:pt>
                <c:pt idx="2">
                  <c:v>10.31</c:v>
                </c:pt>
                <c:pt idx="3">
                  <c:v>17.27</c:v>
                </c:pt>
                <c:pt idx="4">
                  <c:v>18.52</c:v>
                </c:pt>
                <c:pt idx="5">
                  <c:v>20.02</c:v>
                </c:pt>
                <c:pt idx="6">
                  <c:v>19.02</c:v>
                </c:pt>
                <c:pt idx="7">
                  <c:v>63.35</c:v>
                </c:pt>
                <c:pt idx="8">
                  <c:v>17.260000000000002</c:v>
                </c:pt>
                <c:pt idx="9">
                  <c:v>14.92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1-384F-A142-4018D9B2B561}"/>
            </c:ext>
          </c:extLst>
        </c:ser>
        <c:ser>
          <c:idx val="4"/>
          <c:order val="4"/>
          <c:tx>
            <c:strRef>
              <c:f>'B6J_DensityTest_10012024 Charts'!$E$17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'B6J_DensityTest_10012024 Charts'!$E$18:$E$27</c:f>
              <c:numCache>
                <c:formatCode>General</c:formatCode>
                <c:ptCount val="10"/>
                <c:pt idx="0">
                  <c:v>3.93</c:v>
                </c:pt>
                <c:pt idx="1">
                  <c:v>16.14</c:v>
                </c:pt>
                <c:pt idx="2">
                  <c:v>23.86</c:v>
                </c:pt>
                <c:pt idx="3">
                  <c:v>38</c:v>
                </c:pt>
                <c:pt idx="4">
                  <c:v>56.58</c:v>
                </c:pt>
                <c:pt idx="5">
                  <c:v>56.76</c:v>
                </c:pt>
                <c:pt idx="6">
                  <c:v>67.13</c:v>
                </c:pt>
                <c:pt idx="7">
                  <c:v>63.35</c:v>
                </c:pt>
                <c:pt idx="8">
                  <c:v>59.23</c:v>
                </c:pt>
                <c:pt idx="9">
                  <c:v>53.99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1-384F-A142-4018D9B2B561}"/>
            </c:ext>
          </c:extLst>
        </c:ser>
        <c:ser>
          <c:idx val="5"/>
          <c:order val="5"/>
          <c:tx>
            <c:strRef>
              <c:f>'B6J_DensityTest_10012024 Charts'!$F$17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'B6J_DensityTest_10012024 Charts'!$F$18:$F$27</c:f>
              <c:numCache>
                <c:formatCode>General</c:formatCode>
                <c:ptCount val="10"/>
                <c:pt idx="0">
                  <c:v>4.21</c:v>
                </c:pt>
                <c:pt idx="1">
                  <c:v>17.510000000000002</c:v>
                </c:pt>
                <c:pt idx="2">
                  <c:v>36.299999999999997</c:v>
                </c:pt>
                <c:pt idx="3">
                  <c:v>52</c:v>
                </c:pt>
                <c:pt idx="4">
                  <c:v>62.38</c:v>
                </c:pt>
                <c:pt idx="5">
                  <c:v>66.81</c:v>
                </c:pt>
                <c:pt idx="6">
                  <c:v>60.86</c:v>
                </c:pt>
                <c:pt idx="7">
                  <c:v>64.959999999999994</c:v>
                </c:pt>
                <c:pt idx="8">
                  <c:v>76.53</c:v>
                </c:pt>
                <c:pt idx="9">
                  <c:v>68.790000000000006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C1-384F-A142-4018D9B2B561}"/>
            </c:ext>
          </c:extLst>
        </c:ser>
        <c:ser>
          <c:idx val="6"/>
          <c:order val="6"/>
          <c:tx>
            <c:strRef>
              <c:f>'B6J_DensityTest_10012024 Charts'!$G$17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'B6J_DensityTest_10012024 Charts'!$G$18:$G$27</c:f>
              <c:numCache>
                <c:formatCode>General</c:formatCode>
                <c:ptCount val="10"/>
                <c:pt idx="0">
                  <c:v>6.31</c:v>
                </c:pt>
                <c:pt idx="1">
                  <c:v>26.58</c:v>
                </c:pt>
                <c:pt idx="2">
                  <c:v>42.93</c:v>
                </c:pt>
                <c:pt idx="3">
                  <c:v>60</c:v>
                </c:pt>
                <c:pt idx="4">
                  <c:v>81.52</c:v>
                </c:pt>
                <c:pt idx="5">
                  <c:v>82.68</c:v>
                </c:pt>
                <c:pt idx="6">
                  <c:v>82.02</c:v>
                </c:pt>
                <c:pt idx="7">
                  <c:v>81.62</c:v>
                </c:pt>
                <c:pt idx="8">
                  <c:v>87.95</c:v>
                </c:pt>
                <c:pt idx="9">
                  <c:v>85.87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C1-384F-A142-4018D9B2B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655776"/>
        <c:axId val="1552933376"/>
      </c:barChart>
      <c:catAx>
        <c:axId val="155265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33376"/>
        <c:crosses val="autoZero"/>
        <c:auto val="1"/>
        <c:lblAlgn val="ctr"/>
        <c:lblOffset val="100"/>
        <c:noMultiLvlLbl val="0"/>
      </c:catAx>
      <c:valAx>
        <c:axId val="1552933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B6J_DensityTest_10012024_AR  |  Plate M08068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'B6J_DensityTest_10012024 Charts'!$A$32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'B6J_DensityTest_10012024 Charts'!$A$33:$A$42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5-1A41-B539-58D867CDED5F}"/>
            </c:ext>
          </c:extLst>
        </c:ser>
        <c:ser>
          <c:idx val="1"/>
          <c:order val="1"/>
          <c:tx>
            <c:strRef>
              <c:f>'B6J_DensityTest_10012024 Charts'!$B$32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'B6J_DensityTest_10012024 Charts'!$B$33:$B$42</c:f>
              <c:numCache>
                <c:formatCode>General</c:formatCode>
                <c:ptCount val="10"/>
                <c:pt idx="0">
                  <c:v>0.48</c:v>
                </c:pt>
                <c:pt idx="1">
                  <c:v>4.66</c:v>
                </c:pt>
                <c:pt idx="2">
                  <c:v>14.92</c:v>
                </c:pt>
                <c:pt idx="3">
                  <c:v>25.34</c:v>
                </c:pt>
                <c:pt idx="4">
                  <c:v>24.8</c:v>
                </c:pt>
                <c:pt idx="5">
                  <c:v>26.43</c:v>
                </c:pt>
                <c:pt idx="6">
                  <c:v>24.36</c:v>
                </c:pt>
                <c:pt idx="7">
                  <c:v>10.53</c:v>
                </c:pt>
                <c:pt idx="8">
                  <c:v>20.72</c:v>
                </c:pt>
                <c:pt idx="9">
                  <c:v>12.79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5-1A41-B539-58D867CDED5F}"/>
            </c:ext>
          </c:extLst>
        </c:ser>
        <c:ser>
          <c:idx val="2"/>
          <c:order val="2"/>
          <c:tx>
            <c:strRef>
              <c:f>'B6J_DensityTest_10012024 Charts'!$C$32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'B6J_DensityTest_10012024 Charts'!$C$33:$C$42</c:f>
              <c:numCache>
                <c:formatCode>General</c:formatCode>
                <c:ptCount val="10"/>
                <c:pt idx="0">
                  <c:v>0.49</c:v>
                </c:pt>
                <c:pt idx="1">
                  <c:v>5.9</c:v>
                </c:pt>
                <c:pt idx="2">
                  <c:v>13.81</c:v>
                </c:pt>
                <c:pt idx="3">
                  <c:v>20.88</c:v>
                </c:pt>
                <c:pt idx="4">
                  <c:v>22.8</c:v>
                </c:pt>
                <c:pt idx="5">
                  <c:v>23.41</c:v>
                </c:pt>
                <c:pt idx="6">
                  <c:v>19.100000000000001</c:v>
                </c:pt>
                <c:pt idx="7">
                  <c:v>9.91</c:v>
                </c:pt>
                <c:pt idx="8">
                  <c:v>17.989999999999998</c:v>
                </c:pt>
                <c:pt idx="9">
                  <c:v>15.22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5-1A41-B539-58D867CDED5F}"/>
            </c:ext>
          </c:extLst>
        </c:ser>
        <c:ser>
          <c:idx val="3"/>
          <c:order val="3"/>
          <c:tx>
            <c:strRef>
              <c:f>'B6J_DensityTest_10012024 Charts'!$D$32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'B6J_DensityTest_10012024 Charts'!$D$33:$D$42</c:f>
              <c:numCache>
                <c:formatCode>General</c:formatCode>
                <c:ptCount val="10"/>
                <c:pt idx="0">
                  <c:v>2.7</c:v>
                </c:pt>
                <c:pt idx="1">
                  <c:v>15.32</c:v>
                </c:pt>
                <c:pt idx="2">
                  <c:v>28.09</c:v>
                </c:pt>
                <c:pt idx="3">
                  <c:v>42.59</c:v>
                </c:pt>
                <c:pt idx="4">
                  <c:v>57.92</c:v>
                </c:pt>
                <c:pt idx="5">
                  <c:v>43.3</c:v>
                </c:pt>
                <c:pt idx="6">
                  <c:v>48.97</c:v>
                </c:pt>
                <c:pt idx="7">
                  <c:v>30.97</c:v>
                </c:pt>
                <c:pt idx="8">
                  <c:v>51.21</c:v>
                </c:pt>
                <c:pt idx="9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5-1A41-B539-58D867CDED5F}"/>
            </c:ext>
          </c:extLst>
        </c:ser>
        <c:ser>
          <c:idx val="4"/>
          <c:order val="4"/>
          <c:tx>
            <c:strRef>
              <c:f>'B6J_DensityTest_10012024 Charts'!$E$32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'B6J_DensityTest_10012024 Charts'!$E$33:$E$42</c:f>
              <c:numCache>
                <c:formatCode>General</c:formatCode>
                <c:ptCount val="10"/>
                <c:pt idx="0">
                  <c:v>2.5</c:v>
                </c:pt>
                <c:pt idx="1">
                  <c:v>16.190000000000001</c:v>
                </c:pt>
                <c:pt idx="2">
                  <c:v>28.38</c:v>
                </c:pt>
                <c:pt idx="3">
                  <c:v>48.92</c:v>
                </c:pt>
                <c:pt idx="4">
                  <c:v>59.41</c:v>
                </c:pt>
                <c:pt idx="5">
                  <c:v>63.36</c:v>
                </c:pt>
                <c:pt idx="6">
                  <c:v>59.55</c:v>
                </c:pt>
                <c:pt idx="7">
                  <c:v>40.9</c:v>
                </c:pt>
                <c:pt idx="8">
                  <c:v>66.06</c:v>
                </c:pt>
                <c:pt idx="9">
                  <c:v>63.32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5-1A41-B539-58D867CDED5F}"/>
            </c:ext>
          </c:extLst>
        </c:ser>
        <c:ser>
          <c:idx val="5"/>
          <c:order val="5"/>
          <c:tx>
            <c:strRef>
              <c:f>'B6J_DensityTest_10012024 Charts'!$F$32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'B6J_DensityTest_10012024 Charts'!$F$33:$F$42</c:f>
              <c:numCache>
                <c:formatCode>General</c:formatCode>
                <c:ptCount val="10"/>
                <c:pt idx="0">
                  <c:v>5.16</c:v>
                </c:pt>
                <c:pt idx="1">
                  <c:v>20.69</c:v>
                </c:pt>
                <c:pt idx="2">
                  <c:v>39.5</c:v>
                </c:pt>
                <c:pt idx="3">
                  <c:v>63.1</c:v>
                </c:pt>
                <c:pt idx="4">
                  <c:v>61.6</c:v>
                </c:pt>
                <c:pt idx="5">
                  <c:v>73.72</c:v>
                </c:pt>
                <c:pt idx="6">
                  <c:v>66.25</c:v>
                </c:pt>
                <c:pt idx="7">
                  <c:v>37.619999999999997</c:v>
                </c:pt>
                <c:pt idx="8">
                  <c:v>71.040000000000006</c:v>
                </c:pt>
                <c:pt idx="9">
                  <c:v>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5-1A41-B539-58D867CDED5F}"/>
            </c:ext>
          </c:extLst>
        </c:ser>
        <c:ser>
          <c:idx val="6"/>
          <c:order val="6"/>
          <c:tx>
            <c:strRef>
              <c:f>'B6J_DensityTest_10012024 Charts'!$G$32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'B6J_DensityTest_10012024 Charts'!$G$33:$G$42</c:f>
              <c:numCache>
                <c:formatCode>General</c:formatCode>
                <c:ptCount val="10"/>
                <c:pt idx="0">
                  <c:v>4.8499999999999996</c:v>
                </c:pt>
                <c:pt idx="1">
                  <c:v>22.93</c:v>
                </c:pt>
                <c:pt idx="2">
                  <c:v>37.58</c:v>
                </c:pt>
                <c:pt idx="3">
                  <c:v>57.59</c:v>
                </c:pt>
                <c:pt idx="4">
                  <c:v>66.58</c:v>
                </c:pt>
                <c:pt idx="5">
                  <c:v>68.69</c:v>
                </c:pt>
                <c:pt idx="6">
                  <c:v>70.64</c:v>
                </c:pt>
                <c:pt idx="7">
                  <c:v>40.950000000000003</c:v>
                </c:pt>
                <c:pt idx="8">
                  <c:v>72.13</c:v>
                </c:pt>
                <c:pt idx="9">
                  <c:v>71.34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5-1A41-B539-58D867CDE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453903"/>
        <c:axId val="923429584"/>
      </c:barChart>
      <c:catAx>
        <c:axId val="162445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429584"/>
        <c:crosses val="autoZero"/>
        <c:auto val="1"/>
        <c:lblAlgn val="ctr"/>
        <c:lblOffset val="100"/>
        <c:noMultiLvlLbl val="0"/>
      </c:catAx>
      <c:valAx>
        <c:axId val="923429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5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MediaTest_11152024_AR  |  Plate M06804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'MediaTest_11152024_AR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'MediaTest_11152024_AR Charts'!$A$3:$A$11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F-2146-B889-5716A288FFD3}"/>
            </c:ext>
          </c:extLst>
        </c:ser>
        <c:ser>
          <c:idx val="1"/>
          <c:order val="1"/>
          <c:tx>
            <c:strRef>
              <c:f>'MediaTest_11152024_AR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'MediaTest_11152024_AR Charts'!$B$3:$B$11</c:f>
              <c:numCache>
                <c:formatCode>General</c:formatCode>
                <c:ptCount val="9"/>
                <c:pt idx="0">
                  <c:v>16.850000000000001</c:v>
                </c:pt>
                <c:pt idx="1">
                  <c:v>38.46</c:v>
                </c:pt>
                <c:pt idx="2">
                  <c:v>54.85</c:v>
                </c:pt>
                <c:pt idx="3">
                  <c:v>60.87</c:v>
                </c:pt>
                <c:pt idx="4">
                  <c:v>40.98</c:v>
                </c:pt>
                <c:pt idx="5">
                  <c:v>40.380000000000003</c:v>
                </c:pt>
                <c:pt idx="6">
                  <c:v>54.64</c:v>
                </c:pt>
                <c:pt idx="7">
                  <c:v>57.91</c:v>
                </c:pt>
                <c:pt idx="8">
                  <c:v>44.89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F-2146-B889-5716A288FFD3}"/>
            </c:ext>
          </c:extLst>
        </c:ser>
        <c:ser>
          <c:idx val="2"/>
          <c:order val="2"/>
          <c:tx>
            <c:strRef>
              <c:f>'MediaTest_11152024_AR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'MediaTest_11152024_AR Charts'!$C$3:$C$11</c:f>
              <c:numCache>
                <c:formatCode>General</c:formatCode>
                <c:ptCount val="9"/>
                <c:pt idx="0">
                  <c:v>5.76</c:v>
                </c:pt>
                <c:pt idx="1">
                  <c:v>11.96</c:v>
                </c:pt>
                <c:pt idx="2">
                  <c:v>39.630000000000003</c:v>
                </c:pt>
                <c:pt idx="3">
                  <c:v>47.61</c:v>
                </c:pt>
                <c:pt idx="4">
                  <c:v>48.2</c:v>
                </c:pt>
                <c:pt idx="5">
                  <c:v>42.62</c:v>
                </c:pt>
                <c:pt idx="6">
                  <c:v>54.08</c:v>
                </c:pt>
                <c:pt idx="7">
                  <c:v>52.98</c:v>
                </c:pt>
                <c:pt idx="8">
                  <c:v>50.69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EF-2146-B889-5716A288FFD3}"/>
            </c:ext>
          </c:extLst>
        </c:ser>
        <c:ser>
          <c:idx val="3"/>
          <c:order val="3"/>
          <c:tx>
            <c:strRef>
              <c:f>'MediaTest_11152024_AR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'MediaTest_11152024_AR Charts'!$D$3:$D$11</c:f>
              <c:numCache>
                <c:formatCode>General</c:formatCode>
                <c:ptCount val="9"/>
                <c:pt idx="0">
                  <c:v>6.63</c:v>
                </c:pt>
                <c:pt idx="1">
                  <c:v>17.2</c:v>
                </c:pt>
                <c:pt idx="2">
                  <c:v>17.63</c:v>
                </c:pt>
                <c:pt idx="3">
                  <c:v>47.87</c:v>
                </c:pt>
                <c:pt idx="4">
                  <c:v>55.54</c:v>
                </c:pt>
                <c:pt idx="5">
                  <c:v>40.49</c:v>
                </c:pt>
                <c:pt idx="6">
                  <c:v>49.11</c:v>
                </c:pt>
                <c:pt idx="7">
                  <c:v>45.78</c:v>
                </c:pt>
                <c:pt idx="8">
                  <c:v>28.12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EF-2146-B889-5716A288FFD3}"/>
            </c:ext>
          </c:extLst>
        </c:ser>
        <c:ser>
          <c:idx val="4"/>
          <c:order val="4"/>
          <c:tx>
            <c:strRef>
              <c:f>'MediaTest_11152024_AR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'MediaTest_11152024_AR Charts'!$E$3:$E$11</c:f>
              <c:numCache>
                <c:formatCode>General</c:formatCode>
                <c:ptCount val="9"/>
                <c:pt idx="0">
                  <c:v>8.18</c:v>
                </c:pt>
                <c:pt idx="1">
                  <c:v>17.75</c:v>
                </c:pt>
                <c:pt idx="2">
                  <c:v>34.549999999999997</c:v>
                </c:pt>
                <c:pt idx="3">
                  <c:v>43.26</c:v>
                </c:pt>
                <c:pt idx="4">
                  <c:v>50.93</c:v>
                </c:pt>
                <c:pt idx="5">
                  <c:v>40.89</c:v>
                </c:pt>
                <c:pt idx="6">
                  <c:v>52.03</c:v>
                </c:pt>
                <c:pt idx="7">
                  <c:v>48.89</c:v>
                </c:pt>
                <c:pt idx="8">
                  <c:v>46.56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EF-2146-B889-5716A288FFD3}"/>
            </c:ext>
          </c:extLst>
        </c:ser>
        <c:ser>
          <c:idx val="5"/>
          <c:order val="5"/>
          <c:tx>
            <c:strRef>
              <c:f>'MediaTest_11152024_AR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'MediaTest_11152024_AR Charts'!$F$3:$F$11</c:f>
              <c:numCache>
                <c:formatCode>General</c:formatCode>
                <c:ptCount val="9"/>
                <c:pt idx="0">
                  <c:v>2.65</c:v>
                </c:pt>
                <c:pt idx="1">
                  <c:v>13.46</c:v>
                </c:pt>
                <c:pt idx="2">
                  <c:v>29.67</c:v>
                </c:pt>
                <c:pt idx="3">
                  <c:v>31.74</c:v>
                </c:pt>
                <c:pt idx="4">
                  <c:v>37.049999999999997</c:v>
                </c:pt>
                <c:pt idx="5">
                  <c:v>29.58</c:v>
                </c:pt>
                <c:pt idx="6">
                  <c:v>29.88</c:v>
                </c:pt>
                <c:pt idx="7">
                  <c:v>27.98</c:v>
                </c:pt>
                <c:pt idx="8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EF-2146-B889-5716A288FFD3}"/>
            </c:ext>
          </c:extLst>
        </c:ser>
        <c:ser>
          <c:idx val="6"/>
          <c:order val="6"/>
          <c:tx>
            <c:strRef>
              <c:f>'MediaTest_11152024_AR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'MediaTest_11152024_AR Charts'!$G$3:$G$11</c:f>
              <c:numCache>
                <c:formatCode>General</c:formatCode>
                <c:ptCount val="9"/>
                <c:pt idx="0">
                  <c:v>9.2799999999999994</c:v>
                </c:pt>
                <c:pt idx="1">
                  <c:v>56.16</c:v>
                </c:pt>
                <c:pt idx="2">
                  <c:v>40.67</c:v>
                </c:pt>
                <c:pt idx="3">
                  <c:v>47.07</c:v>
                </c:pt>
                <c:pt idx="4">
                  <c:v>54.23</c:v>
                </c:pt>
                <c:pt idx="5">
                  <c:v>37.58</c:v>
                </c:pt>
                <c:pt idx="6">
                  <c:v>44.46</c:v>
                </c:pt>
                <c:pt idx="7">
                  <c:v>39.950000000000003</c:v>
                </c:pt>
                <c:pt idx="8">
                  <c:v>37.44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EF-2146-B889-5716A288F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472191"/>
        <c:axId val="1696473903"/>
      </c:barChart>
      <c:catAx>
        <c:axId val="169647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73903"/>
        <c:crosses val="autoZero"/>
        <c:auto val="1"/>
        <c:lblAlgn val="ctr"/>
        <c:lblOffset val="100"/>
        <c:noMultiLvlLbl val="0"/>
      </c:catAx>
      <c:valAx>
        <c:axId val="1696473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7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MediaTest_11152024_AR  |  Plate M07427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'MediaTest_11152024_AR Charts'!$A$16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'MediaTest_11152024_AR Charts'!$A$17:$A$25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B-2847-909D-4D72D88CFA72}"/>
            </c:ext>
          </c:extLst>
        </c:ser>
        <c:ser>
          <c:idx val="1"/>
          <c:order val="1"/>
          <c:tx>
            <c:strRef>
              <c:f>'MediaTest_11152024_AR Charts'!$B$16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'MediaTest_11152024_AR Charts'!$B$17:$B$25</c:f>
              <c:numCache>
                <c:formatCode>General</c:formatCode>
                <c:ptCount val="9"/>
                <c:pt idx="0">
                  <c:v>9.07</c:v>
                </c:pt>
                <c:pt idx="1">
                  <c:v>36.44</c:v>
                </c:pt>
                <c:pt idx="2">
                  <c:v>69.13</c:v>
                </c:pt>
                <c:pt idx="3">
                  <c:v>61</c:v>
                </c:pt>
                <c:pt idx="4">
                  <c:v>50.07</c:v>
                </c:pt>
                <c:pt idx="5">
                  <c:v>66.08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B-2847-909D-4D72D88CFA72}"/>
            </c:ext>
          </c:extLst>
        </c:ser>
        <c:ser>
          <c:idx val="2"/>
          <c:order val="2"/>
          <c:tx>
            <c:strRef>
              <c:f>'MediaTest_11152024_AR Charts'!$C$16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'MediaTest_11152024_AR Charts'!$C$17:$C$25</c:f>
              <c:numCache>
                <c:formatCode>General</c:formatCode>
                <c:ptCount val="9"/>
                <c:pt idx="0">
                  <c:v>0.96</c:v>
                </c:pt>
                <c:pt idx="1">
                  <c:v>7.39</c:v>
                </c:pt>
                <c:pt idx="2">
                  <c:v>36.5</c:v>
                </c:pt>
                <c:pt idx="3">
                  <c:v>48.67</c:v>
                </c:pt>
                <c:pt idx="4">
                  <c:v>43.94</c:v>
                </c:pt>
                <c:pt idx="5">
                  <c:v>42.83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B-2847-909D-4D72D88CFA72}"/>
            </c:ext>
          </c:extLst>
        </c:ser>
        <c:ser>
          <c:idx val="3"/>
          <c:order val="3"/>
          <c:tx>
            <c:strRef>
              <c:f>'MediaTest_11152024_AR Charts'!$D$16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'MediaTest_11152024_AR Charts'!$D$17:$D$25</c:f>
              <c:numCache>
                <c:formatCode>General</c:formatCode>
                <c:ptCount val="9"/>
                <c:pt idx="0">
                  <c:v>9.75</c:v>
                </c:pt>
                <c:pt idx="1">
                  <c:v>29.52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6B-2847-909D-4D72D88CFA72}"/>
            </c:ext>
          </c:extLst>
        </c:ser>
        <c:ser>
          <c:idx val="4"/>
          <c:order val="4"/>
          <c:tx>
            <c:strRef>
              <c:f>'MediaTest_11152024_AR Charts'!$E$16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'MediaTest_11152024_AR Charts'!$E$17:$E$25</c:f>
              <c:numCache>
                <c:formatCode>General</c:formatCode>
                <c:ptCount val="9"/>
                <c:pt idx="0">
                  <c:v>5.75</c:v>
                </c:pt>
                <c:pt idx="1">
                  <c:v>24.79</c:v>
                </c:pt>
                <c:pt idx="2">
                  <c:v>24.81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6B-2847-909D-4D72D88CFA72}"/>
            </c:ext>
          </c:extLst>
        </c:ser>
        <c:ser>
          <c:idx val="5"/>
          <c:order val="5"/>
          <c:tx>
            <c:strRef>
              <c:f>'MediaTest_11152024_AR Charts'!$F$16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'MediaTest_11152024_AR Charts'!$F$17:$F$25</c:f>
              <c:numCache>
                <c:formatCode>General</c:formatCode>
                <c:ptCount val="9"/>
                <c:pt idx="0">
                  <c:v>1.25</c:v>
                </c:pt>
                <c:pt idx="1">
                  <c:v>9.8800000000000008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6B-2847-909D-4D72D88CFA72}"/>
            </c:ext>
          </c:extLst>
        </c:ser>
        <c:ser>
          <c:idx val="6"/>
          <c:order val="6"/>
          <c:tx>
            <c:strRef>
              <c:f>'MediaTest_11152024_AR Charts'!$G$16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'MediaTest_11152024_AR Charts'!$G$17:$G$25</c:f>
              <c:numCache>
                <c:formatCode>General</c:formatCode>
                <c:ptCount val="9"/>
                <c:pt idx="0">
                  <c:v>9.39</c:v>
                </c:pt>
                <c:pt idx="1">
                  <c:v>54.96</c:v>
                </c:pt>
                <c:pt idx="2">
                  <c:v>22.59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6B-2847-909D-4D72D88C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775472"/>
        <c:axId val="922777184"/>
      </c:barChart>
      <c:catAx>
        <c:axId val="92277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77184"/>
        <c:crosses val="autoZero"/>
        <c:auto val="1"/>
        <c:lblAlgn val="ctr"/>
        <c:lblOffset val="100"/>
        <c:noMultiLvlLbl val="0"/>
      </c:catAx>
      <c:valAx>
        <c:axId val="922777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MediaTest_11152024_AR  |  Plate M08029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'MediaTest_11152024_AR Charts'!$A$30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'MediaTest_11152024_AR Charts'!$A$31:$A$39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25</c:v>
                </c:pt>
                <c:pt idx="7">
                  <c:v>27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8-0E45-AD95-EE340E08A62B}"/>
            </c:ext>
          </c:extLst>
        </c:ser>
        <c:ser>
          <c:idx val="1"/>
          <c:order val="1"/>
          <c:tx>
            <c:strRef>
              <c:f>'MediaTest_11152024_AR Charts'!$B$30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'MediaTest_11152024_AR Charts'!$B$31:$B$39</c:f>
              <c:numCache>
                <c:formatCode>General</c:formatCode>
                <c:ptCount val="9"/>
                <c:pt idx="0">
                  <c:v>8.1300000000000008</c:v>
                </c:pt>
                <c:pt idx="1">
                  <c:v>32.42</c:v>
                </c:pt>
                <c:pt idx="2">
                  <c:v>60.17</c:v>
                </c:pt>
                <c:pt idx="3">
                  <c:v>57.47</c:v>
                </c:pt>
                <c:pt idx="4">
                  <c:v>54.39</c:v>
                </c:pt>
                <c:pt idx="5">
                  <c:v>46.31</c:v>
                </c:pt>
                <c:pt idx="6">
                  <c:v>43.83</c:v>
                </c:pt>
                <c:pt idx="7">
                  <c:v>45.3</c:v>
                </c:pt>
                <c:pt idx="8">
                  <c:v>39.79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8-0E45-AD95-EE340E08A62B}"/>
            </c:ext>
          </c:extLst>
        </c:ser>
        <c:ser>
          <c:idx val="2"/>
          <c:order val="2"/>
          <c:tx>
            <c:strRef>
              <c:f>'MediaTest_11152024_AR Charts'!$C$30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'MediaTest_11152024_AR Charts'!$C$31:$C$39</c:f>
              <c:numCache>
                <c:formatCode>General</c:formatCode>
                <c:ptCount val="9"/>
                <c:pt idx="0">
                  <c:v>2.72</c:v>
                </c:pt>
                <c:pt idx="1">
                  <c:v>15.37</c:v>
                </c:pt>
                <c:pt idx="2">
                  <c:v>47.23</c:v>
                </c:pt>
                <c:pt idx="3">
                  <c:v>72.13</c:v>
                </c:pt>
                <c:pt idx="4">
                  <c:v>73.03</c:v>
                </c:pt>
                <c:pt idx="5">
                  <c:v>56.4</c:v>
                </c:pt>
                <c:pt idx="6">
                  <c:v>71.08</c:v>
                </c:pt>
                <c:pt idx="7">
                  <c:v>67.23</c:v>
                </c:pt>
                <c:pt idx="8">
                  <c:v>61.25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8-0E45-AD95-EE340E08A62B}"/>
            </c:ext>
          </c:extLst>
        </c:ser>
        <c:ser>
          <c:idx val="3"/>
          <c:order val="3"/>
          <c:tx>
            <c:strRef>
              <c:f>'MediaTest_11152024_AR Charts'!$D$30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'MediaTest_11152024_AR Charts'!$D$31:$D$39</c:f>
              <c:numCache>
                <c:formatCode>General</c:formatCode>
                <c:ptCount val="9"/>
                <c:pt idx="0">
                  <c:v>3.4</c:v>
                </c:pt>
                <c:pt idx="1">
                  <c:v>18.989999999999998</c:v>
                </c:pt>
                <c:pt idx="2">
                  <c:v>39.42</c:v>
                </c:pt>
                <c:pt idx="3">
                  <c:v>58.92</c:v>
                </c:pt>
                <c:pt idx="4">
                  <c:v>63.03</c:v>
                </c:pt>
                <c:pt idx="5">
                  <c:v>45.39</c:v>
                </c:pt>
                <c:pt idx="6">
                  <c:v>52.33</c:v>
                </c:pt>
                <c:pt idx="7">
                  <c:v>48.33</c:v>
                </c:pt>
                <c:pt idx="8">
                  <c:v>35.08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98-0E45-AD95-EE340E08A62B}"/>
            </c:ext>
          </c:extLst>
        </c:ser>
        <c:ser>
          <c:idx val="4"/>
          <c:order val="4"/>
          <c:tx>
            <c:strRef>
              <c:f>'MediaTest_11152024_AR Charts'!$E$30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'MediaTest_11152024_AR Charts'!$E$31:$E$39</c:f>
              <c:numCache>
                <c:formatCode>General</c:formatCode>
                <c:ptCount val="9"/>
                <c:pt idx="0">
                  <c:v>8.9600000000000009</c:v>
                </c:pt>
                <c:pt idx="1">
                  <c:v>26.12</c:v>
                </c:pt>
                <c:pt idx="2">
                  <c:v>39.950000000000003</c:v>
                </c:pt>
                <c:pt idx="3">
                  <c:v>61.05</c:v>
                </c:pt>
                <c:pt idx="4">
                  <c:v>69.14</c:v>
                </c:pt>
                <c:pt idx="5">
                  <c:v>38.39</c:v>
                </c:pt>
                <c:pt idx="6">
                  <c:v>59.29</c:v>
                </c:pt>
                <c:pt idx="7">
                  <c:v>68.02</c:v>
                </c:pt>
                <c:pt idx="8">
                  <c:v>59.73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8-0E45-AD95-EE340E08A62B}"/>
            </c:ext>
          </c:extLst>
        </c:ser>
        <c:ser>
          <c:idx val="5"/>
          <c:order val="5"/>
          <c:tx>
            <c:strRef>
              <c:f>'MediaTest_11152024_AR Charts'!$F$30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'MediaTest_11152024_AR Charts'!$F$31:$F$39</c:f>
              <c:numCache>
                <c:formatCode>General</c:formatCode>
                <c:ptCount val="9"/>
                <c:pt idx="0">
                  <c:v>1.58</c:v>
                </c:pt>
                <c:pt idx="1">
                  <c:v>14.28</c:v>
                </c:pt>
                <c:pt idx="2">
                  <c:v>42.59</c:v>
                </c:pt>
                <c:pt idx="3">
                  <c:v>39.33</c:v>
                </c:pt>
                <c:pt idx="4">
                  <c:v>40.409999999999997</c:v>
                </c:pt>
                <c:pt idx="5">
                  <c:v>32.44</c:v>
                </c:pt>
                <c:pt idx="6">
                  <c:v>40.72</c:v>
                </c:pt>
                <c:pt idx="7">
                  <c:v>41.04</c:v>
                </c:pt>
                <c:pt idx="8">
                  <c:v>36.49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98-0E45-AD95-EE340E08A62B}"/>
            </c:ext>
          </c:extLst>
        </c:ser>
        <c:ser>
          <c:idx val="6"/>
          <c:order val="6"/>
          <c:tx>
            <c:strRef>
              <c:f>'MediaTest_11152024_AR Charts'!$G$30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'MediaTest_11152024_AR Charts'!$G$31:$G$39</c:f>
              <c:numCache>
                <c:formatCode>General</c:formatCode>
                <c:ptCount val="9"/>
                <c:pt idx="0">
                  <c:v>8.76</c:v>
                </c:pt>
                <c:pt idx="1">
                  <c:v>60.83</c:v>
                </c:pt>
                <c:pt idx="2">
                  <c:v>64.23</c:v>
                </c:pt>
                <c:pt idx="3">
                  <c:v>59.9</c:v>
                </c:pt>
                <c:pt idx="4">
                  <c:v>66.27</c:v>
                </c:pt>
                <c:pt idx="5">
                  <c:v>40.229999999999997</c:v>
                </c:pt>
                <c:pt idx="6">
                  <c:v>49.11</c:v>
                </c:pt>
                <c:pt idx="7">
                  <c:v>46.17</c:v>
                </c:pt>
                <c:pt idx="8">
                  <c:v>43.11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98-0E45-AD95-EE340E08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05552"/>
        <c:axId val="1057422752"/>
      </c:barChart>
      <c:catAx>
        <c:axId val="105780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22752"/>
        <c:crosses val="autoZero"/>
        <c:auto val="1"/>
        <c:lblAlgn val="ctr"/>
        <c:lblOffset val="100"/>
        <c:noMultiLvlLbl val="0"/>
      </c:catAx>
      <c:valAx>
        <c:axId val="1057422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Exp_T1_03262025  |  Plate M07305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Charts'!$A$2:$G$2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Charts'!$A$3:$G$3</c:f>
              <c:numCache>
                <c:formatCode>General</c:formatCode>
                <c:ptCount val="7"/>
                <c:pt idx="0">
                  <c:v>6</c:v>
                </c:pt>
                <c:pt idx="1">
                  <c:v>2.98</c:v>
                </c:pt>
                <c:pt idx="2">
                  <c:v>3.94</c:v>
                </c:pt>
                <c:pt idx="3">
                  <c:v>0.25</c:v>
                </c:pt>
                <c:pt idx="4">
                  <c:v>23.91</c:v>
                </c:pt>
                <c:pt idx="5">
                  <c:v>21.26</c:v>
                </c:pt>
                <c:pt idx="6">
                  <c:v>15.76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8-2A4A-8F3B-5B10D5AC76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Charts'!$A$2:$G$2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Charts'!$A$4:$G$4</c:f>
              <c:numCache>
                <c:formatCode>General</c:formatCode>
                <c:ptCount val="7"/>
                <c:pt idx="0">
                  <c:v>9</c:v>
                </c:pt>
                <c:pt idx="1">
                  <c:v>0.19</c:v>
                </c:pt>
                <c:pt idx="2">
                  <c:v>6.33</c:v>
                </c:pt>
                <c:pt idx="3">
                  <c:v>1</c:v>
                </c:pt>
                <c:pt idx="4">
                  <c:v>45.41</c:v>
                </c:pt>
                <c:pt idx="5">
                  <c:v>47.31</c:v>
                </c:pt>
                <c:pt idx="6">
                  <c:v>33.56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8-2A4A-8F3B-5B10D5AC76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Charts'!$A$2:$G$2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Charts'!$A$5:$G$5</c:f>
              <c:numCache>
                <c:formatCode>General</c:formatCode>
                <c:ptCount val="7"/>
                <c:pt idx="0">
                  <c:v>12</c:v>
                </c:pt>
                <c:pt idx="1">
                  <c:v>0</c:v>
                </c:pt>
                <c:pt idx="2">
                  <c:v>8.69</c:v>
                </c:pt>
                <c:pt idx="3">
                  <c:v>0</c:v>
                </c:pt>
                <c:pt idx="4">
                  <c:v>17.66</c:v>
                </c:pt>
                <c:pt idx="5">
                  <c:v>54.37</c:v>
                </c:pt>
                <c:pt idx="6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8-2A4A-8F3B-5B10D5AC76A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Charts'!$A$2:$G$2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Charts'!$A$6:$G$6</c:f>
              <c:numCache>
                <c:formatCode>General</c:formatCode>
                <c:ptCount val="7"/>
                <c:pt idx="0">
                  <c:v>15</c:v>
                </c:pt>
                <c:pt idx="1">
                  <c:v>0</c:v>
                </c:pt>
                <c:pt idx="2">
                  <c:v>5.7</c:v>
                </c:pt>
                <c:pt idx="3">
                  <c:v>0</c:v>
                </c:pt>
                <c:pt idx="4">
                  <c:v>0.47</c:v>
                </c:pt>
                <c:pt idx="5">
                  <c:v>57.3</c:v>
                </c:pt>
                <c:pt idx="6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8-2A4A-8F3B-5B10D5AC7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893231"/>
        <c:axId val="922963712"/>
      </c:barChart>
      <c:catAx>
        <c:axId val="161589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63712"/>
        <c:crosses val="autoZero"/>
        <c:auto val="1"/>
        <c:lblAlgn val="ctr"/>
        <c:lblOffset val="100"/>
        <c:noMultiLvlLbl val="0"/>
      </c:catAx>
      <c:valAx>
        <c:axId val="922963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9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Exp_T1_03262025  |  Plate M07297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Charts'!$A$11:$G$11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Charts'!$A$12:$G$12</c:f>
              <c:numCache>
                <c:formatCode>General</c:formatCode>
                <c:ptCount val="7"/>
                <c:pt idx="0">
                  <c:v>6</c:v>
                </c:pt>
                <c:pt idx="1">
                  <c:v>2.92</c:v>
                </c:pt>
                <c:pt idx="2">
                  <c:v>1.42</c:v>
                </c:pt>
                <c:pt idx="3">
                  <c:v>1.98</c:v>
                </c:pt>
                <c:pt idx="4">
                  <c:v>2.33</c:v>
                </c:pt>
                <c:pt idx="5">
                  <c:v>0.87</c:v>
                </c:pt>
                <c:pt idx="6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3-A14B-B34E-1DC4B2FCC2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Charts'!$A$11:$G$11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Charts'!$A$13:$G$13</c:f>
              <c:numCache>
                <c:formatCode>General</c:formatCode>
                <c:ptCount val="7"/>
                <c:pt idx="0">
                  <c:v>9</c:v>
                </c:pt>
                <c:pt idx="1">
                  <c:v>4.4800000000000004</c:v>
                </c:pt>
                <c:pt idx="2">
                  <c:v>2.95</c:v>
                </c:pt>
                <c:pt idx="3">
                  <c:v>4.2699999999999996</c:v>
                </c:pt>
                <c:pt idx="4">
                  <c:v>6.64</c:v>
                </c:pt>
                <c:pt idx="5">
                  <c:v>2.4500000000000002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13-A14B-B34E-1DC4B2FCC2C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Charts'!$A$11:$G$11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Charts'!$A$14:$G$14</c:f>
              <c:numCache>
                <c:formatCode>General</c:formatCode>
                <c:ptCount val="7"/>
                <c:pt idx="0">
                  <c:v>12</c:v>
                </c:pt>
                <c:pt idx="1">
                  <c:v>7.24</c:v>
                </c:pt>
                <c:pt idx="2">
                  <c:v>5.41</c:v>
                </c:pt>
                <c:pt idx="3">
                  <c:v>5.88</c:v>
                </c:pt>
                <c:pt idx="4">
                  <c:v>13.26</c:v>
                </c:pt>
                <c:pt idx="5">
                  <c:v>5.17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3-A14B-B34E-1DC4B2FCC2C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Charts'!$A$11:$G$11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Charts'!$A$15:$G$15</c:f>
              <c:numCache>
                <c:formatCode>General</c:formatCode>
                <c:ptCount val="7"/>
                <c:pt idx="0">
                  <c:v>15</c:v>
                </c:pt>
                <c:pt idx="1">
                  <c:v>0.93</c:v>
                </c:pt>
                <c:pt idx="2">
                  <c:v>0.44</c:v>
                </c:pt>
                <c:pt idx="3">
                  <c:v>0.54</c:v>
                </c:pt>
                <c:pt idx="4">
                  <c:v>0.59</c:v>
                </c:pt>
                <c:pt idx="5">
                  <c:v>0.45</c:v>
                </c:pt>
                <c:pt idx="6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13-A14B-B34E-1DC4B2FCC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346496"/>
        <c:axId val="1527350128"/>
      </c:barChart>
      <c:catAx>
        <c:axId val="152734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50128"/>
        <c:crosses val="autoZero"/>
        <c:auto val="1"/>
        <c:lblAlgn val="ctr"/>
        <c:lblOffset val="100"/>
        <c:noMultiLvlLbl val="0"/>
      </c:catAx>
      <c:valAx>
        <c:axId val="1527350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Exp_T1_03262025  |  Plate M08026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Charts'!$A$20:$G$20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Charts'!$A$21:$G$21</c:f>
              <c:numCache>
                <c:formatCode>General</c:formatCode>
                <c:ptCount val="7"/>
                <c:pt idx="0">
                  <c:v>6</c:v>
                </c:pt>
                <c:pt idx="1">
                  <c:v>7.53</c:v>
                </c:pt>
                <c:pt idx="2">
                  <c:v>5.85</c:v>
                </c:pt>
                <c:pt idx="3">
                  <c:v>8.01</c:v>
                </c:pt>
                <c:pt idx="4">
                  <c:v>6.46</c:v>
                </c:pt>
                <c:pt idx="5">
                  <c:v>8.7100000000000009</c:v>
                </c:pt>
                <c:pt idx="6">
                  <c:v>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A-A941-9D0A-0B86DD812E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Charts'!$A$20:$G$20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Charts'!$A$22:$G$22</c:f>
              <c:numCache>
                <c:formatCode>General</c:formatCode>
                <c:ptCount val="7"/>
                <c:pt idx="0">
                  <c:v>9</c:v>
                </c:pt>
                <c:pt idx="1">
                  <c:v>34.03</c:v>
                </c:pt>
                <c:pt idx="2">
                  <c:v>32</c:v>
                </c:pt>
                <c:pt idx="3">
                  <c:v>0.15</c:v>
                </c:pt>
                <c:pt idx="4">
                  <c:v>21.47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A-A941-9D0A-0B86DD812E5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Charts'!$A$20:$G$20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Charts'!$A$23:$G$23</c:f>
              <c:numCache>
                <c:formatCode>General</c:formatCode>
                <c:ptCount val="7"/>
                <c:pt idx="0">
                  <c:v>12</c:v>
                </c:pt>
                <c:pt idx="1">
                  <c:v>51.47</c:v>
                </c:pt>
                <c:pt idx="2">
                  <c:v>52.17</c:v>
                </c:pt>
                <c:pt idx="3">
                  <c:v>0</c:v>
                </c:pt>
                <c:pt idx="4">
                  <c:v>37.86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A-A941-9D0A-0B86DD812E5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'Media Density Exp_T1_032 Charts'!$A$20:$G$20</c:f>
              <c:strCache>
                <c:ptCount val="7"/>
                <c:pt idx="0">
                  <c:v>DIV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</c:strCache>
            </c:strRef>
          </c:cat>
          <c:val>
            <c:numRef>
              <c:f>'Media Density Exp_T1_032 Charts'!$A$24:$G$24</c:f>
              <c:numCache>
                <c:formatCode>General</c:formatCode>
                <c:ptCount val="7"/>
                <c:pt idx="0">
                  <c:v>15</c:v>
                </c:pt>
                <c:pt idx="1">
                  <c:v>57.1</c:v>
                </c:pt>
                <c:pt idx="2">
                  <c:v>46.91</c:v>
                </c:pt>
                <c:pt idx="3">
                  <c:v>0</c:v>
                </c:pt>
                <c:pt idx="4">
                  <c:v>42.5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FA-A941-9D0A-0B86DD81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747008"/>
        <c:axId val="1527841232"/>
      </c:barChart>
      <c:catAx>
        <c:axId val="152874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41232"/>
        <c:crosses val="autoZero"/>
        <c:auto val="1"/>
        <c:lblAlgn val="ctr"/>
        <c:lblOffset val="100"/>
        <c:noMultiLvlLbl val="0"/>
      </c:catAx>
      <c:valAx>
        <c:axId val="1527841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Exp_T2_04142025  |  Plate M08035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Exp_T2_041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Exp_T2_041 Charts'!$A$3:$A$11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2-F344-9DF7-F89D60E23AD4}"/>
            </c:ext>
          </c:extLst>
        </c:ser>
        <c:ser>
          <c:idx val="1"/>
          <c:order val="1"/>
          <c:tx>
            <c:strRef>
              <c:f>'Media Density Exp_T2_041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Exp_T2_041 Charts'!$B$3:$B$11</c:f>
              <c:numCache>
                <c:formatCode>General</c:formatCode>
                <c:ptCount val="9"/>
                <c:pt idx="0">
                  <c:v>0.16</c:v>
                </c:pt>
                <c:pt idx="1">
                  <c:v>9.8800000000000008</c:v>
                </c:pt>
                <c:pt idx="2">
                  <c:v>20.47</c:v>
                </c:pt>
                <c:pt idx="3">
                  <c:v>32.28</c:v>
                </c:pt>
                <c:pt idx="4">
                  <c:v>29.64</c:v>
                </c:pt>
                <c:pt idx="5">
                  <c:v>27.84</c:v>
                </c:pt>
                <c:pt idx="6">
                  <c:v>25.28</c:v>
                </c:pt>
                <c:pt idx="7">
                  <c:v>25.45</c:v>
                </c:pt>
                <c:pt idx="8">
                  <c:v>18.309999999999999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2-F344-9DF7-F89D60E23AD4}"/>
            </c:ext>
          </c:extLst>
        </c:ser>
        <c:ser>
          <c:idx val="2"/>
          <c:order val="2"/>
          <c:tx>
            <c:strRef>
              <c:f>'Media Density Exp_T2_041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Exp_T2_041 Charts'!$C$3:$C$11</c:f>
              <c:numCache>
                <c:formatCode>General</c:formatCode>
                <c:ptCount val="9"/>
                <c:pt idx="0">
                  <c:v>9.26</c:v>
                </c:pt>
                <c:pt idx="1">
                  <c:v>36.17</c:v>
                </c:pt>
                <c:pt idx="2">
                  <c:v>80.16</c:v>
                </c:pt>
                <c:pt idx="3">
                  <c:v>88.77</c:v>
                </c:pt>
                <c:pt idx="4">
                  <c:v>86.64</c:v>
                </c:pt>
                <c:pt idx="5">
                  <c:v>73.819999999999993</c:v>
                </c:pt>
                <c:pt idx="6">
                  <c:v>87.3</c:v>
                </c:pt>
                <c:pt idx="7">
                  <c:v>87.06</c:v>
                </c:pt>
                <c:pt idx="8">
                  <c:v>29.22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D2-F344-9DF7-F89D60E23AD4}"/>
            </c:ext>
          </c:extLst>
        </c:ser>
        <c:ser>
          <c:idx val="3"/>
          <c:order val="3"/>
          <c:tx>
            <c:strRef>
              <c:f>'Media Density Exp_T2_041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Exp_T2_041 Charts'!$D$3:$D$11</c:f>
              <c:numCache>
                <c:formatCode>General</c:formatCode>
                <c:ptCount val="9"/>
                <c:pt idx="0">
                  <c:v>10.58</c:v>
                </c:pt>
                <c:pt idx="1">
                  <c:v>28.8</c:v>
                </c:pt>
                <c:pt idx="2">
                  <c:v>69.08</c:v>
                </c:pt>
                <c:pt idx="3">
                  <c:v>81.7</c:v>
                </c:pt>
                <c:pt idx="4">
                  <c:v>76.86</c:v>
                </c:pt>
                <c:pt idx="5">
                  <c:v>61.84</c:v>
                </c:pt>
                <c:pt idx="6">
                  <c:v>67.22</c:v>
                </c:pt>
                <c:pt idx="7">
                  <c:v>51.11</c:v>
                </c:pt>
                <c:pt idx="8">
                  <c:v>36.659999999999997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D2-F344-9DF7-F89D60E23AD4}"/>
            </c:ext>
          </c:extLst>
        </c:ser>
        <c:ser>
          <c:idx val="4"/>
          <c:order val="4"/>
          <c:tx>
            <c:strRef>
              <c:f>'Media Density Exp_T2_041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Exp_T2_041 Charts'!$E$3:$E$11</c:f>
              <c:numCache>
                <c:formatCode>General</c:formatCode>
                <c:ptCount val="9"/>
                <c:pt idx="0">
                  <c:v>7.55</c:v>
                </c:pt>
                <c:pt idx="1">
                  <c:v>44.38</c:v>
                </c:pt>
                <c:pt idx="2">
                  <c:v>78.39</c:v>
                </c:pt>
                <c:pt idx="3">
                  <c:v>79.180000000000007</c:v>
                </c:pt>
                <c:pt idx="4">
                  <c:v>76.09</c:v>
                </c:pt>
                <c:pt idx="5">
                  <c:v>63.57</c:v>
                </c:pt>
                <c:pt idx="6">
                  <c:v>68.900000000000006</c:v>
                </c:pt>
                <c:pt idx="7">
                  <c:v>65.8</c:v>
                </c:pt>
                <c:pt idx="8">
                  <c:v>40.42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D2-F344-9DF7-F89D60E23AD4}"/>
            </c:ext>
          </c:extLst>
        </c:ser>
        <c:ser>
          <c:idx val="5"/>
          <c:order val="5"/>
          <c:tx>
            <c:strRef>
              <c:f>'Media Density Exp_T2_041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Exp_T2_041 Charts'!$F$3:$F$11</c:f>
              <c:numCache>
                <c:formatCode>General</c:formatCode>
                <c:ptCount val="9"/>
                <c:pt idx="0">
                  <c:v>14.22</c:v>
                </c:pt>
                <c:pt idx="1">
                  <c:v>37.770000000000003</c:v>
                </c:pt>
                <c:pt idx="2">
                  <c:v>78.39</c:v>
                </c:pt>
                <c:pt idx="3">
                  <c:v>87.96</c:v>
                </c:pt>
                <c:pt idx="4">
                  <c:v>83.44</c:v>
                </c:pt>
                <c:pt idx="5">
                  <c:v>73.17</c:v>
                </c:pt>
                <c:pt idx="6">
                  <c:v>83.78</c:v>
                </c:pt>
                <c:pt idx="7">
                  <c:v>81.69</c:v>
                </c:pt>
                <c:pt idx="8">
                  <c:v>69.12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D2-F344-9DF7-F89D60E23AD4}"/>
            </c:ext>
          </c:extLst>
        </c:ser>
        <c:ser>
          <c:idx val="6"/>
          <c:order val="6"/>
          <c:tx>
            <c:strRef>
              <c:f>'Media Density Exp_T2_041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Exp_T2_041 Charts'!$G$3:$G$11</c:f>
              <c:numCache>
                <c:formatCode>General</c:formatCode>
                <c:ptCount val="9"/>
                <c:pt idx="0">
                  <c:v>6.65</c:v>
                </c:pt>
                <c:pt idx="1">
                  <c:v>31.52</c:v>
                </c:pt>
                <c:pt idx="2">
                  <c:v>60.62</c:v>
                </c:pt>
                <c:pt idx="3">
                  <c:v>68.62</c:v>
                </c:pt>
                <c:pt idx="4">
                  <c:v>65.59</c:v>
                </c:pt>
                <c:pt idx="5">
                  <c:v>59</c:v>
                </c:pt>
                <c:pt idx="6">
                  <c:v>62.41</c:v>
                </c:pt>
                <c:pt idx="7">
                  <c:v>62.43</c:v>
                </c:pt>
                <c:pt idx="8">
                  <c:v>49.31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D2-F344-9DF7-F89D60E2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274495"/>
        <c:axId val="1528792160"/>
      </c:barChart>
      <c:catAx>
        <c:axId val="169527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92160"/>
        <c:crosses val="autoZero"/>
        <c:auto val="1"/>
        <c:lblAlgn val="ctr"/>
        <c:lblOffset val="100"/>
        <c:noMultiLvlLbl val="0"/>
      </c:catAx>
      <c:valAx>
        <c:axId val="1528792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7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Exp_T2_04142025  |  Plate M08018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Exp_T2_041 Charts'!$A$16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Exp_T2_041 Charts'!$A$17:$A$25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E-0141-9F79-E86763594159}"/>
            </c:ext>
          </c:extLst>
        </c:ser>
        <c:ser>
          <c:idx val="1"/>
          <c:order val="1"/>
          <c:tx>
            <c:strRef>
              <c:f>'Media Density Exp_T2_041 Charts'!$B$16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Exp_T2_041 Charts'!$B$17:$B$25</c:f>
              <c:numCache>
                <c:formatCode>General</c:formatCode>
                <c:ptCount val="9"/>
                <c:pt idx="0">
                  <c:v>0.22</c:v>
                </c:pt>
                <c:pt idx="1">
                  <c:v>18.34</c:v>
                </c:pt>
                <c:pt idx="2">
                  <c:v>35.69</c:v>
                </c:pt>
                <c:pt idx="3">
                  <c:v>48.19</c:v>
                </c:pt>
                <c:pt idx="4">
                  <c:v>49.41</c:v>
                </c:pt>
                <c:pt idx="5">
                  <c:v>49.94</c:v>
                </c:pt>
                <c:pt idx="6">
                  <c:v>48.68</c:v>
                </c:pt>
                <c:pt idx="7">
                  <c:v>47.56</c:v>
                </c:pt>
                <c:pt idx="8">
                  <c:v>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E-0141-9F79-E86763594159}"/>
            </c:ext>
          </c:extLst>
        </c:ser>
        <c:ser>
          <c:idx val="2"/>
          <c:order val="2"/>
          <c:tx>
            <c:strRef>
              <c:f>'Media Density Exp_T2_041 Charts'!$C$16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Exp_T2_041 Charts'!$C$17:$C$25</c:f>
              <c:numCache>
                <c:formatCode>General</c:formatCode>
                <c:ptCount val="9"/>
                <c:pt idx="0">
                  <c:v>7.87</c:v>
                </c:pt>
                <c:pt idx="1">
                  <c:v>34.840000000000003</c:v>
                </c:pt>
                <c:pt idx="2">
                  <c:v>81.900000000000006</c:v>
                </c:pt>
                <c:pt idx="3">
                  <c:v>88.73</c:v>
                </c:pt>
                <c:pt idx="4">
                  <c:v>87.07</c:v>
                </c:pt>
                <c:pt idx="5">
                  <c:v>88.42</c:v>
                </c:pt>
                <c:pt idx="6">
                  <c:v>89.49</c:v>
                </c:pt>
                <c:pt idx="7">
                  <c:v>85.72</c:v>
                </c:pt>
                <c:pt idx="8">
                  <c:v>43.95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7E-0141-9F79-E86763594159}"/>
            </c:ext>
          </c:extLst>
        </c:ser>
        <c:ser>
          <c:idx val="3"/>
          <c:order val="3"/>
          <c:tx>
            <c:strRef>
              <c:f>'Media Density Exp_T2_041 Charts'!$D$16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Exp_T2_041 Charts'!$D$17:$D$25</c:f>
              <c:numCache>
                <c:formatCode>General</c:formatCode>
                <c:ptCount val="9"/>
                <c:pt idx="0">
                  <c:v>18.829999999999998</c:v>
                </c:pt>
                <c:pt idx="1">
                  <c:v>41.75</c:v>
                </c:pt>
                <c:pt idx="2">
                  <c:v>76.94</c:v>
                </c:pt>
                <c:pt idx="3">
                  <c:v>81.39</c:v>
                </c:pt>
                <c:pt idx="4">
                  <c:v>84.66</c:v>
                </c:pt>
                <c:pt idx="5">
                  <c:v>82.51</c:v>
                </c:pt>
                <c:pt idx="6">
                  <c:v>81.95</c:v>
                </c:pt>
                <c:pt idx="7">
                  <c:v>77.27</c:v>
                </c:pt>
                <c:pt idx="8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7E-0141-9F79-E86763594159}"/>
            </c:ext>
          </c:extLst>
        </c:ser>
        <c:ser>
          <c:idx val="4"/>
          <c:order val="4"/>
          <c:tx>
            <c:strRef>
              <c:f>'Media Density Exp_T2_041 Charts'!$E$16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Exp_T2_041 Charts'!$E$17:$E$25</c:f>
              <c:numCache>
                <c:formatCode>General</c:formatCode>
                <c:ptCount val="9"/>
                <c:pt idx="0">
                  <c:v>12.05</c:v>
                </c:pt>
                <c:pt idx="1">
                  <c:v>50.44</c:v>
                </c:pt>
                <c:pt idx="2">
                  <c:v>75.540000000000006</c:v>
                </c:pt>
                <c:pt idx="3">
                  <c:v>83.83</c:v>
                </c:pt>
                <c:pt idx="4">
                  <c:v>82.64</c:v>
                </c:pt>
                <c:pt idx="5">
                  <c:v>76.64</c:v>
                </c:pt>
                <c:pt idx="6">
                  <c:v>79.64</c:v>
                </c:pt>
                <c:pt idx="7">
                  <c:v>76.16</c:v>
                </c:pt>
                <c:pt idx="8">
                  <c:v>35.44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7E-0141-9F79-E86763594159}"/>
            </c:ext>
          </c:extLst>
        </c:ser>
        <c:ser>
          <c:idx val="5"/>
          <c:order val="5"/>
          <c:tx>
            <c:strRef>
              <c:f>'Media Density Exp_T2_041 Charts'!$F$16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Exp_T2_041 Charts'!$F$17:$F$25</c:f>
              <c:numCache>
                <c:formatCode>General</c:formatCode>
                <c:ptCount val="9"/>
                <c:pt idx="0">
                  <c:v>0.17</c:v>
                </c:pt>
                <c:pt idx="1">
                  <c:v>12.01</c:v>
                </c:pt>
                <c:pt idx="2">
                  <c:v>26.64</c:v>
                </c:pt>
                <c:pt idx="3">
                  <c:v>37.06</c:v>
                </c:pt>
                <c:pt idx="4">
                  <c:v>41.19</c:v>
                </c:pt>
                <c:pt idx="5">
                  <c:v>41.38</c:v>
                </c:pt>
                <c:pt idx="6">
                  <c:v>37.200000000000003</c:v>
                </c:pt>
                <c:pt idx="7">
                  <c:v>39.5</c:v>
                </c:pt>
                <c:pt idx="8">
                  <c:v>40.159999999999997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7E-0141-9F79-E86763594159}"/>
            </c:ext>
          </c:extLst>
        </c:ser>
        <c:ser>
          <c:idx val="6"/>
          <c:order val="6"/>
          <c:tx>
            <c:strRef>
              <c:f>'Media Density Exp_T2_041 Charts'!$G$16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Exp_T2_041 Charts'!$G$17:$G$25</c:f>
              <c:numCache>
                <c:formatCode>General</c:formatCode>
                <c:ptCount val="9"/>
                <c:pt idx="0">
                  <c:v>13.25</c:v>
                </c:pt>
                <c:pt idx="1">
                  <c:v>42.81</c:v>
                </c:pt>
                <c:pt idx="2">
                  <c:v>80.650000000000006</c:v>
                </c:pt>
                <c:pt idx="3">
                  <c:v>88.88</c:v>
                </c:pt>
                <c:pt idx="4">
                  <c:v>86.22</c:v>
                </c:pt>
                <c:pt idx="5">
                  <c:v>80.819999999999993</c:v>
                </c:pt>
                <c:pt idx="6">
                  <c:v>78.42</c:v>
                </c:pt>
                <c:pt idx="7">
                  <c:v>76.12</c:v>
                </c:pt>
                <c:pt idx="8">
                  <c:v>37.08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7E-0141-9F79-E86763594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473568"/>
        <c:axId val="1060610880"/>
      </c:barChart>
      <c:catAx>
        <c:axId val="77847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10880"/>
        <c:crosses val="autoZero"/>
        <c:auto val="1"/>
        <c:lblAlgn val="ctr"/>
        <c:lblOffset val="100"/>
        <c:noMultiLvlLbl val="0"/>
      </c:catAx>
      <c:valAx>
        <c:axId val="1060610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7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Exp_T2_04142025  |  Plate M08024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Exp_T2_041 Charts'!$A$30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Exp_T2_041 Charts'!$A$31:$A$39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E-214D-AC4C-EA69E159675A}"/>
            </c:ext>
          </c:extLst>
        </c:ser>
        <c:ser>
          <c:idx val="1"/>
          <c:order val="1"/>
          <c:tx>
            <c:strRef>
              <c:f>'Media Density Exp_T2_041 Charts'!$B$30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Exp_T2_041 Charts'!$B$31:$B$39</c:f>
              <c:numCache>
                <c:formatCode>General</c:formatCode>
                <c:ptCount val="9"/>
                <c:pt idx="0">
                  <c:v>0.76</c:v>
                </c:pt>
                <c:pt idx="1">
                  <c:v>10.11</c:v>
                </c:pt>
                <c:pt idx="2">
                  <c:v>31.9</c:v>
                </c:pt>
                <c:pt idx="3">
                  <c:v>48.84</c:v>
                </c:pt>
                <c:pt idx="4">
                  <c:v>58.54</c:v>
                </c:pt>
                <c:pt idx="5">
                  <c:v>67.069999999999993</c:v>
                </c:pt>
                <c:pt idx="6">
                  <c:v>67.08</c:v>
                </c:pt>
                <c:pt idx="7">
                  <c:v>51.83</c:v>
                </c:pt>
                <c:pt idx="8">
                  <c:v>15.94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E-214D-AC4C-EA69E159675A}"/>
            </c:ext>
          </c:extLst>
        </c:ser>
        <c:ser>
          <c:idx val="2"/>
          <c:order val="2"/>
          <c:tx>
            <c:strRef>
              <c:f>'Media Density Exp_T2_041 Charts'!$C$30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Exp_T2_041 Charts'!$C$31:$C$39</c:f>
              <c:numCache>
                <c:formatCode>General</c:formatCode>
                <c:ptCount val="9"/>
                <c:pt idx="0">
                  <c:v>2.5499999999999998</c:v>
                </c:pt>
                <c:pt idx="1">
                  <c:v>21.8</c:v>
                </c:pt>
                <c:pt idx="2">
                  <c:v>55.47</c:v>
                </c:pt>
                <c:pt idx="3">
                  <c:v>76.260000000000005</c:v>
                </c:pt>
                <c:pt idx="4">
                  <c:v>83.09</c:v>
                </c:pt>
                <c:pt idx="5">
                  <c:v>85.96</c:v>
                </c:pt>
                <c:pt idx="6">
                  <c:v>84.33</c:v>
                </c:pt>
                <c:pt idx="7">
                  <c:v>75.94</c:v>
                </c:pt>
                <c:pt idx="8">
                  <c:v>61.38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E-214D-AC4C-EA69E159675A}"/>
            </c:ext>
          </c:extLst>
        </c:ser>
        <c:ser>
          <c:idx val="3"/>
          <c:order val="3"/>
          <c:tx>
            <c:strRef>
              <c:f>'Media Density Exp_T2_041 Charts'!$D$30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Exp_T2_041 Charts'!$D$31:$D$39</c:f>
              <c:numCache>
                <c:formatCode>General</c:formatCode>
                <c:ptCount val="9"/>
                <c:pt idx="0">
                  <c:v>6.87</c:v>
                </c:pt>
                <c:pt idx="1">
                  <c:v>17.55</c:v>
                </c:pt>
                <c:pt idx="2">
                  <c:v>77.84</c:v>
                </c:pt>
                <c:pt idx="3">
                  <c:v>85.57</c:v>
                </c:pt>
                <c:pt idx="4">
                  <c:v>88.12</c:v>
                </c:pt>
                <c:pt idx="5">
                  <c:v>83.15</c:v>
                </c:pt>
                <c:pt idx="6">
                  <c:v>79.290000000000006</c:v>
                </c:pt>
                <c:pt idx="7">
                  <c:v>69.209999999999994</c:v>
                </c:pt>
                <c:pt idx="8">
                  <c:v>61.93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E-214D-AC4C-EA69E159675A}"/>
            </c:ext>
          </c:extLst>
        </c:ser>
        <c:ser>
          <c:idx val="4"/>
          <c:order val="4"/>
          <c:tx>
            <c:strRef>
              <c:f>'Media Density Exp_T2_041 Charts'!$E$30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Exp_T2_041 Charts'!$E$31:$E$39</c:f>
              <c:numCache>
                <c:formatCode>General</c:formatCode>
                <c:ptCount val="9"/>
                <c:pt idx="0">
                  <c:v>5.25</c:v>
                </c:pt>
                <c:pt idx="1">
                  <c:v>25.42</c:v>
                </c:pt>
                <c:pt idx="2">
                  <c:v>76.06</c:v>
                </c:pt>
                <c:pt idx="3">
                  <c:v>89.98</c:v>
                </c:pt>
                <c:pt idx="4">
                  <c:v>92.69</c:v>
                </c:pt>
                <c:pt idx="5">
                  <c:v>93.17</c:v>
                </c:pt>
                <c:pt idx="6">
                  <c:v>92.7</c:v>
                </c:pt>
                <c:pt idx="7">
                  <c:v>89.73</c:v>
                </c:pt>
                <c:pt idx="8">
                  <c:v>83.04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E-214D-AC4C-EA69E159675A}"/>
            </c:ext>
          </c:extLst>
        </c:ser>
        <c:ser>
          <c:idx val="5"/>
          <c:order val="5"/>
          <c:tx>
            <c:strRef>
              <c:f>'Media Density Exp_T2_041 Charts'!$F$30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Exp_T2_041 Charts'!$F$31:$F$39</c:f>
              <c:numCache>
                <c:formatCode>General</c:formatCode>
                <c:ptCount val="9"/>
                <c:pt idx="0">
                  <c:v>7.17</c:v>
                </c:pt>
                <c:pt idx="1">
                  <c:v>14.13</c:v>
                </c:pt>
                <c:pt idx="2">
                  <c:v>85.24</c:v>
                </c:pt>
                <c:pt idx="3">
                  <c:v>90.27</c:v>
                </c:pt>
                <c:pt idx="4">
                  <c:v>93.73</c:v>
                </c:pt>
                <c:pt idx="5">
                  <c:v>54.84</c:v>
                </c:pt>
                <c:pt idx="6">
                  <c:v>84.54</c:v>
                </c:pt>
                <c:pt idx="7">
                  <c:v>57.38</c:v>
                </c:pt>
                <c:pt idx="8">
                  <c:v>53.7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E-214D-AC4C-EA69E159675A}"/>
            </c:ext>
          </c:extLst>
        </c:ser>
        <c:ser>
          <c:idx val="6"/>
          <c:order val="6"/>
          <c:tx>
            <c:strRef>
              <c:f>'Media Density Exp_T2_041 Charts'!$G$30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Exp_T2_041 Charts'!$G$31:$G$39</c:f>
              <c:numCache>
                <c:formatCode>General</c:formatCode>
                <c:ptCount val="9"/>
                <c:pt idx="0">
                  <c:v>3.89</c:v>
                </c:pt>
                <c:pt idx="1">
                  <c:v>20.420000000000002</c:v>
                </c:pt>
                <c:pt idx="2">
                  <c:v>66.459999999999994</c:v>
                </c:pt>
                <c:pt idx="3">
                  <c:v>85.56</c:v>
                </c:pt>
                <c:pt idx="4">
                  <c:v>89.25</c:v>
                </c:pt>
                <c:pt idx="5">
                  <c:v>92.14</c:v>
                </c:pt>
                <c:pt idx="6">
                  <c:v>91.59</c:v>
                </c:pt>
                <c:pt idx="7">
                  <c:v>90.13</c:v>
                </c:pt>
                <c:pt idx="8">
                  <c:v>75.760000000000005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BE-214D-AC4C-EA69E1596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318304"/>
        <c:axId val="1567919536"/>
      </c:barChart>
      <c:catAx>
        <c:axId val="156831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19536"/>
        <c:crosses val="autoZero"/>
        <c:auto val="1"/>
        <c:lblAlgn val="ctr"/>
        <c:lblOffset val="100"/>
        <c:noMultiLvlLbl val="0"/>
      </c:catAx>
      <c:valAx>
        <c:axId val="1567919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3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M07896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Charts'!$A$3:$A$18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B-AA47-A08D-61BA780AA1B5}"/>
            </c:ext>
          </c:extLst>
        </c:ser>
        <c:ser>
          <c:idx val="1"/>
          <c:order val="1"/>
          <c:tx>
            <c:strRef>
              <c:f>'Media Density Exp_T3_070 Charts'!$B$2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Charts'!$B$3:$B$18</c:f>
              <c:numCache>
                <c:formatCode>General</c:formatCode>
                <c:ptCount val="16"/>
                <c:pt idx="0">
                  <c:v>0.28999999999999998</c:v>
                </c:pt>
                <c:pt idx="1">
                  <c:v>0.28999999999999998</c:v>
                </c:pt>
                <c:pt idx="2">
                  <c:v>42.22</c:v>
                </c:pt>
                <c:pt idx="3">
                  <c:v>42.22</c:v>
                </c:pt>
                <c:pt idx="4">
                  <c:v>42.2</c:v>
                </c:pt>
                <c:pt idx="5">
                  <c:v>11.08</c:v>
                </c:pt>
                <c:pt idx="6">
                  <c:v>34.64</c:v>
                </c:pt>
                <c:pt idx="7">
                  <c:v>11.08</c:v>
                </c:pt>
                <c:pt idx="8">
                  <c:v>43.72</c:v>
                </c:pt>
                <c:pt idx="9">
                  <c:v>42.2</c:v>
                </c:pt>
                <c:pt idx="10">
                  <c:v>18.239999999999998</c:v>
                </c:pt>
                <c:pt idx="11">
                  <c:v>40.32</c:v>
                </c:pt>
                <c:pt idx="12">
                  <c:v>34.64</c:v>
                </c:pt>
                <c:pt idx="13">
                  <c:v>43.72</c:v>
                </c:pt>
                <c:pt idx="14">
                  <c:v>18.239999999999998</c:v>
                </c:pt>
                <c:pt idx="15">
                  <c:v>40.32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B-AA47-A08D-61BA780AA1B5}"/>
            </c:ext>
          </c:extLst>
        </c:ser>
        <c:ser>
          <c:idx val="2"/>
          <c:order val="2"/>
          <c:tx>
            <c:strRef>
              <c:f>'Media Density Exp_T3_070 Charts'!$C$2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Charts'!$C$3:$C$18</c:f>
              <c:numCache>
                <c:formatCode>General</c:formatCode>
                <c:ptCount val="16"/>
                <c:pt idx="0">
                  <c:v>3.41</c:v>
                </c:pt>
                <c:pt idx="1">
                  <c:v>6.11</c:v>
                </c:pt>
                <c:pt idx="2">
                  <c:v>55.16</c:v>
                </c:pt>
                <c:pt idx="3">
                  <c:v>70.98</c:v>
                </c:pt>
                <c:pt idx="4">
                  <c:v>48.37</c:v>
                </c:pt>
                <c:pt idx="5">
                  <c:v>24.86</c:v>
                </c:pt>
                <c:pt idx="6">
                  <c:v>45.07</c:v>
                </c:pt>
                <c:pt idx="7">
                  <c:v>39.380000000000003</c:v>
                </c:pt>
                <c:pt idx="8">
                  <c:v>46.67</c:v>
                </c:pt>
                <c:pt idx="9">
                  <c:v>62.99</c:v>
                </c:pt>
                <c:pt idx="10">
                  <c:v>36.35</c:v>
                </c:pt>
                <c:pt idx="11">
                  <c:v>47.97</c:v>
                </c:pt>
                <c:pt idx="12">
                  <c:v>54.98</c:v>
                </c:pt>
                <c:pt idx="13">
                  <c:v>60.78</c:v>
                </c:pt>
                <c:pt idx="14">
                  <c:v>54.78</c:v>
                </c:pt>
                <c:pt idx="15">
                  <c:v>60.35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B-AA47-A08D-61BA780AA1B5}"/>
            </c:ext>
          </c:extLst>
        </c:ser>
        <c:ser>
          <c:idx val="3"/>
          <c:order val="3"/>
          <c:tx>
            <c:strRef>
              <c:f>'Media Density Exp_T3_070 Charts'!$D$2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Charts'!$D$3:$D$18</c:f>
              <c:numCache>
                <c:formatCode>General</c:formatCode>
                <c:ptCount val="16"/>
                <c:pt idx="0">
                  <c:v>1.93</c:v>
                </c:pt>
                <c:pt idx="1">
                  <c:v>1.85</c:v>
                </c:pt>
                <c:pt idx="2">
                  <c:v>35.200000000000003</c:v>
                </c:pt>
                <c:pt idx="3">
                  <c:v>46.59</c:v>
                </c:pt>
                <c:pt idx="4">
                  <c:v>31.06</c:v>
                </c:pt>
                <c:pt idx="5">
                  <c:v>14.08</c:v>
                </c:pt>
                <c:pt idx="6">
                  <c:v>28.83</c:v>
                </c:pt>
                <c:pt idx="7">
                  <c:v>24.14</c:v>
                </c:pt>
                <c:pt idx="8">
                  <c:v>32.119999999999997</c:v>
                </c:pt>
                <c:pt idx="9">
                  <c:v>39.86</c:v>
                </c:pt>
                <c:pt idx="10">
                  <c:v>27.72</c:v>
                </c:pt>
                <c:pt idx="11">
                  <c:v>38.31</c:v>
                </c:pt>
                <c:pt idx="12">
                  <c:v>31.54</c:v>
                </c:pt>
                <c:pt idx="13">
                  <c:v>36.770000000000003</c:v>
                </c:pt>
                <c:pt idx="14">
                  <c:v>37.090000000000003</c:v>
                </c:pt>
                <c:pt idx="15">
                  <c:v>47.75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B-AA47-A08D-61BA780AA1B5}"/>
            </c:ext>
          </c:extLst>
        </c:ser>
        <c:ser>
          <c:idx val="4"/>
          <c:order val="4"/>
          <c:tx>
            <c:strRef>
              <c:f>'Media Density Exp_T3_070 Charts'!$E$2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Charts'!$E$3:$E$18</c:f>
              <c:numCache>
                <c:formatCode>General</c:formatCode>
                <c:ptCount val="16"/>
                <c:pt idx="0">
                  <c:v>0.41</c:v>
                </c:pt>
                <c:pt idx="1">
                  <c:v>0.71</c:v>
                </c:pt>
                <c:pt idx="2">
                  <c:v>0.05</c:v>
                </c:pt>
                <c:pt idx="3">
                  <c:v>39.340000000000003</c:v>
                </c:pt>
                <c:pt idx="4">
                  <c:v>6.08</c:v>
                </c:pt>
                <c:pt idx="5">
                  <c:v>7.35</c:v>
                </c:pt>
                <c:pt idx="6">
                  <c:v>31.21</c:v>
                </c:pt>
                <c:pt idx="7">
                  <c:v>10.33</c:v>
                </c:pt>
                <c:pt idx="8">
                  <c:v>33.28</c:v>
                </c:pt>
                <c:pt idx="9">
                  <c:v>33.74</c:v>
                </c:pt>
                <c:pt idx="10">
                  <c:v>18.97</c:v>
                </c:pt>
                <c:pt idx="11">
                  <c:v>33.43</c:v>
                </c:pt>
                <c:pt idx="12">
                  <c:v>35.159999999999997</c:v>
                </c:pt>
                <c:pt idx="13">
                  <c:v>32.56</c:v>
                </c:pt>
                <c:pt idx="14">
                  <c:v>17.920000000000002</c:v>
                </c:pt>
                <c:pt idx="15">
                  <c:v>35.590000000000003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B-AA47-A08D-61BA780AA1B5}"/>
            </c:ext>
          </c:extLst>
        </c:ser>
        <c:ser>
          <c:idx val="5"/>
          <c:order val="5"/>
          <c:tx>
            <c:strRef>
              <c:f>'Media Density Exp_T3_070 Charts'!$F$2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Charts'!$F$3:$F$18</c:f>
              <c:numCache>
                <c:formatCode>General</c:formatCode>
                <c:ptCount val="16"/>
                <c:pt idx="0">
                  <c:v>1.04</c:v>
                </c:pt>
                <c:pt idx="1">
                  <c:v>1.47</c:v>
                </c:pt>
                <c:pt idx="2">
                  <c:v>14.35</c:v>
                </c:pt>
                <c:pt idx="3">
                  <c:v>40.630000000000003</c:v>
                </c:pt>
                <c:pt idx="4">
                  <c:v>33.68</c:v>
                </c:pt>
                <c:pt idx="5">
                  <c:v>9.8800000000000008</c:v>
                </c:pt>
                <c:pt idx="6">
                  <c:v>39.54</c:v>
                </c:pt>
                <c:pt idx="7">
                  <c:v>13.68</c:v>
                </c:pt>
                <c:pt idx="8">
                  <c:v>46.62</c:v>
                </c:pt>
                <c:pt idx="9">
                  <c:v>33.46</c:v>
                </c:pt>
                <c:pt idx="10">
                  <c:v>21.25</c:v>
                </c:pt>
                <c:pt idx="11">
                  <c:v>36.869999999999997</c:v>
                </c:pt>
                <c:pt idx="12">
                  <c:v>32.549999999999997</c:v>
                </c:pt>
                <c:pt idx="13">
                  <c:v>35.01</c:v>
                </c:pt>
                <c:pt idx="14">
                  <c:v>27.05</c:v>
                </c:pt>
                <c:pt idx="15">
                  <c:v>38.25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FB-AA47-A08D-61BA780A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005503"/>
        <c:axId val="991134207"/>
      </c:barChart>
      <c:catAx>
        <c:axId val="169500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34207"/>
        <c:crosses val="autoZero"/>
        <c:auto val="1"/>
        <c:lblAlgn val="ctr"/>
        <c:lblOffset val="100"/>
        <c:noMultiLvlLbl val="0"/>
      </c:catAx>
      <c:valAx>
        <c:axId val="9911342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00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M08018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Charts'!$A$23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Charts'!$A$24:$A$39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4-8743-9B2D-017DCE09DE85}"/>
            </c:ext>
          </c:extLst>
        </c:ser>
        <c:ser>
          <c:idx val="1"/>
          <c:order val="1"/>
          <c:tx>
            <c:strRef>
              <c:f>'Media Density Exp_T3_070 Charts'!$B$23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Charts'!$B$24:$B$39</c:f>
              <c:numCache>
                <c:formatCode>General</c:formatCode>
                <c:ptCount val="16"/>
                <c:pt idx="0">
                  <c:v>0.59</c:v>
                </c:pt>
                <c:pt idx="1">
                  <c:v>0.08</c:v>
                </c:pt>
                <c:pt idx="2">
                  <c:v>10.42</c:v>
                </c:pt>
                <c:pt idx="3">
                  <c:v>2.16</c:v>
                </c:pt>
                <c:pt idx="4">
                  <c:v>33.89</c:v>
                </c:pt>
                <c:pt idx="5">
                  <c:v>10.69</c:v>
                </c:pt>
                <c:pt idx="6">
                  <c:v>47.7</c:v>
                </c:pt>
                <c:pt idx="7">
                  <c:v>3.53</c:v>
                </c:pt>
                <c:pt idx="8">
                  <c:v>43.57</c:v>
                </c:pt>
                <c:pt idx="9">
                  <c:v>2.52</c:v>
                </c:pt>
                <c:pt idx="10">
                  <c:v>22.5</c:v>
                </c:pt>
                <c:pt idx="11">
                  <c:v>35.74</c:v>
                </c:pt>
                <c:pt idx="12">
                  <c:v>2.96</c:v>
                </c:pt>
                <c:pt idx="13">
                  <c:v>2.77</c:v>
                </c:pt>
                <c:pt idx="14">
                  <c:v>3.79</c:v>
                </c:pt>
                <c:pt idx="15">
                  <c:v>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4-8743-9B2D-017DCE09DE85}"/>
            </c:ext>
          </c:extLst>
        </c:ser>
        <c:ser>
          <c:idx val="2"/>
          <c:order val="2"/>
          <c:tx>
            <c:strRef>
              <c:f>'Media Density Exp_T3_070 Charts'!$C$23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Charts'!$C$24:$C$39</c:f>
              <c:numCache>
                <c:formatCode>General</c:formatCode>
                <c:ptCount val="16"/>
                <c:pt idx="0">
                  <c:v>3.21</c:v>
                </c:pt>
                <c:pt idx="1">
                  <c:v>0.45</c:v>
                </c:pt>
                <c:pt idx="2">
                  <c:v>45.17</c:v>
                </c:pt>
                <c:pt idx="3">
                  <c:v>15.44</c:v>
                </c:pt>
                <c:pt idx="4">
                  <c:v>62.8</c:v>
                </c:pt>
                <c:pt idx="5">
                  <c:v>30.37</c:v>
                </c:pt>
                <c:pt idx="6">
                  <c:v>75.040000000000006</c:v>
                </c:pt>
                <c:pt idx="7">
                  <c:v>12.57</c:v>
                </c:pt>
                <c:pt idx="8">
                  <c:v>76.069999999999993</c:v>
                </c:pt>
                <c:pt idx="9">
                  <c:v>13.42</c:v>
                </c:pt>
                <c:pt idx="10">
                  <c:v>57.92</c:v>
                </c:pt>
                <c:pt idx="11">
                  <c:v>82.41</c:v>
                </c:pt>
                <c:pt idx="12">
                  <c:v>13.6</c:v>
                </c:pt>
                <c:pt idx="13">
                  <c:v>12.37</c:v>
                </c:pt>
                <c:pt idx="14">
                  <c:v>19.43</c:v>
                </c:pt>
                <c:pt idx="15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4-8743-9B2D-017DCE09DE85}"/>
            </c:ext>
          </c:extLst>
        </c:ser>
        <c:ser>
          <c:idx val="3"/>
          <c:order val="3"/>
          <c:tx>
            <c:strRef>
              <c:f>'Media Density Exp_T3_070 Charts'!$D$23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Charts'!$D$24:$D$39</c:f>
              <c:numCache>
                <c:formatCode>General</c:formatCode>
                <c:ptCount val="16"/>
                <c:pt idx="0">
                  <c:v>0</c:v>
                </c:pt>
                <c:pt idx="1">
                  <c:v>0.27</c:v>
                </c:pt>
                <c:pt idx="2">
                  <c:v>0</c:v>
                </c:pt>
                <c:pt idx="3">
                  <c:v>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6.36</c:v>
                </c:pt>
                <c:pt idx="8">
                  <c:v>0</c:v>
                </c:pt>
                <c:pt idx="9">
                  <c:v>0.43</c:v>
                </c:pt>
                <c:pt idx="10">
                  <c:v>0</c:v>
                </c:pt>
                <c:pt idx="11">
                  <c:v>0</c:v>
                </c:pt>
                <c:pt idx="12">
                  <c:v>0.81</c:v>
                </c:pt>
                <c:pt idx="13">
                  <c:v>1.17</c:v>
                </c:pt>
                <c:pt idx="14">
                  <c:v>6.38</c:v>
                </c:pt>
                <c:pt idx="15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4-8743-9B2D-017DCE09DE85}"/>
            </c:ext>
          </c:extLst>
        </c:ser>
        <c:ser>
          <c:idx val="4"/>
          <c:order val="4"/>
          <c:tx>
            <c:strRef>
              <c:f>'Media Density Exp_T3_070 Charts'!$E$23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Charts'!$E$24:$E$39</c:f>
              <c:numCache>
                <c:formatCode>General</c:formatCode>
                <c:ptCount val="16"/>
                <c:pt idx="0">
                  <c:v>0</c:v>
                </c:pt>
                <c:pt idx="1">
                  <c:v>2.48</c:v>
                </c:pt>
                <c:pt idx="2">
                  <c:v>0</c:v>
                </c:pt>
                <c:pt idx="3">
                  <c:v>18.39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4.42</c:v>
                </c:pt>
                <c:pt idx="8">
                  <c:v>0</c:v>
                </c:pt>
                <c:pt idx="9">
                  <c:v>19.86</c:v>
                </c:pt>
                <c:pt idx="10">
                  <c:v>0</c:v>
                </c:pt>
                <c:pt idx="11">
                  <c:v>0</c:v>
                </c:pt>
                <c:pt idx="12">
                  <c:v>22.4</c:v>
                </c:pt>
                <c:pt idx="13">
                  <c:v>24.58</c:v>
                </c:pt>
                <c:pt idx="14">
                  <c:v>19.010000000000002</c:v>
                </c:pt>
                <c:pt idx="15">
                  <c:v>28.92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E4-8743-9B2D-017DCE09DE85}"/>
            </c:ext>
          </c:extLst>
        </c:ser>
        <c:ser>
          <c:idx val="5"/>
          <c:order val="5"/>
          <c:tx>
            <c:strRef>
              <c:f>'Media Density Exp_T3_070 Charts'!$F$23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Charts'!$F$24:$F$39</c:f>
              <c:numCache>
                <c:formatCode>General</c:formatCode>
                <c:ptCount val="16"/>
                <c:pt idx="0">
                  <c:v>0</c:v>
                </c:pt>
                <c:pt idx="1">
                  <c:v>0.06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0.43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</c:v>
                </c:pt>
                <c:pt idx="12">
                  <c:v>0.15</c:v>
                </c:pt>
                <c:pt idx="13">
                  <c:v>0.18</c:v>
                </c:pt>
                <c:pt idx="14">
                  <c:v>0.95</c:v>
                </c:pt>
                <c:pt idx="15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E4-8743-9B2D-017DCE09DE85}"/>
            </c:ext>
          </c:extLst>
        </c:ser>
        <c:ser>
          <c:idx val="6"/>
          <c:order val="6"/>
          <c:tx>
            <c:strRef>
              <c:f>'Media Density Exp_T3_070 Charts'!$G$23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Exp_T3_070 Charts'!$G$24:$G$39</c:f>
              <c:numCache>
                <c:formatCode>General</c:formatCode>
                <c:ptCount val="16"/>
                <c:pt idx="0">
                  <c:v>0</c:v>
                </c:pt>
                <c:pt idx="1">
                  <c:v>0.16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0.3</c:v>
                </c:pt>
                <c:pt idx="13">
                  <c:v>0.46</c:v>
                </c:pt>
                <c:pt idx="14">
                  <c:v>0.45</c:v>
                </c:pt>
                <c:pt idx="15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E4-8743-9B2D-017DCE09D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551423"/>
        <c:axId val="991553135"/>
      </c:barChart>
      <c:catAx>
        <c:axId val="99155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553135"/>
        <c:crosses val="autoZero"/>
        <c:auto val="1"/>
        <c:lblAlgn val="ctr"/>
        <c:lblOffset val="100"/>
        <c:noMultiLvlLbl val="0"/>
      </c:catAx>
      <c:valAx>
        <c:axId val="9915531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55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M08024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Charts'!$A$44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Charts'!$A$45:$A$60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6-9445-8055-251AC2ADBBBD}"/>
            </c:ext>
          </c:extLst>
        </c:ser>
        <c:ser>
          <c:idx val="1"/>
          <c:order val="1"/>
          <c:tx>
            <c:strRef>
              <c:f>'Media Density Exp_T3_070 Charts'!$B$44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Charts'!$B$45:$B$60</c:f>
              <c:numCache>
                <c:formatCode>General</c:formatCode>
                <c:ptCount val="16"/>
                <c:pt idx="0">
                  <c:v>0</c:v>
                </c:pt>
                <c:pt idx="1">
                  <c:v>0.32</c:v>
                </c:pt>
                <c:pt idx="2">
                  <c:v>0</c:v>
                </c:pt>
                <c:pt idx="3">
                  <c:v>0.14000000000000001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7.52</c:v>
                </c:pt>
                <c:pt idx="8">
                  <c:v>0</c:v>
                </c:pt>
                <c:pt idx="9">
                  <c:v>15.41</c:v>
                </c:pt>
                <c:pt idx="10">
                  <c:v>0</c:v>
                </c:pt>
                <c:pt idx="11">
                  <c:v>0</c:v>
                </c:pt>
                <c:pt idx="12">
                  <c:v>37.909999999999997</c:v>
                </c:pt>
                <c:pt idx="13">
                  <c:v>42.54</c:v>
                </c:pt>
                <c:pt idx="14">
                  <c:v>19.62</c:v>
                </c:pt>
                <c:pt idx="15">
                  <c:v>38.909999999999997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6-9445-8055-251AC2ADBBBD}"/>
            </c:ext>
          </c:extLst>
        </c:ser>
        <c:ser>
          <c:idx val="2"/>
          <c:order val="2"/>
          <c:tx>
            <c:strRef>
              <c:f>'Media Density Exp_T3_070 Charts'!$C$44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Charts'!$C$45:$C$60</c:f>
              <c:numCache>
                <c:formatCode>General</c:formatCode>
                <c:ptCount val="16"/>
                <c:pt idx="0">
                  <c:v>0</c:v>
                </c:pt>
                <c:pt idx="1">
                  <c:v>3.06</c:v>
                </c:pt>
                <c:pt idx="2">
                  <c:v>0</c:v>
                </c:pt>
                <c:pt idx="3">
                  <c:v>71.33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19.579999999999998</c:v>
                </c:pt>
                <c:pt idx="8">
                  <c:v>0</c:v>
                </c:pt>
                <c:pt idx="9">
                  <c:v>78</c:v>
                </c:pt>
                <c:pt idx="10">
                  <c:v>0</c:v>
                </c:pt>
                <c:pt idx="11">
                  <c:v>0</c:v>
                </c:pt>
                <c:pt idx="12">
                  <c:v>77.23</c:v>
                </c:pt>
                <c:pt idx="13">
                  <c:v>73.92</c:v>
                </c:pt>
                <c:pt idx="14">
                  <c:v>43.91</c:v>
                </c:pt>
                <c:pt idx="15">
                  <c:v>67.38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36-9445-8055-251AC2ADBBBD}"/>
            </c:ext>
          </c:extLst>
        </c:ser>
        <c:ser>
          <c:idx val="3"/>
          <c:order val="3"/>
          <c:tx>
            <c:strRef>
              <c:f>'Media Density Exp_T3_070 Charts'!$D$44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Charts'!$D$45:$D$60</c:f>
              <c:numCache>
                <c:formatCode>General</c:formatCode>
                <c:ptCount val="16"/>
                <c:pt idx="0">
                  <c:v>0</c:v>
                </c:pt>
                <c:pt idx="1">
                  <c:v>0.28999999999999998</c:v>
                </c:pt>
                <c:pt idx="2">
                  <c:v>0</c:v>
                </c:pt>
                <c:pt idx="3">
                  <c:v>0.15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3.62</c:v>
                </c:pt>
                <c:pt idx="8">
                  <c:v>0</c:v>
                </c:pt>
                <c:pt idx="9">
                  <c:v>2.57</c:v>
                </c:pt>
                <c:pt idx="10">
                  <c:v>0</c:v>
                </c:pt>
                <c:pt idx="11">
                  <c:v>0</c:v>
                </c:pt>
                <c:pt idx="12">
                  <c:v>15.64</c:v>
                </c:pt>
                <c:pt idx="13">
                  <c:v>14.67</c:v>
                </c:pt>
                <c:pt idx="14">
                  <c:v>8.1</c:v>
                </c:pt>
                <c:pt idx="15">
                  <c:v>14.56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36-9445-8055-251AC2ADBBBD}"/>
            </c:ext>
          </c:extLst>
        </c:ser>
        <c:ser>
          <c:idx val="4"/>
          <c:order val="4"/>
          <c:tx>
            <c:strRef>
              <c:f>'Media Density Exp_T3_070 Charts'!$E$44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Charts'!$E$45:$E$60</c:f>
              <c:numCache>
                <c:formatCode>General</c:formatCode>
                <c:ptCount val="16"/>
                <c:pt idx="0">
                  <c:v>0</c:v>
                </c:pt>
                <c:pt idx="1">
                  <c:v>7.95</c:v>
                </c:pt>
                <c:pt idx="2">
                  <c:v>0</c:v>
                </c:pt>
                <c:pt idx="3">
                  <c:v>73.540000000000006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37.85</c:v>
                </c:pt>
                <c:pt idx="8">
                  <c:v>0</c:v>
                </c:pt>
                <c:pt idx="9">
                  <c:v>81.650000000000006</c:v>
                </c:pt>
                <c:pt idx="10">
                  <c:v>0</c:v>
                </c:pt>
                <c:pt idx="11">
                  <c:v>0</c:v>
                </c:pt>
                <c:pt idx="12">
                  <c:v>86.43</c:v>
                </c:pt>
                <c:pt idx="13">
                  <c:v>72.599999999999994</c:v>
                </c:pt>
                <c:pt idx="14">
                  <c:v>71.58</c:v>
                </c:pt>
                <c:pt idx="15">
                  <c:v>91.62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36-9445-8055-251AC2ADBBBD}"/>
            </c:ext>
          </c:extLst>
        </c:ser>
        <c:ser>
          <c:idx val="5"/>
          <c:order val="5"/>
          <c:tx>
            <c:strRef>
              <c:f>'Media Density Exp_T3_070 Charts'!$F$44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Charts'!$F$45:$F$60</c:f>
              <c:numCache>
                <c:formatCode>General</c:formatCode>
                <c:ptCount val="16"/>
                <c:pt idx="0">
                  <c:v>0</c:v>
                </c:pt>
                <c:pt idx="1">
                  <c:v>0.89</c:v>
                </c:pt>
                <c:pt idx="2">
                  <c:v>0</c:v>
                </c:pt>
                <c:pt idx="3">
                  <c:v>0.09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14.48</c:v>
                </c:pt>
                <c:pt idx="8">
                  <c:v>0</c:v>
                </c:pt>
                <c:pt idx="9">
                  <c:v>68.56</c:v>
                </c:pt>
                <c:pt idx="10">
                  <c:v>0</c:v>
                </c:pt>
                <c:pt idx="11">
                  <c:v>0</c:v>
                </c:pt>
                <c:pt idx="12">
                  <c:v>73.19</c:v>
                </c:pt>
                <c:pt idx="13">
                  <c:v>66.22</c:v>
                </c:pt>
                <c:pt idx="14">
                  <c:v>30.83</c:v>
                </c:pt>
                <c:pt idx="15">
                  <c:v>51.38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36-9445-8055-251AC2ADBBBD}"/>
            </c:ext>
          </c:extLst>
        </c:ser>
        <c:ser>
          <c:idx val="6"/>
          <c:order val="6"/>
          <c:tx>
            <c:strRef>
              <c:f>'Media Density Exp_T3_070 Charts'!$G$44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Exp_T3_070 Charts'!$G$45:$G$60</c:f>
              <c:numCache>
                <c:formatCode>General</c:formatCode>
                <c:ptCount val="16"/>
                <c:pt idx="0">
                  <c:v>0</c:v>
                </c:pt>
                <c:pt idx="1">
                  <c:v>1.7</c:v>
                </c:pt>
                <c:pt idx="2">
                  <c:v>0</c:v>
                </c:pt>
                <c:pt idx="3">
                  <c:v>71.89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24.34</c:v>
                </c:pt>
                <c:pt idx="8">
                  <c:v>0</c:v>
                </c:pt>
                <c:pt idx="9">
                  <c:v>71.180000000000007</c:v>
                </c:pt>
                <c:pt idx="10">
                  <c:v>0</c:v>
                </c:pt>
                <c:pt idx="11">
                  <c:v>0</c:v>
                </c:pt>
                <c:pt idx="12">
                  <c:v>77.3</c:v>
                </c:pt>
                <c:pt idx="13">
                  <c:v>80.38</c:v>
                </c:pt>
                <c:pt idx="14">
                  <c:v>44.08</c:v>
                </c:pt>
                <c:pt idx="15">
                  <c:v>76.97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36-9445-8055-251AC2ADB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300320"/>
        <c:axId val="884302032"/>
      </c:barChart>
      <c:catAx>
        <c:axId val="88430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02032"/>
        <c:crosses val="autoZero"/>
        <c:auto val="1"/>
        <c:lblAlgn val="ctr"/>
        <c:lblOffset val="100"/>
        <c:noMultiLvlLbl val="0"/>
      </c:catAx>
      <c:valAx>
        <c:axId val="884302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0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M07037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Charts'!$A$65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Charts'!$A$66:$A$81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C-2546-8FDD-62AE7B648D96}"/>
            </c:ext>
          </c:extLst>
        </c:ser>
        <c:ser>
          <c:idx val="1"/>
          <c:order val="1"/>
          <c:tx>
            <c:strRef>
              <c:f>'Media Density Exp_T3_070 Charts'!$B$65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Charts'!$B$66:$B$81</c:f>
              <c:numCache>
                <c:formatCode>General</c:formatCode>
                <c:ptCount val="16"/>
                <c:pt idx="0">
                  <c:v>0</c:v>
                </c:pt>
                <c:pt idx="1">
                  <c:v>0.82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13.86</c:v>
                </c:pt>
                <c:pt idx="8">
                  <c:v>0</c:v>
                </c:pt>
                <c:pt idx="9">
                  <c:v>0.24</c:v>
                </c:pt>
                <c:pt idx="10">
                  <c:v>0</c:v>
                </c:pt>
                <c:pt idx="11">
                  <c:v>0</c:v>
                </c:pt>
                <c:pt idx="12">
                  <c:v>40.869999999999997</c:v>
                </c:pt>
                <c:pt idx="13">
                  <c:v>61.78</c:v>
                </c:pt>
                <c:pt idx="14">
                  <c:v>33.619999999999997</c:v>
                </c:pt>
                <c:pt idx="15">
                  <c:v>57.56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C-2546-8FDD-62AE7B648D96}"/>
            </c:ext>
          </c:extLst>
        </c:ser>
        <c:ser>
          <c:idx val="2"/>
          <c:order val="2"/>
          <c:tx>
            <c:strRef>
              <c:f>'Media Density Exp_T3_070 Charts'!$C$65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Charts'!$C$66:$C$81</c:f>
              <c:numCache>
                <c:formatCode>General</c:formatCode>
                <c:ptCount val="16"/>
                <c:pt idx="0">
                  <c:v>0</c:v>
                </c:pt>
                <c:pt idx="1">
                  <c:v>0.08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3.27</c:v>
                </c:pt>
                <c:pt idx="8">
                  <c:v>0</c:v>
                </c:pt>
                <c:pt idx="9">
                  <c:v>8.18</c:v>
                </c:pt>
                <c:pt idx="10">
                  <c:v>0</c:v>
                </c:pt>
                <c:pt idx="11">
                  <c:v>0</c:v>
                </c:pt>
                <c:pt idx="12">
                  <c:v>26.62</c:v>
                </c:pt>
                <c:pt idx="13">
                  <c:v>30.02</c:v>
                </c:pt>
                <c:pt idx="14">
                  <c:v>8.9499999999999993</c:v>
                </c:pt>
                <c:pt idx="15">
                  <c:v>20.309999999999999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7C-2546-8FDD-62AE7B648D96}"/>
            </c:ext>
          </c:extLst>
        </c:ser>
        <c:ser>
          <c:idx val="3"/>
          <c:order val="3"/>
          <c:tx>
            <c:strRef>
              <c:f>'Media Density Exp_T3_070 Charts'!$D$65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Charts'!$D$66:$D$81</c:f>
              <c:numCache>
                <c:formatCode>General</c:formatCode>
                <c:ptCount val="16"/>
                <c:pt idx="0">
                  <c:v>0</c:v>
                </c:pt>
                <c:pt idx="1">
                  <c:v>0.38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8.25</c:v>
                </c:pt>
                <c:pt idx="8">
                  <c:v>0</c:v>
                </c:pt>
                <c:pt idx="9">
                  <c:v>47.52</c:v>
                </c:pt>
                <c:pt idx="10">
                  <c:v>0</c:v>
                </c:pt>
                <c:pt idx="11">
                  <c:v>0</c:v>
                </c:pt>
                <c:pt idx="12">
                  <c:v>56.37</c:v>
                </c:pt>
                <c:pt idx="13">
                  <c:v>54.49</c:v>
                </c:pt>
                <c:pt idx="14">
                  <c:v>20.84</c:v>
                </c:pt>
                <c:pt idx="15">
                  <c:v>39.17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7C-2546-8FDD-62AE7B648D96}"/>
            </c:ext>
          </c:extLst>
        </c:ser>
        <c:ser>
          <c:idx val="4"/>
          <c:order val="4"/>
          <c:tx>
            <c:strRef>
              <c:f>'Media Density Exp_T3_070 Charts'!$E$65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Charts'!$E$66:$E$81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7C-2546-8FDD-62AE7B648D96}"/>
            </c:ext>
          </c:extLst>
        </c:ser>
        <c:ser>
          <c:idx val="5"/>
          <c:order val="5"/>
          <c:tx>
            <c:strRef>
              <c:f>'Media Density Exp_T3_070 Charts'!$F$65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Charts'!$F$66:$F$81</c:f>
              <c:numCache>
                <c:formatCode>General</c:formatCode>
                <c:ptCount val="16"/>
                <c:pt idx="0">
                  <c:v>0</c:v>
                </c:pt>
                <c:pt idx="1">
                  <c:v>0.3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6.19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40.340000000000003</c:v>
                </c:pt>
                <c:pt idx="13">
                  <c:v>45.71</c:v>
                </c:pt>
                <c:pt idx="14">
                  <c:v>17.12</c:v>
                </c:pt>
                <c:pt idx="15">
                  <c:v>41.06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7C-2546-8FDD-62AE7B648D96}"/>
            </c:ext>
          </c:extLst>
        </c:ser>
        <c:ser>
          <c:idx val="6"/>
          <c:order val="6"/>
          <c:tx>
            <c:strRef>
              <c:f>'Media Density Exp_T3_070 Charts'!$G$65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Exp_T3_070 Charts'!$G$66:$G$81</c:f>
              <c:numCache>
                <c:formatCode>General</c:formatCode>
                <c:ptCount val="16"/>
                <c:pt idx="0">
                  <c:v>0</c:v>
                </c:pt>
                <c:pt idx="1">
                  <c:v>0.23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6.59</c:v>
                </c:pt>
                <c:pt idx="8">
                  <c:v>0</c:v>
                </c:pt>
                <c:pt idx="9">
                  <c:v>42.03</c:v>
                </c:pt>
                <c:pt idx="10">
                  <c:v>0</c:v>
                </c:pt>
                <c:pt idx="11">
                  <c:v>0</c:v>
                </c:pt>
                <c:pt idx="12">
                  <c:v>48.22</c:v>
                </c:pt>
                <c:pt idx="13">
                  <c:v>46.07</c:v>
                </c:pt>
                <c:pt idx="14">
                  <c:v>17.100000000000001</c:v>
                </c:pt>
                <c:pt idx="15">
                  <c:v>32.65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7C-2546-8FDD-62AE7B64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297151"/>
        <c:axId val="1951298863"/>
      </c:barChart>
      <c:catAx>
        <c:axId val="195129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98863"/>
        <c:crosses val="autoZero"/>
        <c:auto val="1"/>
        <c:lblAlgn val="ctr"/>
        <c:lblOffset val="100"/>
        <c:noMultiLvlLbl val="0"/>
      </c:catAx>
      <c:valAx>
        <c:axId val="19512988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M07708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Charts'!$A$86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Charts'!$A$87:$A$102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9-3A48-89B7-E97E99405BB6}"/>
            </c:ext>
          </c:extLst>
        </c:ser>
        <c:ser>
          <c:idx val="1"/>
          <c:order val="1"/>
          <c:tx>
            <c:strRef>
              <c:f>'Media Density Exp_T3_070 Charts'!$B$86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Charts'!$B$87:$B$102</c:f>
              <c:numCache>
                <c:formatCode>General</c:formatCode>
                <c:ptCount val="16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3.42</c:v>
                </c:pt>
                <c:pt idx="8">
                  <c:v>0</c:v>
                </c:pt>
                <c:pt idx="9">
                  <c:v>0.09</c:v>
                </c:pt>
                <c:pt idx="10">
                  <c:v>0</c:v>
                </c:pt>
                <c:pt idx="11">
                  <c:v>0</c:v>
                </c:pt>
                <c:pt idx="12">
                  <c:v>0.08</c:v>
                </c:pt>
                <c:pt idx="13">
                  <c:v>0.15</c:v>
                </c:pt>
                <c:pt idx="14">
                  <c:v>8.39</c:v>
                </c:pt>
                <c:pt idx="15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9-3A48-89B7-E97E99405BB6}"/>
            </c:ext>
          </c:extLst>
        </c:ser>
        <c:ser>
          <c:idx val="2"/>
          <c:order val="2"/>
          <c:tx>
            <c:strRef>
              <c:f>'Media Density Exp_T3_070 Charts'!$C$86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Charts'!$C$87:$C$102</c:f>
              <c:numCache>
                <c:formatCode>General</c:formatCode>
                <c:ptCount val="16"/>
                <c:pt idx="0">
                  <c:v>0</c:v>
                </c:pt>
                <c:pt idx="1">
                  <c:v>0.38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8.84</c:v>
                </c:pt>
                <c:pt idx="8">
                  <c:v>0</c:v>
                </c:pt>
                <c:pt idx="9">
                  <c:v>38.68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42.77</c:v>
                </c:pt>
                <c:pt idx="14">
                  <c:v>17.8</c:v>
                </c:pt>
                <c:pt idx="15">
                  <c:v>30.98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9-3A48-89B7-E97E99405BB6}"/>
            </c:ext>
          </c:extLst>
        </c:ser>
        <c:ser>
          <c:idx val="3"/>
          <c:order val="3"/>
          <c:tx>
            <c:strRef>
              <c:f>'Media Density Exp_T3_070 Charts'!$D$86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Charts'!$D$87:$D$102</c:f>
              <c:numCache>
                <c:formatCode>General</c:formatCode>
                <c:ptCount val="16"/>
                <c:pt idx="0">
                  <c:v>0</c:v>
                </c:pt>
                <c:pt idx="1">
                  <c:v>0.33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0.43</c:v>
                </c:pt>
                <c:pt idx="14">
                  <c:v>10.41</c:v>
                </c:pt>
                <c:pt idx="15">
                  <c:v>12.96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89-3A48-89B7-E97E99405BB6}"/>
            </c:ext>
          </c:extLst>
        </c:ser>
        <c:ser>
          <c:idx val="4"/>
          <c:order val="4"/>
          <c:tx>
            <c:strRef>
              <c:f>'Media Density Exp_T3_070 Charts'!$E$86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Charts'!$E$87:$E$102</c:f>
              <c:numCache>
                <c:formatCode>General</c:formatCode>
                <c:ptCount val="16"/>
                <c:pt idx="0">
                  <c:v>0</c:v>
                </c:pt>
                <c:pt idx="1">
                  <c:v>2.42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46.01</c:v>
                </c:pt>
                <c:pt idx="13">
                  <c:v>67.760000000000005</c:v>
                </c:pt>
                <c:pt idx="14">
                  <c:v>54.7</c:v>
                </c:pt>
                <c:pt idx="15">
                  <c:v>85.08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9-3A48-89B7-E97E99405BB6}"/>
            </c:ext>
          </c:extLst>
        </c:ser>
        <c:ser>
          <c:idx val="5"/>
          <c:order val="5"/>
          <c:tx>
            <c:strRef>
              <c:f>'Media Density Exp_T3_070 Charts'!$F$86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Charts'!$F$87:$F$102</c:f>
              <c:numCache>
                <c:formatCode>General</c:formatCode>
                <c:ptCount val="16"/>
                <c:pt idx="0">
                  <c:v>0</c:v>
                </c:pt>
                <c:pt idx="1">
                  <c:v>0.39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9.2200000000000006</c:v>
                </c:pt>
                <c:pt idx="8">
                  <c:v>0</c:v>
                </c:pt>
                <c:pt idx="9">
                  <c:v>2.61</c:v>
                </c:pt>
                <c:pt idx="10">
                  <c:v>0</c:v>
                </c:pt>
                <c:pt idx="11">
                  <c:v>0</c:v>
                </c:pt>
                <c:pt idx="12">
                  <c:v>67.88</c:v>
                </c:pt>
                <c:pt idx="13">
                  <c:v>49.33</c:v>
                </c:pt>
                <c:pt idx="14">
                  <c:v>25.19</c:v>
                </c:pt>
                <c:pt idx="15">
                  <c:v>44.75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89-3A48-89B7-E97E99405BB6}"/>
            </c:ext>
          </c:extLst>
        </c:ser>
        <c:ser>
          <c:idx val="6"/>
          <c:order val="6"/>
          <c:tx>
            <c:strRef>
              <c:f>'Media Density Exp_T3_070 Charts'!$G$86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Exp_T3_070 Charts'!$G$87:$G$102</c:f>
              <c:numCache>
                <c:formatCode>General</c:formatCode>
                <c:ptCount val="16"/>
                <c:pt idx="0">
                  <c:v>0</c:v>
                </c:pt>
                <c:pt idx="1">
                  <c:v>2.74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0.27</c:v>
                </c:pt>
                <c:pt idx="14">
                  <c:v>42.47</c:v>
                </c:pt>
                <c:pt idx="15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89-3A48-89B7-E97E9940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443104"/>
        <c:axId val="924444816"/>
      </c:barChart>
      <c:catAx>
        <c:axId val="92444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44816"/>
        <c:crosses val="autoZero"/>
        <c:auto val="1"/>
        <c:lblAlgn val="ctr"/>
        <c:lblOffset val="100"/>
        <c:noMultiLvlLbl val="0"/>
      </c:catAx>
      <c:valAx>
        <c:axId val="924444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4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M07137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Charts'!$A$107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Charts'!$A$108:$A$123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8-A640-8EEA-C793C646DE46}"/>
            </c:ext>
          </c:extLst>
        </c:ser>
        <c:ser>
          <c:idx val="1"/>
          <c:order val="1"/>
          <c:tx>
            <c:strRef>
              <c:f>'Media Density Exp_T3_070 Charts'!$B$107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Charts'!$B$108:$B$123</c:f>
              <c:numCache>
                <c:formatCode>General</c:formatCode>
                <c:ptCount val="16"/>
                <c:pt idx="0">
                  <c:v>0</c:v>
                </c:pt>
                <c:pt idx="1">
                  <c:v>0.42</c:v>
                </c:pt>
                <c:pt idx="2">
                  <c:v>0</c:v>
                </c:pt>
                <c:pt idx="3">
                  <c:v>0.15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3.87</c:v>
                </c:pt>
                <c:pt idx="8">
                  <c:v>0</c:v>
                </c:pt>
                <c:pt idx="9">
                  <c:v>0.14000000000000001</c:v>
                </c:pt>
                <c:pt idx="10">
                  <c:v>0</c:v>
                </c:pt>
                <c:pt idx="11">
                  <c:v>0</c:v>
                </c:pt>
                <c:pt idx="12">
                  <c:v>0.15</c:v>
                </c:pt>
                <c:pt idx="13">
                  <c:v>0.16</c:v>
                </c:pt>
                <c:pt idx="14">
                  <c:v>9.8800000000000008</c:v>
                </c:pt>
                <c:pt idx="15">
                  <c:v>14.15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8-A640-8EEA-C793C646DE46}"/>
            </c:ext>
          </c:extLst>
        </c:ser>
        <c:ser>
          <c:idx val="2"/>
          <c:order val="2"/>
          <c:tx>
            <c:strRef>
              <c:f>'Media Density Exp_T3_070 Charts'!$C$107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1.42</c:v>
                </c:pt>
                <c:pt idx="2">
                  <c:v>0</c:v>
                </c:pt>
                <c:pt idx="3">
                  <c:v>29.09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19.34</c:v>
                </c:pt>
                <c:pt idx="8">
                  <c:v>0</c:v>
                </c:pt>
                <c:pt idx="9">
                  <c:v>67.010000000000005</c:v>
                </c:pt>
                <c:pt idx="10">
                  <c:v>0</c:v>
                </c:pt>
                <c:pt idx="11">
                  <c:v>0</c:v>
                </c:pt>
                <c:pt idx="12">
                  <c:v>74.09</c:v>
                </c:pt>
                <c:pt idx="13">
                  <c:v>71.09</c:v>
                </c:pt>
                <c:pt idx="14">
                  <c:v>35.51</c:v>
                </c:pt>
                <c:pt idx="15">
                  <c:v>57.78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8-A640-8EEA-C793C646DE46}"/>
            </c:ext>
          </c:extLst>
        </c:ser>
        <c:ser>
          <c:idx val="3"/>
          <c:order val="3"/>
          <c:tx>
            <c:strRef>
              <c:f>'Media Density Exp_T3_070 Charts'!$D$107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Charts'!$D$108:$D$123</c:f>
              <c:numCache>
                <c:formatCode>General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9.98</c:v>
                </c:pt>
                <c:pt idx="8">
                  <c:v>0</c:v>
                </c:pt>
                <c:pt idx="9">
                  <c:v>0.3</c:v>
                </c:pt>
                <c:pt idx="10">
                  <c:v>0</c:v>
                </c:pt>
                <c:pt idx="11">
                  <c:v>0</c:v>
                </c:pt>
                <c:pt idx="12">
                  <c:v>55.39</c:v>
                </c:pt>
                <c:pt idx="13">
                  <c:v>45.69</c:v>
                </c:pt>
                <c:pt idx="14">
                  <c:v>20.47</c:v>
                </c:pt>
                <c:pt idx="15">
                  <c:v>29.42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78-A640-8EEA-C793C646DE46}"/>
            </c:ext>
          </c:extLst>
        </c:ser>
        <c:ser>
          <c:idx val="4"/>
          <c:order val="4"/>
          <c:tx>
            <c:strRef>
              <c:f>'Media Density Exp_T3_070 Charts'!$E$107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Charts'!$E$108:$E$123</c:f>
              <c:numCache>
                <c:formatCode>General</c:formatCode>
                <c:ptCount val="16"/>
                <c:pt idx="0">
                  <c:v>0</c:v>
                </c:pt>
                <c:pt idx="1">
                  <c:v>1.38</c:v>
                </c:pt>
                <c:pt idx="2">
                  <c:v>0</c:v>
                </c:pt>
                <c:pt idx="3">
                  <c:v>80.42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26.33</c:v>
                </c:pt>
                <c:pt idx="8">
                  <c:v>0</c:v>
                </c:pt>
                <c:pt idx="9">
                  <c:v>84.33</c:v>
                </c:pt>
                <c:pt idx="10">
                  <c:v>0</c:v>
                </c:pt>
                <c:pt idx="11">
                  <c:v>0</c:v>
                </c:pt>
                <c:pt idx="12">
                  <c:v>82.81</c:v>
                </c:pt>
                <c:pt idx="13">
                  <c:v>83.38</c:v>
                </c:pt>
                <c:pt idx="14">
                  <c:v>57.17</c:v>
                </c:pt>
                <c:pt idx="15">
                  <c:v>78.11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78-A640-8EEA-C793C646DE46}"/>
            </c:ext>
          </c:extLst>
        </c:ser>
        <c:ser>
          <c:idx val="5"/>
          <c:order val="5"/>
          <c:tx>
            <c:strRef>
              <c:f>'Media Density Exp_T3_070 Charts'!$F$107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Charts'!$F$108:$F$123</c:f>
              <c:numCache>
                <c:formatCode>General</c:formatCode>
                <c:ptCount val="16"/>
                <c:pt idx="0">
                  <c:v>0</c:v>
                </c:pt>
                <c:pt idx="1">
                  <c:v>1.29</c:v>
                </c:pt>
                <c:pt idx="2">
                  <c:v>0</c:v>
                </c:pt>
                <c:pt idx="3">
                  <c:v>72.47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21.09</c:v>
                </c:pt>
                <c:pt idx="8">
                  <c:v>0</c:v>
                </c:pt>
                <c:pt idx="9">
                  <c:v>80.39</c:v>
                </c:pt>
                <c:pt idx="10">
                  <c:v>0</c:v>
                </c:pt>
                <c:pt idx="11">
                  <c:v>0</c:v>
                </c:pt>
                <c:pt idx="12">
                  <c:v>81.53</c:v>
                </c:pt>
                <c:pt idx="13">
                  <c:v>77.64</c:v>
                </c:pt>
                <c:pt idx="14">
                  <c:v>46.86</c:v>
                </c:pt>
                <c:pt idx="15">
                  <c:v>66.680000000000007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78-A640-8EEA-C793C646DE46}"/>
            </c:ext>
          </c:extLst>
        </c:ser>
        <c:ser>
          <c:idx val="6"/>
          <c:order val="6"/>
          <c:tx>
            <c:strRef>
              <c:f>'Media Density Exp_T3_070 Charts'!$G$107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Exp_T3_070 Charts'!$G$108:$G$123</c:f>
              <c:numCache>
                <c:formatCode>General</c:formatCode>
                <c:ptCount val="16"/>
                <c:pt idx="0">
                  <c:v>0</c:v>
                </c:pt>
                <c:pt idx="1">
                  <c:v>1.65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16.71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78-A640-8EEA-C793C646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004848"/>
        <c:axId val="885969392"/>
      </c:barChart>
      <c:catAx>
        <c:axId val="88600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69392"/>
        <c:crosses val="autoZero"/>
        <c:auto val="1"/>
        <c:lblAlgn val="ctr"/>
        <c:lblOffset val="100"/>
        <c:noMultiLvlLbl val="0"/>
      </c:catAx>
      <c:valAx>
        <c:axId val="885969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0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Exp_T3_07012025  |  Plate M08028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Exp_T3_070 Charts'!$A$128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Exp_T3_070 Charts'!$A$129:$A$144</c:f>
              <c:numCache>
                <c:formatCode>General</c:formatCode>
                <c:ptCount val="16"/>
                <c:pt idx="0">
                  <c:v>7.3333333333333306E-2</c:v>
                </c:pt>
                <c:pt idx="1">
                  <c:v>0.08</c:v>
                </c:pt>
                <c:pt idx="2">
                  <c:v>1.31</c:v>
                </c:pt>
                <c:pt idx="3">
                  <c:v>1.67</c:v>
                </c:pt>
                <c:pt idx="4">
                  <c:v>1.85666666666667</c:v>
                </c:pt>
                <c:pt idx="5">
                  <c:v>2.1333333333333302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2.5133333333333301</c:v>
                </c:pt>
                <c:pt idx="9">
                  <c:v>2.92</c:v>
                </c:pt>
                <c:pt idx="10">
                  <c:v>3.27</c:v>
                </c:pt>
                <c:pt idx="11">
                  <c:v>3.62</c:v>
                </c:pt>
                <c:pt idx="12">
                  <c:v>3.67</c:v>
                </c:pt>
                <c:pt idx="13">
                  <c:v>4.59</c:v>
                </c:pt>
                <c:pt idx="14">
                  <c:v>5.07</c:v>
                </c:pt>
                <c:pt idx="1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D-B144-8BF8-638BD996C13B}"/>
            </c:ext>
          </c:extLst>
        </c:ser>
        <c:ser>
          <c:idx val="1"/>
          <c:order val="1"/>
          <c:tx>
            <c:strRef>
              <c:f>'Media Density Exp_T3_070 Charts'!$B$128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Exp_T3_070 Charts'!$B$129:$B$144</c:f>
              <c:numCache>
                <c:formatCode>General</c:formatCode>
                <c:ptCount val="16"/>
                <c:pt idx="0">
                  <c:v>0</c:v>
                </c:pt>
                <c:pt idx="1">
                  <c:v>0.23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27.81</c:v>
                </c:pt>
                <c:pt idx="1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D-B144-8BF8-638BD996C13B}"/>
            </c:ext>
          </c:extLst>
        </c:ser>
        <c:ser>
          <c:idx val="2"/>
          <c:order val="2"/>
          <c:tx>
            <c:strRef>
              <c:f>'Media Density Exp_T3_070 Charts'!$C$128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Exp_T3_070 Charts'!$C$129:$C$144</c:f>
              <c:numCache>
                <c:formatCode>General</c:formatCode>
                <c:ptCount val="16"/>
                <c:pt idx="0">
                  <c:v>0</c:v>
                </c:pt>
                <c:pt idx="1">
                  <c:v>2.02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4.97</c:v>
                </c:pt>
                <c:pt idx="8">
                  <c:v>0</c:v>
                </c:pt>
                <c:pt idx="9">
                  <c:v>1.89</c:v>
                </c:pt>
                <c:pt idx="10">
                  <c:v>0</c:v>
                </c:pt>
                <c:pt idx="11">
                  <c:v>0</c:v>
                </c:pt>
                <c:pt idx="12">
                  <c:v>2.75</c:v>
                </c:pt>
                <c:pt idx="13">
                  <c:v>24.65</c:v>
                </c:pt>
                <c:pt idx="14">
                  <c:v>11.06</c:v>
                </c:pt>
                <c:pt idx="15">
                  <c:v>15.47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8D-B144-8BF8-638BD996C13B}"/>
            </c:ext>
          </c:extLst>
        </c:ser>
        <c:ser>
          <c:idx val="3"/>
          <c:order val="3"/>
          <c:tx>
            <c:strRef>
              <c:f>'Media Density Exp_T3_070 Charts'!$D$128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Exp_T3_070 Charts'!$D$129:$D$144</c:f>
              <c:numCache>
                <c:formatCode>General</c:formatCode>
                <c:ptCount val="16"/>
                <c:pt idx="0">
                  <c:v>0</c:v>
                </c:pt>
                <c:pt idx="1">
                  <c:v>0.45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37.909999999999997</c:v>
                </c:pt>
                <c:pt idx="10">
                  <c:v>0</c:v>
                </c:pt>
                <c:pt idx="11">
                  <c:v>0</c:v>
                </c:pt>
                <c:pt idx="12">
                  <c:v>51.78</c:v>
                </c:pt>
                <c:pt idx="13">
                  <c:v>45.85</c:v>
                </c:pt>
                <c:pt idx="14">
                  <c:v>19.98</c:v>
                </c:pt>
                <c:pt idx="15">
                  <c:v>35.979999999999997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8D-B144-8BF8-638BD996C13B}"/>
            </c:ext>
          </c:extLst>
        </c:ser>
        <c:ser>
          <c:idx val="4"/>
          <c:order val="4"/>
          <c:tx>
            <c:strRef>
              <c:f>'Media Density Exp_T3_070 Charts'!$E$128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Exp_T3_070 Charts'!$E$129:$E$144</c:f>
              <c:numCache>
                <c:formatCode>General</c:formatCode>
                <c:ptCount val="16"/>
                <c:pt idx="0">
                  <c:v>0</c:v>
                </c:pt>
                <c:pt idx="1">
                  <c:v>2.59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39.799999999999997</c:v>
                </c:pt>
                <c:pt idx="8">
                  <c:v>0</c:v>
                </c:pt>
                <c:pt idx="9">
                  <c:v>76.83</c:v>
                </c:pt>
                <c:pt idx="10">
                  <c:v>0</c:v>
                </c:pt>
                <c:pt idx="11">
                  <c:v>0</c:v>
                </c:pt>
                <c:pt idx="12">
                  <c:v>82.64</c:v>
                </c:pt>
                <c:pt idx="13">
                  <c:v>76.25</c:v>
                </c:pt>
                <c:pt idx="14">
                  <c:v>62.08</c:v>
                </c:pt>
                <c:pt idx="15">
                  <c:v>80.27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D-B144-8BF8-638BD996C13B}"/>
            </c:ext>
          </c:extLst>
        </c:ser>
        <c:ser>
          <c:idx val="5"/>
          <c:order val="5"/>
          <c:tx>
            <c:strRef>
              <c:f>'Media Density Exp_T3_070 Charts'!$F$128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Exp_T3_070 Charts'!$F$129:$F$144</c:f>
              <c:numCache>
                <c:formatCode>General</c:formatCode>
                <c:ptCount val="16"/>
                <c:pt idx="0">
                  <c:v>0</c:v>
                </c:pt>
                <c:pt idx="1">
                  <c:v>0.36</c:v>
                </c:pt>
                <c:pt idx="2">
                  <c:v>0</c:v>
                </c:pt>
                <c:pt idx="3">
                  <c:v>83.79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0.28999999999999998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8D-B144-8BF8-638BD996C13B}"/>
            </c:ext>
          </c:extLst>
        </c:ser>
        <c:ser>
          <c:idx val="6"/>
          <c:order val="6"/>
          <c:tx>
            <c:strRef>
              <c:f>'Media Density Exp_T3_070 Charts'!$G$128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Exp_T3_070 Charts'!$G$129:$G$144</c:f>
              <c:numCache>
                <c:formatCode>General</c:formatCode>
                <c:ptCount val="16"/>
                <c:pt idx="0">
                  <c:v>0</c:v>
                </c:pt>
                <c:pt idx="1">
                  <c:v>0.11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0.88</c:v>
                </c:pt>
                <c:pt idx="13">
                  <c:v>37.85</c:v>
                </c:pt>
                <c:pt idx="14">
                  <c:v>14.4</c:v>
                </c:pt>
                <c:pt idx="15">
                  <c:v>33.520000000000003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8D-B144-8BF8-638BD996C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275248"/>
        <c:axId val="924276960"/>
      </c:barChart>
      <c:catAx>
        <c:axId val="9242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76960"/>
        <c:crosses val="autoZero"/>
        <c:auto val="1"/>
        <c:lblAlgn val="ctr"/>
        <c:lblOffset val="100"/>
        <c:noMultiLvlLbl val="0"/>
      </c:catAx>
      <c:valAx>
        <c:axId val="924276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Exp_T4_07232025  |  Plate M07036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 Charts'!$A$3:$A$10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9-4949-8609-8DB2BEFD2A8B}"/>
            </c:ext>
          </c:extLst>
        </c:ser>
        <c:ser>
          <c:idx val="1"/>
          <c:order val="1"/>
          <c:tx>
            <c:strRef>
              <c:f>'Media Density Exp_T4_072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 Charts'!$B$3:$B$10</c:f>
              <c:numCache>
                <c:formatCode>General</c:formatCode>
                <c:ptCount val="8"/>
                <c:pt idx="0">
                  <c:v>14.2</c:v>
                </c:pt>
                <c:pt idx="1">
                  <c:v>33.71</c:v>
                </c:pt>
                <c:pt idx="2">
                  <c:v>44.03</c:v>
                </c:pt>
                <c:pt idx="3">
                  <c:v>52.48</c:v>
                </c:pt>
                <c:pt idx="4">
                  <c:v>61.99</c:v>
                </c:pt>
                <c:pt idx="5">
                  <c:v>46.89</c:v>
                </c:pt>
                <c:pt idx="6">
                  <c:v>40.97</c:v>
                </c:pt>
                <c:pt idx="7">
                  <c:v>34.82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9-4949-8609-8DB2BEFD2A8B}"/>
            </c:ext>
          </c:extLst>
        </c:ser>
        <c:ser>
          <c:idx val="2"/>
          <c:order val="2"/>
          <c:tx>
            <c:strRef>
              <c:f>'Media Density Exp_T4_072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 Charts'!$C$3:$C$10</c:f>
              <c:numCache>
                <c:formatCode>General</c:formatCode>
                <c:ptCount val="8"/>
                <c:pt idx="0">
                  <c:v>5.78</c:v>
                </c:pt>
                <c:pt idx="1">
                  <c:v>23.07</c:v>
                </c:pt>
                <c:pt idx="2">
                  <c:v>37.06</c:v>
                </c:pt>
                <c:pt idx="3">
                  <c:v>46.8</c:v>
                </c:pt>
                <c:pt idx="4">
                  <c:v>59.78</c:v>
                </c:pt>
                <c:pt idx="5">
                  <c:v>37.24</c:v>
                </c:pt>
                <c:pt idx="6">
                  <c:v>30.23</c:v>
                </c:pt>
                <c:pt idx="7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9-4949-8609-8DB2BEFD2A8B}"/>
            </c:ext>
          </c:extLst>
        </c:ser>
        <c:ser>
          <c:idx val="3"/>
          <c:order val="3"/>
          <c:tx>
            <c:strRef>
              <c:f>'Media Density Exp_T4_072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Exp_T4_072 Charts'!$D$3:$D$10</c:f>
              <c:numCache>
                <c:formatCode>General</c:formatCode>
                <c:ptCount val="8"/>
                <c:pt idx="0">
                  <c:v>2.5099999999999998</c:v>
                </c:pt>
                <c:pt idx="1">
                  <c:v>11.3</c:v>
                </c:pt>
                <c:pt idx="2">
                  <c:v>17.72</c:v>
                </c:pt>
                <c:pt idx="3">
                  <c:v>22.08</c:v>
                </c:pt>
                <c:pt idx="4">
                  <c:v>25.71</c:v>
                </c:pt>
                <c:pt idx="5">
                  <c:v>19.53</c:v>
                </c:pt>
                <c:pt idx="6">
                  <c:v>18.46</c:v>
                </c:pt>
                <c:pt idx="7">
                  <c:v>16.84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49-4949-8609-8DB2BEFD2A8B}"/>
            </c:ext>
          </c:extLst>
        </c:ser>
        <c:ser>
          <c:idx val="4"/>
          <c:order val="4"/>
          <c:tx>
            <c:strRef>
              <c:f>'Media Density Exp_T4_072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Exp_T4_072 Charts'!$E$3:$E$10</c:f>
              <c:numCache>
                <c:formatCode>General</c:formatCode>
                <c:ptCount val="8"/>
                <c:pt idx="0">
                  <c:v>5.66</c:v>
                </c:pt>
                <c:pt idx="1">
                  <c:v>24.89</c:v>
                </c:pt>
                <c:pt idx="2">
                  <c:v>42.34</c:v>
                </c:pt>
                <c:pt idx="3">
                  <c:v>51.25</c:v>
                </c:pt>
                <c:pt idx="4">
                  <c:v>36.270000000000003</c:v>
                </c:pt>
                <c:pt idx="5">
                  <c:v>30.08</c:v>
                </c:pt>
                <c:pt idx="6">
                  <c:v>29.84</c:v>
                </c:pt>
                <c:pt idx="7">
                  <c:v>33.049999999999997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49-4949-8609-8DB2BEFD2A8B}"/>
            </c:ext>
          </c:extLst>
        </c:ser>
        <c:ser>
          <c:idx val="5"/>
          <c:order val="5"/>
          <c:tx>
            <c:strRef>
              <c:f>'Media Density Exp_T4_072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Exp_T4_072 Charts'!$F$3:$F$10</c:f>
              <c:numCache>
                <c:formatCode>General</c:formatCode>
                <c:ptCount val="8"/>
                <c:pt idx="0">
                  <c:v>4.9000000000000004</c:v>
                </c:pt>
                <c:pt idx="1">
                  <c:v>25.25</c:v>
                </c:pt>
                <c:pt idx="2">
                  <c:v>40.119999999999997</c:v>
                </c:pt>
                <c:pt idx="3">
                  <c:v>63.29</c:v>
                </c:pt>
                <c:pt idx="4">
                  <c:v>63.7</c:v>
                </c:pt>
                <c:pt idx="5">
                  <c:v>15.7</c:v>
                </c:pt>
                <c:pt idx="6">
                  <c:v>15.29</c:v>
                </c:pt>
                <c:pt idx="7">
                  <c:v>12.29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49-4949-8609-8DB2BEFD2A8B}"/>
            </c:ext>
          </c:extLst>
        </c:ser>
        <c:ser>
          <c:idx val="6"/>
          <c:order val="6"/>
          <c:tx>
            <c:strRef>
              <c:f>'Media Density Exp_T4_072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Exp_T4_072 Charts'!$G$3:$G$10</c:f>
              <c:numCache>
                <c:formatCode>General</c:formatCode>
                <c:ptCount val="8"/>
                <c:pt idx="0">
                  <c:v>1.19</c:v>
                </c:pt>
                <c:pt idx="1">
                  <c:v>7.15</c:v>
                </c:pt>
                <c:pt idx="2">
                  <c:v>17.5</c:v>
                </c:pt>
                <c:pt idx="3">
                  <c:v>18.79</c:v>
                </c:pt>
                <c:pt idx="4">
                  <c:v>16.27</c:v>
                </c:pt>
                <c:pt idx="5">
                  <c:v>11.2</c:v>
                </c:pt>
                <c:pt idx="6">
                  <c:v>6.38</c:v>
                </c:pt>
                <c:pt idx="7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49-4949-8609-8DB2BEFD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896367"/>
        <c:axId val="1951342047"/>
      </c:barChart>
      <c:catAx>
        <c:axId val="195089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42047"/>
        <c:crosses val="autoZero"/>
        <c:auto val="1"/>
        <c:lblAlgn val="ctr"/>
        <c:lblOffset val="100"/>
        <c:noMultiLvlLbl val="0"/>
      </c:catAx>
      <c:valAx>
        <c:axId val="19513420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9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Exp_T4_07232025  |  Plate M07039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 Charts'!$A$15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 Charts'!$A$16:$A$23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E-3343-8E0A-CE5D5CC928E0}"/>
            </c:ext>
          </c:extLst>
        </c:ser>
        <c:ser>
          <c:idx val="1"/>
          <c:order val="1"/>
          <c:tx>
            <c:strRef>
              <c:f>'Media Density Exp_T4_072 Charts'!$B$15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 Charts'!$B$16:$B$23</c:f>
              <c:numCache>
                <c:formatCode>General</c:formatCode>
                <c:ptCount val="8"/>
                <c:pt idx="0">
                  <c:v>11.32</c:v>
                </c:pt>
                <c:pt idx="1">
                  <c:v>30.5</c:v>
                </c:pt>
                <c:pt idx="2">
                  <c:v>47.33</c:v>
                </c:pt>
                <c:pt idx="3">
                  <c:v>61.08</c:v>
                </c:pt>
                <c:pt idx="4">
                  <c:v>71.77</c:v>
                </c:pt>
                <c:pt idx="5">
                  <c:v>45.68</c:v>
                </c:pt>
                <c:pt idx="6">
                  <c:v>46.3</c:v>
                </c:pt>
                <c:pt idx="7">
                  <c:v>46.38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E-3343-8E0A-CE5D5CC928E0}"/>
            </c:ext>
          </c:extLst>
        </c:ser>
        <c:ser>
          <c:idx val="2"/>
          <c:order val="2"/>
          <c:tx>
            <c:strRef>
              <c:f>'Media Density Exp_T4_072 Charts'!$C$15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 Charts'!$C$16:$C$23</c:f>
              <c:numCache>
                <c:formatCode>General</c:formatCode>
                <c:ptCount val="8"/>
                <c:pt idx="0">
                  <c:v>3.98</c:v>
                </c:pt>
                <c:pt idx="1">
                  <c:v>17.39</c:v>
                </c:pt>
                <c:pt idx="2">
                  <c:v>27.54</c:v>
                </c:pt>
                <c:pt idx="3">
                  <c:v>42.92</c:v>
                </c:pt>
                <c:pt idx="4">
                  <c:v>51.41</c:v>
                </c:pt>
                <c:pt idx="5">
                  <c:v>40.130000000000003</c:v>
                </c:pt>
                <c:pt idx="6">
                  <c:v>35.67</c:v>
                </c:pt>
                <c:pt idx="7">
                  <c:v>34.770000000000003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E-3343-8E0A-CE5D5CC928E0}"/>
            </c:ext>
          </c:extLst>
        </c:ser>
        <c:ser>
          <c:idx val="3"/>
          <c:order val="3"/>
          <c:tx>
            <c:strRef>
              <c:f>'Media Density Exp_T4_072 Charts'!$D$15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Exp_T4_072 Charts'!$D$16:$D$23</c:f>
              <c:numCache>
                <c:formatCode>General</c:formatCode>
                <c:ptCount val="8"/>
                <c:pt idx="0">
                  <c:v>5.58</c:v>
                </c:pt>
                <c:pt idx="1">
                  <c:v>24.11</c:v>
                </c:pt>
                <c:pt idx="2">
                  <c:v>31.17</c:v>
                </c:pt>
                <c:pt idx="3">
                  <c:v>49.63</c:v>
                </c:pt>
                <c:pt idx="4">
                  <c:v>57.05</c:v>
                </c:pt>
                <c:pt idx="5">
                  <c:v>45.3</c:v>
                </c:pt>
                <c:pt idx="6">
                  <c:v>40.299999999999997</c:v>
                </c:pt>
                <c:pt idx="7">
                  <c:v>35.270000000000003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9E-3343-8E0A-CE5D5CC928E0}"/>
            </c:ext>
          </c:extLst>
        </c:ser>
        <c:ser>
          <c:idx val="4"/>
          <c:order val="4"/>
          <c:tx>
            <c:strRef>
              <c:f>'Media Density Exp_T4_072 Charts'!$E$15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Exp_T4_072 Charts'!$E$16:$E$23</c:f>
              <c:numCache>
                <c:formatCode>General</c:formatCode>
                <c:ptCount val="8"/>
                <c:pt idx="0">
                  <c:v>9.69</c:v>
                </c:pt>
                <c:pt idx="1">
                  <c:v>32.76</c:v>
                </c:pt>
                <c:pt idx="2">
                  <c:v>49.08</c:v>
                </c:pt>
                <c:pt idx="3">
                  <c:v>63.45</c:v>
                </c:pt>
                <c:pt idx="4">
                  <c:v>64.39</c:v>
                </c:pt>
                <c:pt idx="5">
                  <c:v>34.71</c:v>
                </c:pt>
                <c:pt idx="6">
                  <c:v>36.130000000000003</c:v>
                </c:pt>
                <c:pt idx="7">
                  <c:v>38.17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9E-3343-8E0A-CE5D5CC928E0}"/>
            </c:ext>
          </c:extLst>
        </c:ser>
        <c:ser>
          <c:idx val="5"/>
          <c:order val="5"/>
          <c:tx>
            <c:strRef>
              <c:f>'Media Density Exp_T4_072 Charts'!$F$15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Exp_T4_072 Charts'!$F$16:$F$23</c:f>
              <c:numCache>
                <c:formatCode>General</c:formatCode>
                <c:ptCount val="8"/>
                <c:pt idx="0">
                  <c:v>4.33</c:v>
                </c:pt>
                <c:pt idx="1">
                  <c:v>18.329999999999998</c:v>
                </c:pt>
                <c:pt idx="2">
                  <c:v>27.9</c:v>
                </c:pt>
                <c:pt idx="3">
                  <c:v>32.19</c:v>
                </c:pt>
                <c:pt idx="4">
                  <c:v>33.31</c:v>
                </c:pt>
                <c:pt idx="5">
                  <c:v>24.15</c:v>
                </c:pt>
                <c:pt idx="6">
                  <c:v>25.2</c:v>
                </c:pt>
                <c:pt idx="7">
                  <c:v>22.02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9E-3343-8E0A-CE5D5CC9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207855"/>
        <c:axId val="1614110207"/>
      </c:barChart>
      <c:catAx>
        <c:axId val="161420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110207"/>
        <c:crosses val="autoZero"/>
        <c:auto val="1"/>
        <c:lblAlgn val="ctr"/>
        <c:lblOffset val="100"/>
        <c:noMultiLvlLbl val="0"/>
      </c:catAx>
      <c:valAx>
        <c:axId val="16141102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Exp_T4_07232025  |  Plate M08020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 Charts'!$A$28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 Charts'!$A$29:$A$36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4-5C4D-8D0F-8C0592004D7E}"/>
            </c:ext>
          </c:extLst>
        </c:ser>
        <c:ser>
          <c:idx val="1"/>
          <c:order val="1"/>
          <c:tx>
            <c:strRef>
              <c:f>'Media Density Exp_T4_072 Charts'!$B$28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 Charts'!$B$29:$B$36</c:f>
              <c:numCache>
                <c:formatCode>General</c:formatCode>
                <c:ptCount val="8"/>
                <c:pt idx="0">
                  <c:v>8.49</c:v>
                </c:pt>
                <c:pt idx="1">
                  <c:v>23.41</c:v>
                </c:pt>
                <c:pt idx="2">
                  <c:v>54.88</c:v>
                </c:pt>
                <c:pt idx="3">
                  <c:v>60.07</c:v>
                </c:pt>
                <c:pt idx="4">
                  <c:v>63.34</c:v>
                </c:pt>
                <c:pt idx="5">
                  <c:v>54.38</c:v>
                </c:pt>
                <c:pt idx="6">
                  <c:v>55.24</c:v>
                </c:pt>
                <c:pt idx="7">
                  <c:v>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4-5C4D-8D0F-8C0592004D7E}"/>
            </c:ext>
          </c:extLst>
        </c:ser>
        <c:ser>
          <c:idx val="2"/>
          <c:order val="2"/>
          <c:tx>
            <c:strRef>
              <c:f>'Media Density Exp_T4_072 Charts'!$C$28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 Charts'!$C$29:$C$36</c:f>
              <c:numCache>
                <c:formatCode>General</c:formatCode>
                <c:ptCount val="8"/>
                <c:pt idx="0">
                  <c:v>5.12</c:v>
                </c:pt>
                <c:pt idx="1">
                  <c:v>12.48</c:v>
                </c:pt>
                <c:pt idx="2">
                  <c:v>28.32</c:v>
                </c:pt>
                <c:pt idx="3">
                  <c:v>33.57</c:v>
                </c:pt>
                <c:pt idx="4">
                  <c:v>33.979999999999997</c:v>
                </c:pt>
                <c:pt idx="5">
                  <c:v>24.06</c:v>
                </c:pt>
                <c:pt idx="6">
                  <c:v>5.3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4-5C4D-8D0F-8C0592004D7E}"/>
            </c:ext>
          </c:extLst>
        </c:ser>
        <c:ser>
          <c:idx val="3"/>
          <c:order val="3"/>
          <c:tx>
            <c:strRef>
              <c:f>'Media Density Exp_T4_072 Charts'!$D$28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Exp_T4_072 Charts'!$D$29:$D$36</c:f>
              <c:numCache>
                <c:formatCode>General</c:formatCode>
                <c:ptCount val="8"/>
                <c:pt idx="0">
                  <c:v>5.52</c:v>
                </c:pt>
                <c:pt idx="1">
                  <c:v>14.21</c:v>
                </c:pt>
                <c:pt idx="2">
                  <c:v>28.74</c:v>
                </c:pt>
                <c:pt idx="3">
                  <c:v>34.04</c:v>
                </c:pt>
                <c:pt idx="4">
                  <c:v>27.97</c:v>
                </c:pt>
                <c:pt idx="5">
                  <c:v>17.940000000000001</c:v>
                </c:pt>
                <c:pt idx="6">
                  <c:v>3.75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4-5C4D-8D0F-8C0592004D7E}"/>
            </c:ext>
          </c:extLst>
        </c:ser>
        <c:ser>
          <c:idx val="4"/>
          <c:order val="4"/>
          <c:tx>
            <c:strRef>
              <c:f>'Media Density Exp_T4_072 Charts'!$E$28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Exp_T4_072 Charts'!$E$29:$E$36</c:f>
              <c:numCache>
                <c:formatCode>General</c:formatCode>
                <c:ptCount val="8"/>
                <c:pt idx="0">
                  <c:v>6.56</c:v>
                </c:pt>
                <c:pt idx="1">
                  <c:v>18.43</c:v>
                </c:pt>
                <c:pt idx="2">
                  <c:v>40.94</c:v>
                </c:pt>
                <c:pt idx="3">
                  <c:v>45.87</c:v>
                </c:pt>
                <c:pt idx="4">
                  <c:v>46.56</c:v>
                </c:pt>
                <c:pt idx="5">
                  <c:v>47.03</c:v>
                </c:pt>
                <c:pt idx="6">
                  <c:v>48.95</c:v>
                </c:pt>
                <c:pt idx="7">
                  <c:v>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4-5C4D-8D0F-8C0592004D7E}"/>
            </c:ext>
          </c:extLst>
        </c:ser>
        <c:ser>
          <c:idx val="5"/>
          <c:order val="5"/>
          <c:tx>
            <c:strRef>
              <c:f>'Media Density Exp_T4_072 Charts'!$F$28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Exp_T4_072 Charts'!$F$29:$F$36</c:f>
              <c:numCache>
                <c:formatCode>General</c:formatCode>
                <c:ptCount val="8"/>
                <c:pt idx="0">
                  <c:v>5.52</c:v>
                </c:pt>
                <c:pt idx="1">
                  <c:v>11.95</c:v>
                </c:pt>
                <c:pt idx="2">
                  <c:v>19.420000000000002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C4-5C4D-8D0F-8C0592004D7E}"/>
            </c:ext>
          </c:extLst>
        </c:ser>
        <c:ser>
          <c:idx val="6"/>
          <c:order val="6"/>
          <c:tx>
            <c:strRef>
              <c:f>'Media Density Exp_T4_072 Charts'!$G$28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Exp_T4_072 Charts'!$G$29:$G$36</c:f>
              <c:numCache>
                <c:formatCode>General</c:formatCode>
                <c:ptCount val="8"/>
                <c:pt idx="0">
                  <c:v>2.83</c:v>
                </c:pt>
                <c:pt idx="1">
                  <c:v>9.5</c:v>
                </c:pt>
                <c:pt idx="2">
                  <c:v>15.35</c:v>
                </c:pt>
                <c:pt idx="3">
                  <c:v>14.75</c:v>
                </c:pt>
                <c:pt idx="4">
                  <c:v>10.41</c:v>
                </c:pt>
                <c:pt idx="5">
                  <c:v>2.77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C4-5C4D-8D0F-8C0592004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143728"/>
        <c:axId val="1676065359"/>
      </c:barChart>
      <c:catAx>
        <c:axId val="157614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65359"/>
        <c:crosses val="autoZero"/>
        <c:auto val="1"/>
        <c:lblAlgn val="ctr"/>
        <c:lblOffset val="100"/>
        <c:noMultiLvlLbl val="0"/>
      </c:catAx>
      <c:valAx>
        <c:axId val="1676065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Exp_T4_07232025  |  Plate M07735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 Charts'!$A$41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 Charts'!$A$42:$A$49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0-3C49-98B8-C46A3AE71295}"/>
            </c:ext>
          </c:extLst>
        </c:ser>
        <c:ser>
          <c:idx val="1"/>
          <c:order val="1"/>
          <c:tx>
            <c:strRef>
              <c:f>'Media Density Exp_T4_072 Charts'!$B$41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 Charts'!$B$42:$B$49</c:f>
              <c:numCache>
                <c:formatCode>General</c:formatCode>
                <c:ptCount val="8"/>
                <c:pt idx="0">
                  <c:v>11.7</c:v>
                </c:pt>
                <c:pt idx="1">
                  <c:v>29.52</c:v>
                </c:pt>
                <c:pt idx="2">
                  <c:v>67.87</c:v>
                </c:pt>
                <c:pt idx="3">
                  <c:v>82.28</c:v>
                </c:pt>
                <c:pt idx="4">
                  <c:v>87.88</c:v>
                </c:pt>
                <c:pt idx="5">
                  <c:v>85.64</c:v>
                </c:pt>
                <c:pt idx="6">
                  <c:v>76.36</c:v>
                </c:pt>
                <c:pt idx="7">
                  <c:v>58.28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0-3C49-98B8-C46A3AE71295}"/>
            </c:ext>
          </c:extLst>
        </c:ser>
        <c:ser>
          <c:idx val="2"/>
          <c:order val="2"/>
          <c:tx>
            <c:strRef>
              <c:f>'Media Density Exp_T4_072 Charts'!$C$41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 Charts'!$C$42:$C$49</c:f>
              <c:numCache>
                <c:formatCode>General</c:formatCode>
                <c:ptCount val="8"/>
                <c:pt idx="0">
                  <c:v>4.13</c:v>
                </c:pt>
                <c:pt idx="1">
                  <c:v>15.38</c:v>
                </c:pt>
                <c:pt idx="2">
                  <c:v>39.229999999999997</c:v>
                </c:pt>
                <c:pt idx="3">
                  <c:v>60.94</c:v>
                </c:pt>
                <c:pt idx="4">
                  <c:v>68.06</c:v>
                </c:pt>
                <c:pt idx="5">
                  <c:v>60.62</c:v>
                </c:pt>
                <c:pt idx="6">
                  <c:v>65.69</c:v>
                </c:pt>
                <c:pt idx="7">
                  <c:v>66.06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0-3C49-98B8-C46A3AE71295}"/>
            </c:ext>
          </c:extLst>
        </c:ser>
        <c:ser>
          <c:idx val="3"/>
          <c:order val="3"/>
          <c:tx>
            <c:strRef>
              <c:f>'Media Density Exp_T4_072 Charts'!$D$41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Exp_T4_072 Charts'!$D$42:$D$49</c:f>
              <c:numCache>
                <c:formatCode>General</c:formatCode>
                <c:ptCount val="8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0.04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0-3C49-98B8-C46A3AE71295}"/>
            </c:ext>
          </c:extLst>
        </c:ser>
        <c:ser>
          <c:idx val="4"/>
          <c:order val="4"/>
          <c:tx>
            <c:strRef>
              <c:f>'Media Density Exp_T4_072 Charts'!$E$41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Exp_T4_072 Charts'!$E$42:$E$49</c:f>
              <c:numCache>
                <c:formatCode>General</c:formatCode>
                <c:ptCount val="8"/>
                <c:pt idx="0">
                  <c:v>3.58</c:v>
                </c:pt>
                <c:pt idx="1">
                  <c:v>11.95</c:v>
                </c:pt>
                <c:pt idx="2">
                  <c:v>31.33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10-3C49-98B8-C46A3AE71295}"/>
            </c:ext>
          </c:extLst>
        </c:ser>
        <c:ser>
          <c:idx val="5"/>
          <c:order val="5"/>
          <c:tx>
            <c:strRef>
              <c:f>'Media Density Exp_T4_072 Charts'!$F$41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Exp_T4_072 Charts'!$F$42:$F$49</c:f>
              <c:numCache>
                <c:formatCode>General</c:formatCode>
                <c:ptCount val="8"/>
                <c:pt idx="0">
                  <c:v>3.6</c:v>
                </c:pt>
                <c:pt idx="1">
                  <c:v>13.41</c:v>
                </c:pt>
                <c:pt idx="2">
                  <c:v>33.86</c:v>
                </c:pt>
                <c:pt idx="3">
                  <c:v>47.02</c:v>
                </c:pt>
                <c:pt idx="4">
                  <c:v>63.21</c:v>
                </c:pt>
                <c:pt idx="5">
                  <c:v>61.54</c:v>
                </c:pt>
                <c:pt idx="6">
                  <c:v>60.63</c:v>
                </c:pt>
                <c:pt idx="7">
                  <c:v>53.94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0-3C49-98B8-C46A3AE71295}"/>
            </c:ext>
          </c:extLst>
        </c:ser>
        <c:ser>
          <c:idx val="6"/>
          <c:order val="6"/>
          <c:tx>
            <c:strRef>
              <c:f>'Media Density Exp_T4_072 Charts'!$G$41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Exp_T4_072 Charts'!$G$42:$G$49</c:f>
              <c:numCache>
                <c:formatCode>General</c:formatCode>
                <c:ptCount val="8"/>
                <c:pt idx="0">
                  <c:v>3.41</c:v>
                </c:pt>
                <c:pt idx="1">
                  <c:v>14.48</c:v>
                </c:pt>
                <c:pt idx="2">
                  <c:v>37.270000000000003</c:v>
                </c:pt>
                <c:pt idx="3">
                  <c:v>45.45</c:v>
                </c:pt>
                <c:pt idx="4">
                  <c:v>65.05</c:v>
                </c:pt>
                <c:pt idx="5">
                  <c:v>59.11</c:v>
                </c:pt>
                <c:pt idx="6">
                  <c:v>34.51</c:v>
                </c:pt>
                <c:pt idx="7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10-3C49-98B8-C46A3AE7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049487"/>
        <c:axId val="923165296"/>
      </c:barChart>
      <c:catAx>
        <c:axId val="1616049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65296"/>
        <c:crosses val="autoZero"/>
        <c:auto val="1"/>
        <c:lblAlgn val="ctr"/>
        <c:lblOffset val="100"/>
        <c:noMultiLvlLbl val="0"/>
      </c:catAx>
      <c:valAx>
        <c:axId val="923165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4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Density Exp_T4_07232025  |  Plate M08029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Density Exp_T4_072 Charts'!$A$54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 Density Exp_T4_072 Charts'!$A$55:$A$62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5-E74A-AEF7-C46E27EF3C2A}"/>
            </c:ext>
          </c:extLst>
        </c:ser>
        <c:ser>
          <c:idx val="1"/>
          <c:order val="1"/>
          <c:tx>
            <c:strRef>
              <c:f>'Media Density Exp_T4_072 Charts'!$B$54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 Density Exp_T4_072 Charts'!$B$55:$B$62</c:f>
              <c:numCache>
                <c:formatCode>General</c:formatCode>
                <c:ptCount val="8"/>
                <c:pt idx="0">
                  <c:v>8.02</c:v>
                </c:pt>
                <c:pt idx="1">
                  <c:v>19.670000000000002</c:v>
                </c:pt>
                <c:pt idx="2">
                  <c:v>46.66</c:v>
                </c:pt>
                <c:pt idx="3">
                  <c:v>38.78</c:v>
                </c:pt>
                <c:pt idx="4">
                  <c:v>52.59</c:v>
                </c:pt>
                <c:pt idx="5">
                  <c:v>45.12</c:v>
                </c:pt>
                <c:pt idx="6">
                  <c:v>46.54</c:v>
                </c:pt>
                <c:pt idx="7">
                  <c:v>32.75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5-E74A-AEF7-C46E27EF3C2A}"/>
            </c:ext>
          </c:extLst>
        </c:ser>
        <c:ser>
          <c:idx val="2"/>
          <c:order val="2"/>
          <c:tx>
            <c:strRef>
              <c:f>'Media Density Exp_T4_072 Charts'!$C$54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 Density Exp_T4_072 Charts'!$C$55:$C$62</c:f>
              <c:numCache>
                <c:formatCode>General</c:formatCode>
                <c:ptCount val="8"/>
                <c:pt idx="0">
                  <c:v>4.88</c:v>
                </c:pt>
                <c:pt idx="1">
                  <c:v>15.34</c:v>
                </c:pt>
                <c:pt idx="2">
                  <c:v>32.76</c:v>
                </c:pt>
                <c:pt idx="3">
                  <c:v>39.35</c:v>
                </c:pt>
                <c:pt idx="4">
                  <c:v>51.79</c:v>
                </c:pt>
                <c:pt idx="5">
                  <c:v>47.23</c:v>
                </c:pt>
                <c:pt idx="6">
                  <c:v>29.62</c:v>
                </c:pt>
                <c:pt idx="7">
                  <c:v>25.06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5-E74A-AEF7-C46E27EF3C2A}"/>
            </c:ext>
          </c:extLst>
        </c:ser>
        <c:ser>
          <c:idx val="3"/>
          <c:order val="3"/>
          <c:tx>
            <c:strRef>
              <c:f>'Media Density Exp_T4_072 Charts'!$D$54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 Density Exp_T4_072 Charts'!$D$55:$D$62</c:f>
              <c:numCache>
                <c:formatCode>General</c:formatCode>
                <c:ptCount val="8"/>
                <c:pt idx="0">
                  <c:v>4.3499999999999996</c:v>
                </c:pt>
                <c:pt idx="1">
                  <c:v>10.119999999999999</c:v>
                </c:pt>
                <c:pt idx="2">
                  <c:v>18.579999999999998</c:v>
                </c:pt>
                <c:pt idx="3">
                  <c:v>16.57</c:v>
                </c:pt>
                <c:pt idx="4">
                  <c:v>12.07</c:v>
                </c:pt>
                <c:pt idx="5">
                  <c:v>7.82</c:v>
                </c:pt>
                <c:pt idx="6">
                  <c:v>1.08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35-E74A-AEF7-C46E27EF3C2A}"/>
            </c:ext>
          </c:extLst>
        </c:ser>
        <c:ser>
          <c:idx val="4"/>
          <c:order val="4"/>
          <c:tx>
            <c:strRef>
              <c:f>'Media Density Exp_T4_072 Charts'!$E$54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 Density Exp_T4_072 Charts'!$E$55:$E$62</c:f>
              <c:numCache>
                <c:formatCode>General</c:formatCode>
                <c:ptCount val="8"/>
                <c:pt idx="0">
                  <c:v>6.39</c:v>
                </c:pt>
                <c:pt idx="1">
                  <c:v>16.09</c:v>
                </c:pt>
                <c:pt idx="2">
                  <c:v>42.44</c:v>
                </c:pt>
                <c:pt idx="3">
                  <c:v>46.16</c:v>
                </c:pt>
                <c:pt idx="4">
                  <c:v>60.66</c:v>
                </c:pt>
                <c:pt idx="5">
                  <c:v>40.090000000000003</c:v>
                </c:pt>
                <c:pt idx="6">
                  <c:v>22.27</c:v>
                </c:pt>
                <c:pt idx="7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5-E74A-AEF7-C46E27EF3C2A}"/>
            </c:ext>
          </c:extLst>
        </c:ser>
        <c:ser>
          <c:idx val="5"/>
          <c:order val="5"/>
          <c:tx>
            <c:strRef>
              <c:f>'Media Density Exp_T4_072 Charts'!$F$54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 Density Exp_T4_072 Charts'!$F$55:$F$62</c:f>
              <c:numCache>
                <c:formatCode>General</c:formatCode>
                <c:ptCount val="8"/>
                <c:pt idx="0">
                  <c:v>4.75</c:v>
                </c:pt>
                <c:pt idx="1">
                  <c:v>10.4</c:v>
                </c:pt>
                <c:pt idx="2">
                  <c:v>14.23</c:v>
                </c:pt>
                <c:pt idx="3">
                  <c:v>12.4</c:v>
                </c:pt>
                <c:pt idx="4">
                  <c:v>9.06</c:v>
                </c:pt>
                <c:pt idx="5">
                  <c:v>2.4300000000000002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35-E74A-AEF7-C46E27EF3C2A}"/>
            </c:ext>
          </c:extLst>
        </c:ser>
        <c:ser>
          <c:idx val="6"/>
          <c:order val="6"/>
          <c:tx>
            <c:strRef>
              <c:f>'Media Density Exp_T4_072 Charts'!$G$54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 Density Exp_T4_072 Charts'!$G$55:$G$62</c:f>
              <c:numCache>
                <c:formatCode>General</c:formatCode>
                <c:ptCount val="8"/>
                <c:pt idx="0">
                  <c:v>1.7</c:v>
                </c:pt>
                <c:pt idx="1">
                  <c:v>5.6</c:v>
                </c:pt>
                <c:pt idx="2">
                  <c:v>7.13</c:v>
                </c:pt>
                <c:pt idx="3">
                  <c:v>3.01</c:v>
                </c:pt>
                <c:pt idx="4">
                  <c:v>0.06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5-E74A-AEF7-C46E27EF3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862671"/>
        <c:axId val="1951878783"/>
      </c:barChart>
      <c:catAx>
        <c:axId val="195186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78783"/>
        <c:crosses val="autoZero"/>
        <c:auto val="1"/>
        <c:lblAlgn val="ctr"/>
        <c:lblOffset val="100"/>
        <c:noMultiLvlLbl val="0"/>
      </c:catAx>
      <c:valAx>
        <c:axId val="19518787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6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KCNT1_T1_NBP_09272025_AR  |  Plate M07036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'KCNT1_T1_NBP_09272025_AR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'KCNT1_T1_NBP_09272025_AR Charts'!$A$3:$A$10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7-FC44-BD82-1D133798AED1}"/>
            </c:ext>
          </c:extLst>
        </c:ser>
        <c:ser>
          <c:idx val="1"/>
          <c:order val="1"/>
          <c:tx>
            <c:strRef>
              <c:f>'KCNT1_T1_NBP_09272025_AR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'KCNT1_T1_NBP_09272025_AR Charts'!$B$3:$B$10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7-FC44-BD82-1D133798AED1}"/>
            </c:ext>
          </c:extLst>
        </c:ser>
        <c:ser>
          <c:idx val="2"/>
          <c:order val="2"/>
          <c:tx>
            <c:strRef>
              <c:f>'KCNT1_T1_NBP_09272025_AR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'KCNT1_T1_NBP_09272025_AR Charts'!$C$3:$C$10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7-FC44-BD82-1D133798AED1}"/>
            </c:ext>
          </c:extLst>
        </c:ser>
        <c:ser>
          <c:idx val="3"/>
          <c:order val="3"/>
          <c:tx>
            <c:strRef>
              <c:f>'KCNT1_T1_NBP_09272025_AR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'KCNT1_T1_NBP_09272025_AR Charts'!$D$3:$D$10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7-FC44-BD82-1D133798AED1}"/>
            </c:ext>
          </c:extLst>
        </c:ser>
        <c:ser>
          <c:idx val="4"/>
          <c:order val="4"/>
          <c:tx>
            <c:strRef>
              <c:f>'KCNT1_T1_NBP_09272025_AR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'KCNT1_T1_NBP_09272025_AR Charts'!$E$3:$E$10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7-FC44-BD82-1D133798AED1}"/>
            </c:ext>
          </c:extLst>
        </c:ser>
        <c:ser>
          <c:idx val="5"/>
          <c:order val="5"/>
          <c:tx>
            <c:strRef>
              <c:f>'KCNT1_T1_NBP_09272025_AR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'KCNT1_T1_NBP_09272025_AR Charts'!$F$3:$F$10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17-FC44-BD82-1D133798AED1}"/>
            </c:ext>
          </c:extLst>
        </c:ser>
        <c:ser>
          <c:idx val="6"/>
          <c:order val="6"/>
          <c:tx>
            <c:strRef>
              <c:f>'KCNT1_T1_NBP_09272025_AR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'KCNT1_T1_NBP_09272025_AR Charts'!$G$3:$G$10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17-FC44-BD82-1D133798A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178624"/>
        <c:axId val="923831152"/>
      </c:barChart>
      <c:catAx>
        <c:axId val="92317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31152"/>
        <c:crosses val="autoZero"/>
        <c:auto val="1"/>
        <c:lblAlgn val="ctr"/>
        <c:lblOffset val="100"/>
        <c:noMultiLvlLbl val="0"/>
      </c:catAx>
      <c:valAx>
        <c:axId val="923831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7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KCNT1_T1_NBP_09272025_AR  |  Plate M07039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'KCNT1_T1_NBP_09272025_AR Charts'!$A$15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'KCNT1_T1_NBP_09272025_AR Charts'!$A$16:$A$23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A-4549-B263-D198EF9429D3}"/>
            </c:ext>
          </c:extLst>
        </c:ser>
        <c:ser>
          <c:idx val="1"/>
          <c:order val="1"/>
          <c:tx>
            <c:strRef>
              <c:f>'KCNT1_T1_NBP_09272025_AR Charts'!$B$15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'KCNT1_T1_NBP_09272025_AR Charts'!$B$16:$B$23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A-4549-B263-D198EF9429D3}"/>
            </c:ext>
          </c:extLst>
        </c:ser>
        <c:ser>
          <c:idx val="2"/>
          <c:order val="2"/>
          <c:tx>
            <c:strRef>
              <c:f>'KCNT1_T1_NBP_09272025_AR Charts'!$C$15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'KCNT1_T1_NBP_09272025_AR Charts'!$C$16:$C$23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A-4549-B263-D198EF9429D3}"/>
            </c:ext>
          </c:extLst>
        </c:ser>
        <c:ser>
          <c:idx val="3"/>
          <c:order val="3"/>
          <c:tx>
            <c:strRef>
              <c:f>'KCNT1_T1_NBP_09272025_AR Charts'!$D$15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'KCNT1_T1_NBP_09272025_AR Charts'!$D$16:$D$23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A-4549-B263-D198EF9429D3}"/>
            </c:ext>
          </c:extLst>
        </c:ser>
        <c:ser>
          <c:idx val="4"/>
          <c:order val="4"/>
          <c:tx>
            <c:strRef>
              <c:f>'KCNT1_T1_NBP_09272025_AR Charts'!$E$15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'KCNT1_T1_NBP_09272025_AR Charts'!$E$16:$E$23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0A-4549-B263-D198EF9429D3}"/>
            </c:ext>
          </c:extLst>
        </c:ser>
        <c:ser>
          <c:idx val="5"/>
          <c:order val="5"/>
          <c:tx>
            <c:strRef>
              <c:f>'KCNT1_T1_NBP_09272025_AR Charts'!$F$15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'KCNT1_T1_NBP_09272025_AR Charts'!$F$16:$F$23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0A-4549-B263-D198EF94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474064"/>
        <c:axId val="1576475776"/>
      </c:barChart>
      <c:catAx>
        <c:axId val="157647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75776"/>
        <c:crosses val="autoZero"/>
        <c:auto val="1"/>
        <c:lblAlgn val="ctr"/>
        <c:lblOffset val="100"/>
        <c:noMultiLvlLbl val="0"/>
      </c:catAx>
      <c:valAx>
        <c:axId val="1576475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KCNT1_T1_NBP_09272025_AR  |  Plate M08020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'KCNT1_T1_NBP_09272025_AR Charts'!$A$28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'KCNT1_T1_NBP_09272025_AR Charts'!$A$29:$A$36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D-564D-9E8B-854118C37CC5}"/>
            </c:ext>
          </c:extLst>
        </c:ser>
        <c:ser>
          <c:idx val="1"/>
          <c:order val="1"/>
          <c:tx>
            <c:strRef>
              <c:f>'KCNT1_T1_NBP_09272025_AR Charts'!$B$28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'KCNT1_T1_NBP_09272025_AR Charts'!$B$29:$B$36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D-564D-9E8B-854118C37CC5}"/>
            </c:ext>
          </c:extLst>
        </c:ser>
        <c:ser>
          <c:idx val="2"/>
          <c:order val="2"/>
          <c:tx>
            <c:strRef>
              <c:f>'KCNT1_T1_NBP_09272025_AR Charts'!$C$28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'KCNT1_T1_NBP_09272025_AR Charts'!$C$29:$C$36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2D-564D-9E8B-854118C37CC5}"/>
            </c:ext>
          </c:extLst>
        </c:ser>
        <c:ser>
          <c:idx val="3"/>
          <c:order val="3"/>
          <c:tx>
            <c:strRef>
              <c:f>'KCNT1_T1_NBP_09272025_AR Charts'!$D$28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'KCNT1_T1_NBP_09272025_AR Charts'!$D$29:$D$36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2D-564D-9E8B-854118C37CC5}"/>
            </c:ext>
          </c:extLst>
        </c:ser>
        <c:ser>
          <c:idx val="4"/>
          <c:order val="4"/>
          <c:tx>
            <c:strRef>
              <c:f>'KCNT1_T1_NBP_09272025_AR Charts'!$E$28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'KCNT1_T1_NBP_09272025_AR Charts'!$E$29:$E$36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2D-564D-9E8B-854118C37CC5}"/>
            </c:ext>
          </c:extLst>
        </c:ser>
        <c:ser>
          <c:idx val="5"/>
          <c:order val="5"/>
          <c:tx>
            <c:strRef>
              <c:f>'KCNT1_T1_NBP_09272025_AR Charts'!$F$28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'KCNT1_T1_NBP_09272025_AR Charts'!$F$29:$F$36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2D-564D-9E8B-854118C37CC5}"/>
            </c:ext>
          </c:extLst>
        </c:ser>
        <c:ser>
          <c:idx val="6"/>
          <c:order val="6"/>
          <c:tx>
            <c:strRef>
              <c:f>'KCNT1_T1_NBP_09272025_AR Charts'!$G$28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'KCNT1_T1_NBP_09272025_AR Charts'!$G$29:$G$36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2D-564D-9E8B-854118C3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216080"/>
        <c:axId val="924217792"/>
      </c:barChart>
      <c:catAx>
        <c:axId val="92421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17792"/>
        <c:crosses val="autoZero"/>
        <c:auto val="1"/>
        <c:lblAlgn val="ctr"/>
        <c:lblOffset val="100"/>
        <c:noMultiLvlLbl val="0"/>
      </c:catAx>
      <c:valAx>
        <c:axId val="924217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KCNT1_T1_NBP_09272025_AR  |  Plate M07735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'KCNT1_T1_NBP_09272025_AR Charts'!$A$41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'KCNT1_T1_NBP_09272025_AR Charts'!$A$42:$A$49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C-894A-8C2F-C57D458B4C11}"/>
            </c:ext>
          </c:extLst>
        </c:ser>
        <c:ser>
          <c:idx val="1"/>
          <c:order val="1"/>
          <c:tx>
            <c:strRef>
              <c:f>'KCNT1_T1_NBP_09272025_AR Charts'!$B$41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'KCNT1_T1_NBP_09272025_AR Charts'!$B$42:$B$49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C-894A-8C2F-C57D458B4C11}"/>
            </c:ext>
          </c:extLst>
        </c:ser>
        <c:ser>
          <c:idx val="2"/>
          <c:order val="2"/>
          <c:tx>
            <c:strRef>
              <c:f>'KCNT1_T1_NBP_09272025_AR Charts'!$C$41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'KCNT1_T1_NBP_09272025_AR Charts'!$C$42:$C$49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C-894A-8C2F-C57D458B4C11}"/>
            </c:ext>
          </c:extLst>
        </c:ser>
        <c:ser>
          <c:idx val="3"/>
          <c:order val="3"/>
          <c:tx>
            <c:strRef>
              <c:f>'KCNT1_T1_NBP_09272025_AR Charts'!$D$41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'KCNT1_T1_NBP_09272025_AR Charts'!$D$42:$D$49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C-894A-8C2F-C57D458B4C11}"/>
            </c:ext>
          </c:extLst>
        </c:ser>
        <c:ser>
          <c:idx val="4"/>
          <c:order val="4"/>
          <c:tx>
            <c:strRef>
              <c:f>'KCNT1_T1_NBP_09272025_AR Charts'!$E$41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'KCNT1_T1_NBP_09272025_AR Charts'!$E$42:$E$49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5C-894A-8C2F-C57D458B4C11}"/>
            </c:ext>
          </c:extLst>
        </c:ser>
        <c:ser>
          <c:idx val="5"/>
          <c:order val="5"/>
          <c:tx>
            <c:strRef>
              <c:f>'KCNT1_T1_NBP_09272025_AR Charts'!$F$41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'KCNT1_T1_NBP_09272025_AR Charts'!$F$42:$F$49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5C-894A-8C2F-C57D458B4C11}"/>
            </c:ext>
          </c:extLst>
        </c:ser>
        <c:ser>
          <c:idx val="6"/>
          <c:order val="6"/>
          <c:tx>
            <c:strRef>
              <c:f>'KCNT1_T1_NBP_09272025_AR Charts'!$G$41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'KCNT1_T1_NBP_09272025_AR Charts'!$G$42:$G$49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5C-894A-8C2F-C57D458B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213727"/>
        <c:axId val="1541634496"/>
      </c:barChart>
      <c:catAx>
        <c:axId val="170821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634496"/>
        <c:crosses val="autoZero"/>
        <c:auto val="1"/>
        <c:lblAlgn val="ctr"/>
        <c:lblOffset val="100"/>
        <c:noMultiLvlLbl val="0"/>
      </c:catAx>
      <c:valAx>
        <c:axId val="154163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1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KCNT1_T1_NBP_09272025_AR  |  Plate M08029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'KCNT1_T1_NBP_09272025_AR Charts'!$A$54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'KCNT1_T1_NBP_09272025_AR Charts'!$A$55:$A$62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2-C74B-B925-5F4E8CD95187}"/>
            </c:ext>
          </c:extLst>
        </c:ser>
        <c:ser>
          <c:idx val="1"/>
          <c:order val="1"/>
          <c:tx>
            <c:strRef>
              <c:f>'KCNT1_T1_NBP_09272025_AR Charts'!$B$54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'KCNT1_T1_NBP_09272025_AR Charts'!$B$55:$B$62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2-C74B-B925-5F4E8CD95187}"/>
            </c:ext>
          </c:extLst>
        </c:ser>
        <c:ser>
          <c:idx val="2"/>
          <c:order val="2"/>
          <c:tx>
            <c:strRef>
              <c:f>'KCNT1_T1_NBP_09272025_AR Charts'!$C$54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'KCNT1_T1_NBP_09272025_AR Charts'!$C$55:$C$62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82-C74B-B925-5F4E8CD95187}"/>
            </c:ext>
          </c:extLst>
        </c:ser>
        <c:ser>
          <c:idx val="3"/>
          <c:order val="3"/>
          <c:tx>
            <c:strRef>
              <c:f>'KCNT1_T1_NBP_09272025_AR Charts'!$D$54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'KCNT1_T1_NBP_09272025_AR Charts'!$D$55:$D$62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82-C74B-B925-5F4E8CD95187}"/>
            </c:ext>
          </c:extLst>
        </c:ser>
        <c:ser>
          <c:idx val="4"/>
          <c:order val="4"/>
          <c:tx>
            <c:strRef>
              <c:f>'KCNT1_T1_NBP_09272025_AR Charts'!$E$54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'KCNT1_T1_NBP_09272025_AR Charts'!$E$55:$E$62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82-C74B-B925-5F4E8CD95187}"/>
            </c:ext>
          </c:extLst>
        </c:ser>
        <c:ser>
          <c:idx val="5"/>
          <c:order val="5"/>
          <c:tx>
            <c:strRef>
              <c:f>'KCNT1_T1_NBP_09272025_AR Charts'!$F$54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'KCNT1_T1_NBP_09272025_AR Charts'!$F$55:$F$62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82-C74B-B925-5F4E8CD95187}"/>
            </c:ext>
          </c:extLst>
        </c:ser>
        <c:ser>
          <c:idx val="6"/>
          <c:order val="6"/>
          <c:tx>
            <c:strRef>
              <c:f>'KCNT1_T1_NBP_09272025_AR Charts'!$G$54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'KCNT1_T1_NBP_09272025_AR Charts'!$G$55:$G$62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82-C74B-B925-5F4E8CD95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716192"/>
        <c:axId val="1527888000"/>
      </c:barChart>
      <c:catAx>
        <c:axId val="152871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88000"/>
        <c:crosses val="autoZero"/>
        <c:auto val="1"/>
        <c:lblAlgn val="ctr"/>
        <c:lblOffset val="100"/>
        <c:noMultiLvlLbl val="0"/>
      </c:catAx>
      <c:valAx>
        <c:axId val="1527888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1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KOLF2.1J-NGN2_T2_021722026_AR  |  Plate M09177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'KOLF2.1J-NGN2_T2_0217220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'KOLF2.1J-NGN2_T2_0217220 Charts'!$A$3:$A$11</c:f>
              <c:numCache>
                <c:formatCode>General</c:formatCode>
                <c:ptCount val="9"/>
                <c:pt idx="0">
                  <c:v>6</c:v>
                </c:pt>
                <c:pt idx="1">
                  <c:v>9</c:v>
                </c:pt>
                <c:pt idx="2">
                  <c:v>13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29</c:v>
                </c:pt>
                <c:pt idx="7">
                  <c:v>33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7-BC47-AA86-B49F8A1A4CE9}"/>
            </c:ext>
          </c:extLst>
        </c:ser>
        <c:ser>
          <c:idx val="1"/>
          <c:order val="1"/>
          <c:tx>
            <c:strRef>
              <c:f>'KOLF2.1J-NGN2_T2_0217220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'KOLF2.1J-NGN2_T2_0217220 Charts'!$B$3:$B$11</c:f>
              <c:numCache>
                <c:formatCode>General</c:formatCode>
                <c:ptCount val="9"/>
                <c:pt idx="0">
                  <c:v>0.11</c:v>
                </c:pt>
                <c:pt idx="1">
                  <c:v>2.79</c:v>
                </c:pt>
                <c:pt idx="2">
                  <c:v>17.45</c:v>
                </c:pt>
                <c:pt idx="3">
                  <c:v>24.34</c:v>
                </c:pt>
                <c:pt idx="4">
                  <c:v>33.71</c:v>
                </c:pt>
                <c:pt idx="5">
                  <c:v>47.58</c:v>
                </c:pt>
                <c:pt idx="6">
                  <c:v>52.73</c:v>
                </c:pt>
                <c:pt idx="7">
                  <c:v>59.38</c:v>
                </c:pt>
                <c:pt idx="8">
                  <c:v>14.96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7-BC47-AA86-B49F8A1A4CE9}"/>
            </c:ext>
          </c:extLst>
        </c:ser>
        <c:ser>
          <c:idx val="2"/>
          <c:order val="2"/>
          <c:tx>
            <c:strRef>
              <c:f>'KOLF2.1J-NGN2_T2_0217220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'KOLF2.1J-NGN2_T2_0217220 Charts'!$C$3:$C$11</c:f>
              <c:numCache>
                <c:formatCode>General</c:formatCode>
                <c:ptCount val="9"/>
                <c:pt idx="0">
                  <c:v>0.13</c:v>
                </c:pt>
                <c:pt idx="1">
                  <c:v>3.92</c:v>
                </c:pt>
                <c:pt idx="2">
                  <c:v>18.940000000000001</c:v>
                </c:pt>
                <c:pt idx="3">
                  <c:v>26.28</c:v>
                </c:pt>
                <c:pt idx="4">
                  <c:v>35.9</c:v>
                </c:pt>
                <c:pt idx="5">
                  <c:v>48.45</c:v>
                </c:pt>
                <c:pt idx="6">
                  <c:v>52.97</c:v>
                </c:pt>
                <c:pt idx="7">
                  <c:v>56.9</c:v>
                </c:pt>
                <c:pt idx="8">
                  <c:v>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7-BC47-AA86-B49F8A1A4CE9}"/>
            </c:ext>
          </c:extLst>
        </c:ser>
        <c:ser>
          <c:idx val="3"/>
          <c:order val="3"/>
          <c:tx>
            <c:strRef>
              <c:f>'KOLF2.1J-NGN2_T2_0217220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'KOLF2.1J-NGN2_T2_0217220 Charts'!$D$3:$D$11</c:f>
              <c:numCache>
                <c:formatCode>General</c:formatCode>
                <c:ptCount val="9"/>
                <c:pt idx="0">
                  <c:v>0.11</c:v>
                </c:pt>
                <c:pt idx="1">
                  <c:v>1.82</c:v>
                </c:pt>
                <c:pt idx="2">
                  <c:v>10.220000000000001</c:v>
                </c:pt>
                <c:pt idx="3">
                  <c:v>14.92</c:v>
                </c:pt>
                <c:pt idx="4">
                  <c:v>21.11</c:v>
                </c:pt>
                <c:pt idx="5">
                  <c:v>31.29</c:v>
                </c:pt>
                <c:pt idx="6">
                  <c:v>35.43</c:v>
                </c:pt>
                <c:pt idx="7">
                  <c:v>41.98</c:v>
                </c:pt>
                <c:pt idx="8">
                  <c:v>44.34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A7-BC47-AA86-B49F8A1A4CE9}"/>
            </c:ext>
          </c:extLst>
        </c:ser>
        <c:ser>
          <c:idx val="4"/>
          <c:order val="4"/>
          <c:tx>
            <c:strRef>
              <c:f>'KOLF2.1J-NGN2_T2_0217220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'KOLF2.1J-NGN2_T2_0217220 Charts'!$E$3:$E$11</c:f>
              <c:numCache>
                <c:formatCode>General</c:formatCode>
                <c:ptCount val="9"/>
                <c:pt idx="0">
                  <c:v>0.28000000000000003</c:v>
                </c:pt>
                <c:pt idx="1">
                  <c:v>2.44</c:v>
                </c:pt>
                <c:pt idx="2">
                  <c:v>15.33</c:v>
                </c:pt>
                <c:pt idx="3">
                  <c:v>24.25</c:v>
                </c:pt>
                <c:pt idx="4">
                  <c:v>36.130000000000003</c:v>
                </c:pt>
                <c:pt idx="5">
                  <c:v>48.14</c:v>
                </c:pt>
                <c:pt idx="6">
                  <c:v>52.43</c:v>
                </c:pt>
                <c:pt idx="7">
                  <c:v>54.46</c:v>
                </c:pt>
                <c:pt idx="8">
                  <c:v>35.53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A7-BC47-AA86-B49F8A1A4CE9}"/>
            </c:ext>
          </c:extLst>
        </c:ser>
        <c:ser>
          <c:idx val="5"/>
          <c:order val="5"/>
          <c:tx>
            <c:strRef>
              <c:f>'KOLF2.1J-NGN2_T2_0217220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'KOLF2.1J-NGN2_T2_0217220 Charts'!$F$3:$F$11</c:f>
              <c:numCache>
                <c:formatCode>General</c:formatCode>
                <c:ptCount val="9"/>
                <c:pt idx="0">
                  <c:v>0.14000000000000001</c:v>
                </c:pt>
                <c:pt idx="1">
                  <c:v>2.0699999999999998</c:v>
                </c:pt>
                <c:pt idx="2">
                  <c:v>13.8</c:v>
                </c:pt>
                <c:pt idx="3">
                  <c:v>24.25</c:v>
                </c:pt>
                <c:pt idx="4">
                  <c:v>37.39</c:v>
                </c:pt>
                <c:pt idx="5">
                  <c:v>49.58</c:v>
                </c:pt>
                <c:pt idx="6">
                  <c:v>52.63</c:v>
                </c:pt>
                <c:pt idx="7">
                  <c:v>56.41</c:v>
                </c:pt>
                <c:pt idx="8">
                  <c:v>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A7-BC47-AA86-B49F8A1A4CE9}"/>
            </c:ext>
          </c:extLst>
        </c:ser>
        <c:ser>
          <c:idx val="6"/>
          <c:order val="6"/>
          <c:tx>
            <c:strRef>
              <c:f>'KOLF2.1J-NGN2_T2_0217220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'KOLF2.1J-NGN2_T2_0217220 Charts'!$G$3:$G$11</c:f>
              <c:numCache>
                <c:formatCode>General</c:formatCode>
                <c:ptCount val="9"/>
                <c:pt idx="0">
                  <c:v>0.12</c:v>
                </c:pt>
                <c:pt idx="1">
                  <c:v>1.82</c:v>
                </c:pt>
                <c:pt idx="2">
                  <c:v>9.85</c:v>
                </c:pt>
                <c:pt idx="3">
                  <c:v>17.72</c:v>
                </c:pt>
                <c:pt idx="4">
                  <c:v>27.12</c:v>
                </c:pt>
                <c:pt idx="5">
                  <c:v>38.909999999999997</c:v>
                </c:pt>
                <c:pt idx="6">
                  <c:v>42.03</c:v>
                </c:pt>
                <c:pt idx="7">
                  <c:v>46.3</c:v>
                </c:pt>
                <c:pt idx="8">
                  <c:v>43.74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A7-BC47-AA86-B49F8A1A4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977584"/>
        <c:axId val="923834928"/>
      </c:barChart>
      <c:catAx>
        <c:axId val="92397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34928"/>
        <c:crosses val="autoZero"/>
        <c:auto val="1"/>
        <c:lblAlgn val="ctr"/>
        <c:lblOffset val="100"/>
        <c:noMultiLvlLbl val="0"/>
      </c:catAx>
      <c:valAx>
        <c:axId val="923834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9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Media-Density_T5_02182026  |  Plate M08121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46614892316542E-2"/>
          <c:y val="0.18060000000000001"/>
          <c:w val="0.84060691043756519"/>
          <c:h val="0.59540524934383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'Media-Density_T5_0218202 Charts'!$A$2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'Media-Density_T5_0218202 Charts'!$A$3:$A$14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  <c:pt idx="9">
                  <c:v>36</c:v>
                </c:pt>
                <c:pt idx="10">
                  <c:v>40</c:v>
                </c:pt>
                <c:pt idx="11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2-6449-BEBC-F0FEFFDD164D}"/>
            </c:ext>
          </c:extLst>
        </c:ser>
        <c:ser>
          <c:idx val="1"/>
          <c:order val="1"/>
          <c:tx>
            <c:strRef>
              <c:f>'Media-Density_T5_0218202 Charts'!$B$2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'Media-Density_T5_0218202 Charts'!$B$3:$B$14</c:f>
              <c:numCache>
                <c:formatCode>General</c:formatCode>
                <c:ptCount val="12"/>
                <c:pt idx="0">
                  <c:v>10.41</c:v>
                </c:pt>
                <c:pt idx="1">
                  <c:v>26.85</c:v>
                </c:pt>
                <c:pt idx="2">
                  <c:v>41.45</c:v>
                </c:pt>
                <c:pt idx="3">
                  <c:v>46.92</c:v>
                </c:pt>
                <c:pt idx="4">
                  <c:v>43.91</c:v>
                </c:pt>
                <c:pt idx="5">
                  <c:v>43.19</c:v>
                </c:pt>
                <c:pt idx="6">
                  <c:v>45.33</c:v>
                </c:pt>
                <c:pt idx="7">
                  <c:v>43.94</c:v>
                </c:pt>
                <c:pt idx="8">
                  <c:v>42.67</c:v>
                </c:pt>
                <c:pt idx="9">
                  <c:v>45.16</c:v>
                </c:pt>
                <c:pt idx="10">
                  <c:v>47.24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2-6449-BEBC-F0FEFFDD164D}"/>
            </c:ext>
          </c:extLst>
        </c:ser>
        <c:ser>
          <c:idx val="2"/>
          <c:order val="2"/>
          <c:tx>
            <c:strRef>
              <c:f>'Media-Density_T5_0218202 Charts'!$C$2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'Media-Density_T5_0218202 Charts'!$C$3:$C$14</c:f>
              <c:numCache>
                <c:formatCode>General</c:formatCode>
                <c:ptCount val="12"/>
                <c:pt idx="0">
                  <c:v>12.65</c:v>
                </c:pt>
                <c:pt idx="1">
                  <c:v>27.46</c:v>
                </c:pt>
                <c:pt idx="2">
                  <c:v>39.35</c:v>
                </c:pt>
                <c:pt idx="3">
                  <c:v>47.78</c:v>
                </c:pt>
                <c:pt idx="4">
                  <c:v>49.89</c:v>
                </c:pt>
                <c:pt idx="5">
                  <c:v>50</c:v>
                </c:pt>
                <c:pt idx="6">
                  <c:v>47.65</c:v>
                </c:pt>
                <c:pt idx="7">
                  <c:v>45.29</c:v>
                </c:pt>
                <c:pt idx="8">
                  <c:v>43.87</c:v>
                </c:pt>
                <c:pt idx="9">
                  <c:v>42.88</c:v>
                </c:pt>
                <c:pt idx="10">
                  <c:v>49.66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2-6449-BEBC-F0FEFFDD164D}"/>
            </c:ext>
          </c:extLst>
        </c:ser>
        <c:ser>
          <c:idx val="3"/>
          <c:order val="3"/>
          <c:tx>
            <c:strRef>
              <c:f>'Media-Density_T5_0218202 Charts'!$D$2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'Media-Density_T5_0218202 Charts'!$D$3:$D$14</c:f>
              <c:numCache>
                <c:formatCode>General</c:formatCode>
                <c:ptCount val="12"/>
                <c:pt idx="0">
                  <c:v>4.95</c:v>
                </c:pt>
                <c:pt idx="1">
                  <c:v>15.26</c:v>
                </c:pt>
                <c:pt idx="2">
                  <c:v>24.65</c:v>
                </c:pt>
                <c:pt idx="3">
                  <c:v>27.27</c:v>
                </c:pt>
                <c:pt idx="4">
                  <c:v>31.34</c:v>
                </c:pt>
                <c:pt idx="5">
                  <c:v>29.58</c:v>
                </c:pt>
                <c:pt idx="6">
                  <c:v>27.67</c:v>
                </c:pt>
                <c:pt idx="7">
                  <c:v>26.21</c:v>
                </c:pt>
                <c:pt idx="8">
                  <c:v>25.57</c:v>
                </c:pt>
                <c:pt idx="9">
                  <c:v>24.6</c:v>
                </c:pt>
                <c:pt idx="10">
                  <c:v>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B2-6449-BEBC-F0FEFFDD164D}"/>
            </c:ext>
          </c:extLst>
        </c:ser>
        <c:ser>
          <c:idx val="4"/>
          <c:order val="4"/>
          <c:tx>
            <c:strRef>
              <c:f>'Media-Density_T5_0218202 Charts'!$E$2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'Media-Density_T5_0218202 Charts'!$E$3:$E$14</c:f>
              <c:numCache>
                <c:formatCode>General</c:formatCode>
                <c:ptCount val="12"/>
                <c:pt idx="0">
                  <c:v>2.38</c:v>
                </c:pt>
                <c:pt idx="1">
                  <c:v>12.96</c:v>
                </c:pt>
                <c:pt idx="2">
                  <c:v>56.99</c:v>
                </c:pt>
                <c:pt idx="3">
                  <c:v>66.86</c:v>
                </c:pt>
                <c:pt idx="4">
                  <c:v>71.06</c:v>
                </c:pt>
                <c:pt idx="5">
                  <c:v>70.63</c:v>
                </c:pt>
                <c:pt idx="6">
                  <c:v>65.75</c:v>
                </c:pt>
                <c:pt idx="7">
                  <c:v>62.28</c:v>
                </c:pt>
                <c:pt idx="8">
                  <c:v>61.06</c:v>
                </c:pt>
                <c:pt idx="9">
                  <c:v>60.15</c:v>
                </c:pt>
                <c:pt idx="10">
                  <c:v>60.03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B2-6449-BEBC-F0FEFFDD164D}"/>
            </c:ext>
          </c:extLst>
        </c:ser>
        <c:ser>
          <c:idx val="5"/>
          <c:order val="5"/>
          <c:tx>
            <c:strRef>
              <c:f>'Media-Density_T5_0218202 Charts'!$F$2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'Media-Density_T5_0218202 Charts'!$F$3:$F$14</c:f>
              <c:numCache>
                <c:formatCode>General</c:formatCode>
                <c:ptCount val="12"/>
                <c:pt idx="0">
                  <c:v>2.4300000000000002</c:v>
                </c:pt>
                <c:pt idx="1">
                  <c:v>10.85</c:v>
                </c:pt>
                <c:pt idx="2">
                  <c:v>61.03</c:v>
                </c:pt>
                <c:pt idx="3">
                  <c:v>74.56</c:v>
                </c:pt>
                <c:pt idx="4">
                  <c:v>81.209999999999994</c:v>
                </c:pt>
                <c:pt idx="5">
                  <c:v>79.06</c:v>
                </c:pt>
                <c:pt idx="6">
                  <c:v>73.099999999999994</c:v>
                </c:pt>
                <c:pt idx="7">
                  <c:v>66.09</c:v>
                </c:pt>
                <c:pt idx="8">
                  <c:v>57.52</c:v>
                </c:pt>
                <c:pt idx="9">
                  <c:v>52.41</c:v>
                </c:pt>
                <c:pt idx="10">
                  <c:v>57.8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B2-6449-BEBC-F0FEFFDD164D}"/>
            </c:ext>
          </c:extLst>
        </c:ser>
        <c:ser>
          <c:idx val="6"/>
          <c:order val="6"/>
          <c:tx>
            <c:strRef>
              <c:f>'Media-Density_T5_0218202 Charts'!$G$2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'Media-Density_T5_0218202 Charts'!$G$3:$G$14</c:f>
              <c:numCache>
                <c:formatCode>General</c:formatCode>
                <c:ptCount val="12"/>
                <c:pt idx="0">
                  <c:v>0.04</c:v>
                </c:pt>
                <c:pt idx="1">
                  <c:v>6.84</c:v>
                </c:pt>
                <c:pt idx="2">
                  <c:v>71.19</c:v>
                </c:pt>
                <c:pt idx="3">
                  <c:v>79.11</c:v>
                </c:pt>
                <c:pt idx="4">
                  <c:v>79.510000000000005</c:v>
                </c:pt>
                <c:pt idx="5">
                  <c:v>77.95</c:v>
                </c:pt>
                <c:pt idx="6">
                  <c:v>70.97</c:v>
                </c:pt>
                <c:pt idx="7">
                  <c:v>64.89</c:v>
                </c:pt>
                <c:pt idx="8">
                  <c:v>56.48</c:v>
                </c:pt>
                <c:pt idx="9">
                  <c:v>52.56</c:v>
                </c:pt>
                <c:pt idx="10">
                  <c:v>54.57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B2-6449-BEBC-F0FEFFDD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755056"/>
        <c:axId val="1037756768"/>
      </c:barChart>
      <c:catAx>
        <c:axId val="103775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756768"/>
        <c:crosses val="autoZero"/>
        <c:auto val="1"/>
        <c:lblAlgn val="ctr"/>
        <c:lblOffset val="100"/>
        <c:noMultiLvlLbl val="0"/>
      </c:catAx>
      <c:valAx>
        <c:axId val="1037756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75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Media-Density_T5_02182026  |  Plate M07038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'Media-Density_T5_0218202 Charts'!$A$19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'Media-Density_T5_0218202 Charts'!$A$20:$A$31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  <c:pt idx="9">
                  <c:v>36</c:v>
                </c:pt>
                <c:pt idx="10">
                  <c:v>40</c:v>
                </c:pt>
                <c:pt idx="11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A-7C4B-BF7B-ACBD6E12DE5B}"/>
            </c:ext>
          </c:extLst>
        </c:ser>
        <c:ser>
          <c:idx val="1"/>
          <c:order val="1"/>
          <c:tx>
            <c:strRef>
              <c:f>'Media-Density_T5_0218202 Charts'!$B$19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'Media-Density_T5_0218202 Charts'!$B$20:$B$31</c:f>
              <c:numCache>
                <c:formatCode>General</c:formatCode>
                <c:ptCount val="12"/>
                <c:pt idx="0">
                  <c:v>3.15</c:v>
                </c:pt>
                <c:pt idx="1">
                  <c:v>14.77</c:v>
                </c:pt>
                <c:pt idx="2">
                  <c:v>33.6</c:v>
                </c:pt>
                <c:pt idx="3">
                  <c:v>32.69</c:v>
                </c:pt>
                <c:pt idx="4">
                  <c:v>37.49</c:v>
                </c:pt>
                <c:pt idx="5">
                  <c:v>40</c:v>
                </c:pt>
                <c:pt idx="6">
                  <c:v>38.270000000000003</c:v>
                </c:pt>
                <c:pt idx="7">
                  <c:v>37.08</c:v>
                </c:pt>
                <c:pt idx="8">
                  <c:v>42.14</c:v>
                </c:pt>
                <c:pt idx="9">
                  <c:v>42.53</c:v>
                </c:pt>
                <c:pt idx="10">
                  <c:v>46.03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A-7C4B-BF7B-ACBD6E12DE5B}"/>
            </c:ext>
          </c:extLst>
        </c:ser>
        <c:ser>
          <c:idx val="2"/>
          <c:order val="2"/>
          <c:tx>
            <c:strRef>
              <c:f>'Media-Density_T5_0218202 Charts'!$C$19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'Media-Density_T5_0218202 Charts'!$C$20:$C$31</c:f>
              <c:numCache>
                <c:formatCode>General</c:formatCode>
                <c:ptCount val="12"/>
                <c:pt idx="0">
                  <c:v>1.9</c:v>
                </c:pt>
                <c:pt idx="1">
                  <c:v>10.07</c:v>
                </c:pt>
                <c:pt idx="2">
                  <c:v>22.78</c:v>
                </c:pt>
                <c:pt idx="3">
                  <c:v>33.049999999999997</c:v>
                </c:pt>
                <c:pt idx="4">
                  <c:v>30.38</c:v>
                </c:pt>
                <c:pt idx="5">
                  <c:v>30.27</c:v>
                </c:pt>
                <c:pt idx="6">
                  <c:v>32.99</c:v>
                </c:pt>
                <c:pt idx="7">
                  <c:v>34.76</c:v>
                </c:pt>
                <c:pt idx="8">
                  <c:v>35.090000000000003</c:v>
                </c:pt>
                <c:pt idx="9">
                  <c:v>36.74</c:v>
                </c:pt>
                <c:pt idx="10">
                  <c:v>36.61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DA-7C4B-BF7B-ACBD6E12DE5B}"/>
            </c:ext>
          </c:extLst>
        </c:ser>
        <c:ser>
          <c:idx val="3"/>
          <c:order val="3"/>
          <c:tx>
            <c:strRef>
              <c:f>'Media-Density_T5_0218202 Charts'!$D$19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'Media-Density_T5_0218202 Charts'!$D$20:$D$31</c:f>
              <c:numCache>
                <c:formatCode>General</c:formatCode>
                <c:ptCount val="12"/>
                <c:pt idx="0">
                  <c:v>2.04</c:v>
                </c:pt>
                <c:pt idx="1">
                  <c:v>11.64</c:v>
                </c:pt>
                <c:pt idx="2">
                  <c:v>26.75</c:v>
                </c:pt>
                <c:pt idx="3">
                  <c:v>33.44</c:v>
                </c:pt>
                <c:pt idx="4">
                  <c:v>30.47</c:v>
                </c:pt>
                <c:pt idx="5">
                  <c:v>27.42</c:v>
                </c:pt>
                <c:pt idx="6">
                  <c:v>26.61</c:v>
                </c:pt>
                <c:pt idx="7">
                  <c:v>26.52</c:v>
                </c:pt>
                <c:pt idx="8">
                  <c:v>26.32</c:v>
                </c:pt>
                <c:pt idx="9">
                  <c:v>25.68</c:v>
                </c:pt>
                <c:pt idx="10">
                  <c:v>18.95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DA-7C4B-BF7B-ACBD6E12DE5B}"/>
            </c:ext>
          </c:extLst>
        </c:ser>
        <c:ser>
          <c:idx val="4"/>
          <c:order val="4"/>
          <c:tx>
            <c:strRef>
              <c:f>'Media-Density_T5_0218202 Charts'!$E$19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'Media-Density_T5_0218202 Charts'!$E$20:$E$31</c:f>
              <c:numCache>
                <c:formatCode>General</c:formatCode>
                <c:ptCount val="12"/>
                <c:pt idx="0">
                  <c:v>0.81</c:v>
                </c:pt>
                <c:pt idx="1">
                  <c:v>7.84</c:v>
                </c:pt>
                <c:pt idx="2">
                  <c:v>27.89</c:v>
                </c:pt>
                <c:pt idx="3">
                  <c:v>22.95</c:v>
                </c:pt>
                <c:pt idx="4">
                  <c:v>3.69</c:v>
                </c:pt>
                <c:pt idx="5">
                  <c:v>0</c:v>
                </c:pt>
                <c:pt idx="6">
                  <c:v>0</c:v>
                </c:pt>
                <c:pt idx="7">
                  <c:v>0.41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DA-7C4B-BF7B-ACBD6E12DE5B}"/>
            </c:ext>
          </c:extLst>
        </c:ser>
        <c:ser>
          <c:idx val="5"/>
          <c:order val="5"/>
          <c:tx>
            <c:strRef>
              <c:f>'Media-Density_T5_0218202 Charts'!$F$19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'Media-Density_T5_0218202 Charts'!$F$20:$F$31</c:f>
              <c:numCache>
                <c:formatCode>General</c:formatCode>
                <c:ptCount val="12"/>
                <c:pt idx="0">
                  <c:v>0.95</c:v>
                </c:pt>
                <c:pt idx="1">
                  <c:v>11.78</c:v>
                </c:pt>
                <c:pt idx="2">
                  <c:v>41.84</c:v>
                </c:pt>
                <c:pt idx="3">
                  <c:v>38.22</c:v>
                </c:pt>
                <c:pt idx="4">
                  <c:v>17.649999999999999</c:v>
                </c:pt>
                <c:pt idx="5">
                  <c:v>0</c:v>
                </c:pt>
                <c:pt idx="6">
                  <c:v>0</c:v>
                </c:pt>
                <c:pt idx="7">
                  <c:v>0.19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DA-7C4B-BF7B-ACBD6E12DE5B}"/>
            </c:ext>
          </c:extLst>
        </c:ser>
        <c:ser>
          <c:idx val="6"/>
          <c:order val="6"/>
          <c:tx>
            <c:strRef>
              <c:f>'Media-Density_T5_0218202 Charts'!$G$19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'Media-Density_T5_0218202 Charts'!$G$20:$G$31</c:f>
              <c:numCache>
                <c:formatCode>General</c:formatCode>
                <c:ptCount val="12"/>
                <c:pt idx="0">
                  <c:v>0.56999999999999995</c:v>
                </c:pt>
                <c:pt idx="1">
                  <c:v>4.53</c:v>
                </c:pt>
                <c:pt idx="2">
                  <c:v>25.45</c:v>
                </c:pt>
                <c:pt idx="3">
                  <c:v>22.81</c:v>
                </c:pt>
                <c:pt idx="4">
                  <c:v>5.67</c:v>
                </c:pt>
                <c:pt idx="5">
                  <c:v>0</c:v>
                </c:pt>
                <c:pt idx="6">
                  <c:v>0</c:v>
                </c:pt>
                <c:pt idx="7">
                  <c:v>0.13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DA-7C4B-BF7B-ACBD6E12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030159"/>
        <c:axId val="991870031"/>
      </c:barChart>
      <c:catAx>
        <c:axId val="170803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70031"/>
        <c:crosses val="autoZero"/>
        <c:auto val="1"/>
        <c:lblAlgn val="ctr"/>
        <c:lblOffset val="100"/>
        <c:noMultiLvlLbl val="0"/>
      </c:catAx>
      <c:valAx>
        <c:axId val="991870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0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Media-Density_T5_02182026  |  Plate M06804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'Media-Density_T5_0218202 Charts'!$A$36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'Media-Density_T5_0218202 Charts'!$A$37:$A$48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  <c:pt idx="9">
                  <c:v>36</c:v>
                </c:pt>
                <c:pt idx="10">
                  <c:v>40</c:v>
                </c:pt>
                <c:pt idx="11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A-8343-B6D1-D4CFE2304BF0}"/>
            </c:ext>
          </c:extLst>
        </c:ser>
        <c:ser>
          <c:idx val="1"/>
          <c:order val="1"/>
          <c:tx>
            <c:strRef>
              <c:f>'Media-Density_T5_0218202 Charts'!$B$36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'Media-Density_T5_0218202 Charts'!$B$37:$B$48</c:f>
              <c:numCache>
                <c:formatCode>General</c:formatCode>
                <c:ptCount val="12"/>
                <c:pt idx="0">
                  <c:v>4.4800000000000004</c:v>
                </c:pt>
                <c:pt idx="1">
                  <c:v>6.84</c:v>
                </c:pt>
                <c:pt idx="2">
                  <c:v>15.79</c:v>
                </c:pt>
                <c:pt idx="3">
                  <c:v>26.09</c:v>
                </c:pt>
                <c:pt idx="4">
                  <c:v>21.5</c:v>
                </c:pt>
                <c:pt idx="5">
                  <c:v>21.58</c:v>
                </c:pt>
                <c:pt idx="6">
                  <c:v>22.11</c:v>
                </c:pt>
                <c:pt idx="7">
                  <c:v>23.34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A-8343-B6D1-D4CFE2304BF0}"/>
            </c:ext>
          </c:extLst>
        </c:ser>
        <c:ser>
          <c:idx val="2"/>
          <c:order val="2"/>
          <c:tx>
            <c:strRef>
              <c:f>'Media-Density_T5_0218202 Charts'!$C$36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'Media-Density_T5_0218202 Charts'!$C$37:$C$48</c:f>
              <c:numCache>
                <c:formatCode>General</c:formatCode>
                <c:ptCount val="12"/>
                <c:pt idx="0">
                  <c:v>1.58</c:v>
                </c:pt>
                <c:pt idx="1">
                  <c:v>6.07</c:v>
                </c:pt>
                <c:pt idx="2">
                  <c:v>15.23</c:v>
                </c:pt>
                <c:pt idx="3">
                  <c:v>17.77</c:v>
                </c:pt>
                <c:pt idx="4">
                  <c:v>19.57</c:v>
                </c:pt>
                <c:pt idx="5">
                  <c:v>19.170000000000002</c:v>
                </c:pt>
                <c:pt idx="6">
                  <c:v>20.95</c:v>
                </c:pt>
                <c:pt idx="7">
                  <c:v>21.55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A-8343-B6D1-D4CFE2304BF0}"/>
            </c:ext>
          </c:extLst>
        </c:ser>
        <c:ser>
          <c:idx val="3"/>
          <c:order val="3"/>
          <c:tx>
            <c:strRef>
              <c:f>'Media-Density_T5_0218202 Charts'!$D$36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'Media-Density_T5_0218202 Charts'!$D$37:$D$48</c:f>
              <c:numCache>
                <c:formatCode>General</c:formatCode>
                <c:ptCount val="12"/>
                <c:pt idx="0">
                  <c:v>1.66</c:v>
                </c:pt>
                <c:pt idx="1">
                  <c:v>4.03</c:v>
                </c:pt>
                <c:pt idx="2">
                  <c:v>8.7200000000000006</c:v>
                </c:pt>
                <c:pt idx="3">
                  <c:v>11.49</c:v>
                </c:pt>
                <c:pt idx="4">
                  <c:v>11.77</c:v>
                </c:pt>
                <c:pt idx="5">
                  <c:v>10.79</c:v>
                </c:pt>
                <c:pt idx="6">
                  <c:v>11.81</c:v>
                </c:pt>
                <c:pt idx="7">
                  <c:v>12.25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A-8343-B6D1-D4CFE2304BF0}"/>
            </c:ext>
          </c:extLst>
        </c:ser>
        <c:ser>
          <c:idx val="4"/>
          <c:order val="4"/>
          <c:tx>
            <c:strRef>
              <c:f>'Media-Density_T5_0218202 Charts'!$E$36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'Media-Density_T5_0218202 Charts'!$E$37:$E$48</c:f>
              <c:numCache>
                <c:formatCode>General</c:formatCode>
                <c:ptCount val="12"/>
                <c:pt idx="0">
                  <c:v>0.24</c:v>
                </c:pt>
                <c:pt idx="1">
                  <c:v>0.34</c:v>
                </c:pt>
                <c:pt idx="2">
                  <c:v>0.85</c:v>
                </c:pt>
                <c:pt idx="3">
                  <c:v>1.1200000000000001</c:v>
                </c:pt>
                <c:pt idx="4">
                  <c:v>0.53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1A-8343-B6D1-D4CFE2304BF0}"/>
            </c:ext>
          </c:extLst>
        </c:ser>
        <c:ser>
          <c:idx val="5"/>
          <c:order val="5"/>
          <c:tx>
            <c:strRef>
              <c:f>'Media-Density_T5_0218202 Charts'!$F$36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'Media-Density_T5_0218202 Charts'!$F$37:$F$48</c:f>
              <c:numCache>
                <c:formatCode>General</c:formatCode>
                <c:ptCount val="12"/>
                <c:pt idx="0">
                  <c:v>0.18</c:v>
                </c:pt>
                <c:pt idx="1">
                  <c:v>0.82</c:v>
                </c:pt>
                <c:pt idx="2">
                  <c:v>5.0199999999999996</c:v>
                </c:pt>
                <c:pt idx="3">
                  <c:v>7.91</c:v>
                </c:pt>
                <c:pt idx="4">
                  <c:v>1.08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1A-8343-B6D1-D4CFE2304BF0}"/>
            </c:ext>
          </c:extLst>
        </c:ser>
        <c:ser>
          <c:idx val="6"/>
          <c:order val="6"/>
          <c:tx>
            <c:strRef>
              <c:f>'Media-Density_T5_0218202 Charts'!$G$36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'Media-Density_T5_0218202 Charts'!$G$37:$G$48</c:f>
              <c:numCache>
                <c:formatCode>General</c:formatCode>
                <c:ptCount val="12"/>
                <c:pt idx="0">
                  <c:v>0.48</c:v>
                </c:pt>
                <c:pt idx="1">
                  <c:v>0.45</c:v>
                </c:pt>
                <c:pt idx="2">
                  <c:v>0.14000000000000001</c:v>
                </c:pt>
                <c:pt idx="3">
                  <c:v>1.41</c:v>
                </c:pt>
                <c:pt idx="4">
                  <c:v>0.96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1A-8343-B6D1-D4CFE230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842960"/>
        <c:axId val="1504907648"/>
      </c:barChart>
      <c:catAx>
        <c:axId val="103784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07648"/>
        <c:crosses val="autoZero"/>
        <c:auto val="1"/>
        <c:lblAlgn val="ctr"/>
        <c:lblOffset val="100"/>
        <c:noMultiLvlLbl val="0"/>
      </c:catAx>
      <c:valAx>
        <c:axId val="1504907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Media-Density_T5_02182026  |  Plate M08073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'Media-Density_T5_0218202 Charts'!$A$53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'Media-Density_T5_0218202 Charts'!$A$54:$A$65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  <c:pt idx="9">
                  <c:v>36</c:v>
                </c:pt>
                <c:pt idx="10">
                  <c:v>40</c:v>
                </c:pt>
                <c:pt idx="11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2-6E41-B50D-87266B4992D6}"/>
            </c:ext>
          </c:extLst>
        </c:ser>
        <c:ser>
          <c:idx val="1"/>
          <c:order val="1"/>
          <c:tx>
            <c:strRef>
              <c:f>'Media-Density_T5_0218202 Charts'!$B$53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'Media-Density_T5_0218202 Charts'!$B$54:$B$65</c:f>
              <c:numCache>
                <c:formatCode>General</c:formatCode>
                <c:ptCount val="12"/>
                <c:pt idx="0">
                  <c:v>13.19</c:v>
                </c:pt>
                <c:pt idx="1">
                  <c:v>31.73</c:v>
                </c:pt>
                <c:pt idx="2">
                  <c:v>47.09</c:v>
                </c:pt>
                <c:pt idx="3">
                  <c:v>48.23</c:v>
                </c:pt>
                <c:pt idx="4">
                  <c:v>47.95</c:v>
                </c:pt>
                <c:pt idx="5">
                  <c:v>46.42</c:v>
                </c:pt>
                <c:pt idx="6">
                  <c:v>47.55</c:v>
                </c:pt>
                <c:pt idx="7">
                  <c:v>47.28</c:v>
                </c:pt>
                <c:pt idx="8">
                  <c:v>49.81</c:v>
                </c:pt>
                <c:pt idx="9">
                  <c:v>50.44</c:v>
                </c:pt>
                <c:pt idx="10">
                  <c:v>53.86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2-6E41-B50D-87266B4992D6}"/>
            </c:ext>
          </c:extLst>
        </c:ser>
        <c:ser>
          <c:idx val="2"/>
          <c:order val="2"/>
          <c:tx>
            <c:strRef>
              <c:f>'Media-Density_T5_0218202 Charts'!$C$53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'Media-Density_T5_0218202 Charts'!$C$54:$C$65</c:f>
              <c:numCache>
                <c:formatCode>General</c:formatCode>
                <c:ptCount val="12"/>
                <c:pt idx="0">
                  <c:v>22.23</c:v>
                </c:pt>
                <c:pt idx="1">
                  <c:v>40.4</c:v>
                </c:pt>
                <c:pt idx="2">
                  <c:v>57.57</c:v>
                </c:pt>
                <c:pt idx="3">
                  <c:v>62.11</c:v>
                </c:pt>
                <c:pt idx="4">
                  <c:v>57</c:v>
                </c:pt>
                <c:pt idx="5">
                  <c:v>57.4</c:v>
                </c:pt>
                <c:pt idx="6">
                  <c:v>58.12</c:v>
                </c:pt>
                <c:pt idx="7">
                  <c:v>60.39</c:v>
                </c:pt>
                <c:pt idx="8">
                  <c:v>60.43</c:v>
                </c:pt>
                <c:pt idx="9">
                  <c:v>62.02</c:v>
                </c:pt>
                <c:pt idx="10">
                  <c:v>67.44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A2-6E41-B50D-87266B4992D6}"/>
            </c:ext>
          </c:extLst>
        </c:ser>
        <c:ser>
          <c:idx val="3"/>
          <c:order val="3"/>
          <c:tx>
            <c:strRef>
              <c:f>'Media-Density_T5_0218202 Charts'!$D$53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'Media-Density_T5_0218202 Charts'!$D$54:$D$65</c:f>
              <c:numCache>
                <c:formatCode>General</c:formatCode>
                <c:ptCount val="12"/>
                <c:pt idx="0">
                  <c:v>17.47</c:v>
                </c:pt>
                <c:pt idx="1">
                  <c:v>36.880000000000003</c:v>
                </c:pt>
                <c:pt idx="2">
                  <c:v>47.44</c:v>
                </c:pt>
                <c:pt idx="3">
                  <c:v>52.14</c:v>
                </c:pt>
                <c:pt idx="4">
                  <c:v>48.74</c:v>
                </c:pt>
                <c:pt idx="5">
                  <c:v>51.75</c:v>
                </c:pt>
                <c:pt idx="6">
                  <c:v>49.88</c:v>
                </c:pt>
                <c:pt idx="7">
                  <c:v>52.61</c:v>
                </c:pt>
                <c:pt idx="8">
                  <c:v>53.97</c:v>
                </c:pt>
                <c:pt idx="9">
                  <c:v>55.38</c:v>
                </c:pt>
                <c:pt idx="10">
                  <c:v>54.78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A2-6E41-B50D-87266B4992D6}"/>
            </c:ext>
          </c:extLst>
        </c:ser>
        <c:ser>
          <c:idx val="4"/>
          <c:order val="4"/>
          <c:tx>
            <c:strRef>
              <c:f>'Media-Density_T5_0218202 Charts'!$E$53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'Media-Density_T5_0218202 Charts'!$E$54:$E$65</c:f>
              <c:numCache>
                <c:formatCode>General</c:formatCode>
                <c:ptCount val="12"/>
                <c:pt idx="0">
                  <c:v>1.6</c:v>
                </c:pt>
                <c:pt idx="1">
                  <c:v>9.74</c:v>
                </c:pt>
                <c:pt idx="2">
                  <c:v>39.549999999999997</c:v>
                </c:pt>
                <c:pt idx="3">
                  <c:v>68.39</c:v>
                </c:pt>
                <c:pt idx="4">
                  <c:v>68.53</c:v>
                </c:pt>
                <c:pt idx="5">
                  <c:v>58.66</c:v>
                </c:pt>
                <c:pt idx="6">
                  <c:v>70.55</c:v>
                </c:pt>
                <c:pt idx="7">
                  <c:v>66.069999999999993</c:v>
                </c:pt>
                <c:pt idx="8">
                  <c:v>62.84</c:v>
                </c:pt>
                <c:pt idx="9">
                  <c:v>58.94</c:v>
                </c:pt>
                <c:pt idx="10">
                  <c:v>52.14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A2-6E41-B50D-87266B4992D6}"/>
            </c:ext>
          </c:extLst>
        </c:ser>
        <c:ser>
          <c:idx val="5"/>
          <c:order val="5"/>
          <c:tx>
            <c:strRef>
              <c:f>'Media-Density_T5_0218202 Charts'!$F$53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'Media-Density_T5_0218202 Charts'!$F$54:$F$65</c:f>
              <c:numCache>
                <c:formatCode>General</c:formatCode>
                <c:ptCount val="12"/>
                <c:pt idx="0">
                  <c:v>1.51</c:v>
                </c:pt>
                <c:pt idx="1">
                  <c:v>2.7</c:v>
                </c:pt>
                <c:pt idx="2">
                  <c:v>58.22</c:v>
                </c:pt>
                <c:pt idx="3">
                  <c:v>65.72</c:v>
                </c:pt>
                <c:pt idx="4">
                  <c:v>41.98</c:v>
                </c:pt>
                <c:pt idx="5">
                  <c:v>75.17</c:v>
                </c:pt>
                <c:pt idx="6">
                  <c:v>74.7</c:v>
                </c:pt>
                <c:pt idx="7">
                  <c:v>69.11</c:v>
                </c:pt>
                <c:pt idx="8">
                  <c:v>64</c:v>
                </c:pt>
                <c:pt idx="9">
                  <c:v>40.21</c:v>
                </c:pt>
                <c:pt idx="10">
                  <c:v>62.33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A2-6E41-B50D-87266B4992D6}"/>
            </c:ext>
          </c:extLst>
        </c:ser>
        <c:ser>
          <c:idx val="6"/>
          <c:order val="6"/>
          <c:tx>
            <c:strRef>
              <c:f>'Media-Density_T5_0218202 Charts'!$G$53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'Media-Density_T5_0218202 Charts'!$G$54:$G$65</c:f>
              <c:numCache>
                <c:formatCode>General</c:formatCode>
                <c:ptCount val="12"/>
                <c:pt idx="0">
                  <c:v>0.73</c:v>
                </c:pt>
                <c:pt idx="1">
                  <c:v>4.33</c:v>
                </c:pt>
                <c:pt idx="2">
                  <c:v>34.03</c:v>
                </c:pt>
                <c:pt idx="3">
                  <c:v>52.2</c:v>
                </c:pt>
                <c:pt idx="4">
                  <c:v>54.12</c:v>
                </c:pt>
                <c:pt idx="5">
                  <c:v>53.37</c:v>
                </c:pt>
                <c:pt idx="6">
                  <c:v>51.58</c:v>
                </c:pt>
                <c:pt idx="7">
                  <c:v>48.86</c:v>
                </c:pt>
                <c:pt idx="8">
                  <c:v>45.02</c:v>
                </c:pt>
                <c:pt idx="9">
                  <c:v>44.78</c:v>
                </c:pt>
                <c:pt idx="10">
                  <c:v>45.06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A2-6E41-B50D-87266B499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096944"/>
        <c:axId val="925098656"/>
      </c:barChart>
      <c:catAx>
        <c:axId val="92509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98656"/>
        <c:crosses val="autoZero"/>
        <c:auto val="1"/>
        <c:lblAlgn val="ctr"/>
        <c:lblOffset val="100"/>
        <c:noMultiLvlLbl val="0"/>
      </c:catAx>
      <c:valAx>
        <c:axId val="925098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Media-Density_T5_02182026  |  Plate M07299 — Active Area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'Media-Density_T5_0218202 Charts'!$A$70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'Media-Density_T5_0218202 Charts'!$A$71:$A$82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33</c:v>
                </c:pt>
                <c:pt idx="9">
                  <c:v>36</c:v>
                </c:pt>
                <c:pt idx="10">
                  <c:v>40</c:v>
                </c:pt>
                <c:pt idx="11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C-BA4F-81EF-7D7E6C872C61}"/>
            </c:ext>
          </c:extLst>
        </c:ser>
        <c:ser>
          <c:idx val="1"/>
          <c:order val="1"/>
          <c:tx>
            <c:strRef>
              <c:f>'Media-Density_T5_0218202 Charts'!$B$70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'Media-Density_T5_0218202 Charts'!$B$71:$B$82</c:f>
              <c:numCache>
                <c:formatCode>General</c:formatCode>
                <c:ptCount val="12"/>
                <c:pt idx="0">
                  <c:v>8.86</c:v>
                </c:pt>
                <c:pt idx="1">
                  <c:v>26.04</c:v>
                </c:pt>
                <c:pt idx="2">
                  <c:v>46.78</c:v>
                </c:pt>
                <c:pt idx="3">
                  <c:v>44.59</c:v>
                </c:pt>
                <c:pt idx="4">
                  <c:v>44.79</c:v>
                </c:pt>
                <c:pt idx="5">
                  <c:v>43.31</c:v>
                </c:pt>
                <c:pt idx="6">
                  <c:v>41.86</c:v>
                </c:pt>
                <c:pt idx="7">
                  <c:v>42.99</c:v>
                </c:pt>
                <c:pt idx="8">
                  <c:v>41.42</c:v>
                </c:pt>
                <c:pt idx="9">
                  <c:v>46.48</c:v>
                </c:pt>
                <c:pt idx="10">
                  <c:v>48.5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C-BA4F-81EF-7D7E6C872C61}"/>
            </c:ext>
          </c:extLst>
        </c:ser>
        <c:ser>
          <c:idx val="2"/>
          <c:order val="2"/>
          <c:tx>
            <c:strRef>
              <c:f>'Media-Density_T5_0218202 Charts'!$C$70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'Media-Density_T5_0218202 Charts'!$C$71:$C$82</c:f>
              <c:numCache>
                <c:formatCode>General</c:formatCode>
                <c:ptCount val="12"/>
                <c:pt idx="0">
                  <c:v>6.09</c:v>
                </c:pt>
                <c:pt idx="1">
                  <c:v>22.11</c:v>
                </c:pt>
                <c:pt idx="2">
                  <c:v>38.47</c:v>
                </c:pt>
                <c:pt idx="3">
                  <c:v>44.1</c:v>
                </c:pt>
                <c:pt idx="4">
                  <c:v>45.3</c:v>
                </c:pt>
                <c:pt idx="5">
                  <c:v>43.72</c:v>
                </c:pt>
                <c:pt idx="6">
                  <c:v>36.72</c:v>
                </c:pt>
                <c:pt idx="7">
                  <c:v>37.520000000000003</c:v>
                </c:pt>
                <c:pt idx="8">
                  <c:v>34.36</c:v>
                </c:pt>
                <c:pt idx="9">
                  <c:v>40.61</c:v>
                </c:pt>
                <c:pt idx="10">
                  <c:v>39.24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1C-BA4F-81EF-7D7E6C872C61}"/>
            </c:ext>
          </c:extLst>
        </c:ser>
        <c:ser>
          <c:idx val="3"/>
          <c:order val="3"/>
          <c:tx>
            <c:strRef>
              <c:f>'Media-Density_T5_0218202 Charts'!$D$70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'Media-Density_T5_0218202 Charts'!$D$71:$D$82</c:f>
              <c:numCache>
                <c:formatCode>General</c:formatCode>
                <c:ptCount val="12"/>
                <c:pt idx="0">
                  <c:v>4.4400000000000004</c:v>
                </c:pt>
                <c:pt idx="1">
                  <c:v>19.510000000000002</c:v>
                </c:pt>
                <c:pt idx="2">
                  <c:v>37.43</c:v>
                </c:pt>
                <c:pt idx="3">
                  <c:v>39.86</c:v>
                </c:pt>
                <c:pt idx="4">
                  <c:v>40.409999999999997</c:v>
                </c:pt>
                <c:pt idx="5">
                  <c:v>37.119999999999997</c:v>
                </c:pt>
                <c:pt idx="6">
                  <c:v>38.28</c:v>
                </c:pt>
                <c:pt idx="7">
                  <c:v>41.4</c:v>
                </c:pt>
                <c:pt idx="8">
                  <c:v>39.11</c:v>
                </c:pt>
                <c:pt idx="9">
                  <c:v>44.92</c:v>
                </c:pt>
                <c:pt idx="10">
                  <c:v>44.03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1C-BA4F-81EF-7D7E6C872C61}"/>
            </c:ext>
          </c:extLst>
        </c:ser>
        <c:ser>
          <c:idx val="4"/>
          <c:order val="4"/>
          <c:tx>
            <c:strRef>
              <c:f>'Media-Density_T5_0218202 Charts'!$E$70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'Media-Density_T5_0218202 Charts'!$E$71:$E$82</c:f>
              <c:numCache>
                <c:formatCode>General</c:formatCode>
                <c:ptCount val="12"/>
                <c:pt idx="0">
                  <c:v>1.1599999999999999</c:v>
                </c:pt>
                <c:pt idx="1">
                  <c:v>11.23</c:v>
                </c:pt>
                <c:pt idx="2">
                  <c:v>44.76</c:v>
                </c:pt>
                <c:pt idx="3">
                  <c:v>51.17</c:v>
                </c:pt>
                <c:pt idx="4">
                  <c:v>54.86</c:v>
                </c:pt>
                <c:pt idx="5">
                  <c:v>55.79</c:v>
                </c:pt>
                <c:pt idx="6">
                  <c:v>53.07</c:v>
                </c:pt>
                <c:pt idx="7">
                  <c:v>48.89</c:v>
                </c:pt>
                <c:pt idx="8">
                  <c:v>44.12</c:v>
                </c:pt>
                <c:pt idx="9">
                  <c:v>40.92</c:v>
                </c:pt>
                <c:pt idx="10">
                  <c:v>41.56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1C-BA4F-81EF-7D7E6C872C61}"/>
            </c:ext>
          </c:extLst>
        </c:ser>
        <c:ser>
          <c:idx val="5"/>
          <c:order val="5"/>
          <c:tx>
            <c:strRef>
              <c:f>'Media-Density_T5_0218202 Charts'!$F$70</c:f>
              <c:strCache>
                <c:ptCount val="1"/>
                <c:pt idx="0">
                  <c:v>W5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'Media-Density_T5_0218202 Charts'!$F$71:$F$82</c:f>
              <c:numCache>
                <c:formatCode>General</c:formatCode>
                <c:ptCount val="12"/>
                <c:pt idx="0">
                  <c:v>0.53</c:v>
                </c:pt>
                <c:pt idx="1">
                  <c:v>7.06</c:v>
                </c:pt>
                <c:pt idx="2">
                  <c:v>36.01</c:v>
                </c:pt>
                <c:pt idx="3">
                  <c:v>56.58</c:v>
                </c:pt>
                <c:pt idx="4">
                  <c:v>61.44</c:v>
                </c:pt>
                <c:pt idx="5">
                  <c:v>60.47</c:v>
                </c:pt>
                <c:pt idx="6">
                  <c:v>58.33</c:v>
                </c:pt>
                <c:pt idx="7">
                  <c:v>48.21</c:v>
                </c:pt>
                <c:pt idx="8">
                  <c:v>31.67</c:v>
                </c:pt>
                <c:pt idx="9">
                  <c:v>46.19</c:v>
                </c:pt>
                <c:pt idx="10">
                  <c:v>36.19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1C-BA4F-81EF-7D7E6C872C61}"/>
            </c:ext>
          </c:extLst>
        </c:ser>
        <c:ser>
          <c:idx val="6"/>
          <c:order val="6"/>
          <c:tx>
            <c:strRef>
              <c:f>'Media-Density_T5_0218202 Charts'!$G$70</c:f>
              <c:strCache>
                <c:ptCount val="1"/>
                <c:pt idx="0">
                  <c:v>W6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'Media-Density_T5_0218202 Charts'!$G$71:$G$82</c:f>
              <c:numCache>
                <c:formatCode>General</c:formatCode>
                <c:ptCount val="12"/>
                <c:pt idx="0">
                  <c:v>0.84</c:v>
                </c:pt>
                <c:pt idx="1">
                  <c:v>9.52</c:v>
                </c:pt>
                <c:pt idx="2">
                  <c:v>50.71</c:v>
                </c:pt>
                <c:pt idx="3">
                  <c:v>66.12</c:v>
                </c:pt>
                <c:pt idx="4">
                  <c:v>70.41</c:v>
                </c:pt>
                <c:pt idx="5">
                  <c:v>70.209999999999994</c:v>
                </c:pt>
                <c:pt idx="6">
                  <c:v>67.37</c:v>
                </c:pt>
                <c:pt idx="7">
                  <c:v>59.58</c:v>
                </c:pt>
                <c:pt idx="8">
                  <c:v>54.42</c:v>
                </c:pt>
                <c:pt idx="9">
                  <c:v>25.08</c:v>
                </c:pt>
                <c:pt idx="10">
                  <c:v>56.97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1C-BA4F-81EF-7D7E6C87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914480"/>
        <c:axId val="1057782560"/>
      </c:barChart>
      <c:catAx>
        <c:axId val="152691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782560"/>
        <c:crosses val="autoZero"/>
        <c:auto val="1"/>
        <c:lblAlgn val="ctr"/>
        <c:lblOffset val="100"/>
        <c:noMultiLvlLbl val="0"/>
      </c:catAx>
      <c:valAx>
        <c:axId val="1057782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Area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1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12" Type="http://schemas.openxmlformats.org/officeDocument/2006/relationships/image" Target="../media/image6.png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11" Type="http://schemas.openxmlformats.org/officeDocument/2006/relationships/image" Target="../media/image5.png"/><Relationship Id="rId5" Type="http://schemas.openxmlformats.org/officeDocument/2006/relationships/chart" Target="../charts/chart47.xml"/><Relationship Id="rId10" Type="http://schemas.openxmlformats.org/officeDocument/2006/relationships/chart" Target="../charts/chart52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9.xml"/><Relationship Id="rId2" Type="http://schemas.openxmlformats.org/officeDocument/2006/relationships/chart" Target="../charts/chart88.xml"/><Relationship Id="rId1" Type="http://schemas.openxmlformats.org/officeDocument/2006/relationships/chart" Target="../charts/chart87.xml"/><Relationship Id="rId5" Type="http://schemas.openxmlformats.org/officeDocument/2006/relationships/chart" Target="../charts/chart91.xml"/><Relationship Id="rId4" Type="http://schemas.openxmlformats.org/officeDocument/2006/relationships/chart" Target="../charts/chart9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79375</xdr:colOff>
      <xdr:row>13</xdr:row>
      <xdr:rowOff>88900</xdr:rowOff>
    </xdr:from>
    <xdr:to>
      <xdr:col>36</xdr:col>
      <xdr:colOff>628650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7A750-ABAF-C84E-B4FB-18DA6CCC4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158750</xdr:colOff>
      <xdr:row>84</xdr:row>
      <xdr:rowOff>142875</xdr:rowOff>
    </xdr:from>
    <xdr:to>
      <xdr:col>60</xdr:col>
      <xdr:colOff>130175</xdr:colOff>
      <xdr:row>115</xdr:row>
      <xdr:rowOff>73025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D81C5D1A-F572-144E-98ED-2C32FF3DB8D9}"/>
            </a:ext>
            <a:ext uri="{147F2762-F138-4A5C-976F-8EAC2B608ADB}">
              <a16:predDERef xmlns:a16="http://schemas.microsoft.com/office/drawing/2014/main" pred="{C427A750-ABAF-C84E-B4FB-18DA6CCC4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209550</xdr:colOff>
      <xdr:row>24</xdr:row>
      <xdr:rowOff>47625</xdr:rowOff>
    </xdr:from>
    <xdr:to>
      <xdr:col>45</xdr:col>
      <xdr:colOff>104775</xdr:colOff>
      <xdr:row>39</xdr:row>
      <xdr:rowOff>85725</xdr:rowOff>
    </xdr:to>
    <xdr:graphicFrame macro="">
      <xdr:nvGraphicFramePr>
        <xdr:cNvPr id="4" name="Chart 3" title="Avg. % Electrodes Across DIVs">
          <a:extLst>
            <a:ext uri="{FF2B5EF4-FFF2-40B4-BE49-F238E27FC236}">
              <a16:creationId xmlns:a16="http://schemas.microsoft.com/office/drawing/2014/main" id="{A9914ACB-AD8E-C343-9D1D-948D81E514FB}"/>
            </a:ext>
            <a:ext uri="{147F2762-F138-4A5C-976F-8EAC2B608ADB}">
              <a16:predDERef xmlns:a16="http://schemas.microsoft.com/office/drawing/2014/main" pred="{D81C5D1A-F572-144E-98ED-2C32FF3DB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33</xdr:row>
      <xdr:rowOff>9525</xdr:rowOff>
    </xdr:from>
    <xdr:to>
      <xdr:col>31</xdr:col>
      <xdr:colOff>238125</xdr:colOff>
      <xdr:row>55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14F0D-48EA-6945-A7A2-9CFB6C1D3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57</xdr:row>
      <xdr:rowOff>25400</xdr:rowOff>
    </xdr:from>
    <xdr:to>
      <xdr:col>37</xdr:col>
      <xdr:colOff>355600</xdr:colOff>
      <xdr:row>92</xdr:row>
      <xdr:rowOff>127000</xdr:rowOff>
    </xdr:to>
    <xdr:graphicFrame macro="">
      <xdr:nvGraphicFramePr>
        <xdr:cNvPr id="3" name="Chart 27">
          <a:extLst>
            <a:ext uri="{FF2B5EF4-FFF2-40B4-BE49-F238E27FC236}">
              <a16:creationId xmlns:a16="http://schemas.microsoft.com/office/drawing/2014/main" id="{E71128C5-7DFD-AE49-888A-4149570F290C}"/>
            </a:ext>
            <a:ext uri="{147F2762-F138-4A5C-976F-8EAC2B608ADB}">
              <a16:predDERef xmlns:a16="http://schemas.microsoft.com/office/drawing/2014/main" pred="{75C14F0D-48EA-6945-A7A2-9CFB6C1D3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850899</xdr:colOff>
      <xdr:row>41</xdr:row>
      <xdr:rowOff>0</xdr:rowOff>
    </xdr:from>
    <xdr:ext cx="7848601" cy="3352800"/>
    <xdr:pic>
      <xdr:nvPicPr>
        <xdr:cNvPr id="4" name="Picture 3">
          <a:extLst>
            <a:ext uri="{FF2B5EF4-FFF2-40B4-BE49-F238E27FC236}">
              <a16:creationId xmlns:a16="http://schemas.microsoft.com/office/drawing/2014/main" id="{80F0E16A-CA03-3040-95D4-0C941C96E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0299" y="6769100"/>
          <a:ext cx="7848601" cy="3352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2311400</xdr:colOff>
      <xdr:row>7</xdr:row>
      <xdr:rowOff>149225</xdr:rowOff>
    </xdr:from>
    <xdr:to>
      <xdr:col>41</xdr:col>
      <xdr:colOff>25400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FAFA4-3915-EF4A-8F6A-EC6998F85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38100</xdr:colOff>
      <xdr:row>6</xdr:row>
      <xdr:rowOff>127000</xdr:rowOff>
    </xdr:from>
    <xdr:to>
      <xdr:col>30</xdr:col>
      <xdr:colOff>1473200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AEE34-626D-254B-BA52-42D955507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425450</xdr:colOff>
      <xdr:row>17</xdr:row>
      <xdr:rowOff>168275</xdr:rowOff>
    </xdr:from>
    <xdr:to>
      <xdr:col>44</xdr:col>
      <xdr:colOff>631825</xdr:colOff>
      <xdr:row>39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34425-F305-C9B4-7DE0-E9FD607A5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203200</xdr:colOff>
      <xdr:row>7</xdr:row>
      <xdr:rowOff>142875</xdr:rowOff>
    </xdr:from>
    <xdr:to>
      <xdr:col>45</xdr:col>
      <xdr:colOff>146050</xdr:colOff>
      <xdr:row>17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E82BA-8FB7-3488-483A-7A124A55F0D7}"/>
            </a:ext>
            <a:ext uri="{147F2762-F138-4A5C-976F-8EAC2B608ADB}">
              <a16:predDERef xmlns:a16="http://schemas.microsoft.com/office/drawing/2014/main" pred="{EC834425-F305-C9B4-7DE0-E9FD607A5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666750</xdr:colOff>
      <xdr:row>27</xdr:row>
      <xdr:rowOff>171450</xdr:rowOff>
    </xdr:from>
    <xdr:to>
      <xdr:col>43</xdr:col>
      <xdr:colOff>1038225</xdr:colOff>
      <xdr:row>53</xdr:row>
      <xdr:rowOff>133350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0478DF7-A856-FF25-E2BA-037FA321A939}"/>
            </a:ext>
            <a:ext uri="{147F2762-F138-4A5C-976F-8EAC2B608ADB}">
              <a16:predDERef xmlns:a16="http://schemas.microsoft.com/office/drawing/2014/main" pred="{A469DE7F-24F9-41F3-A139-CB0D859B2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209550</xdr:colOff>
      <xdr:row>53</xdr:row>
      <xdr:rowOff>19050</xdr:rowOff>
    </xdr:from>
    <xdr:to>
      <xdr:col>42</xdr:col>
      <xdr:colOff>142875</xdr:colOff>
      <xdr:row>68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B75660-952E-96A1-97DA-8E13AFB9B761}"/>
            </a:ext>
            <a:ext uri="{147F2762-F138-4A5C-976F-8EAC2B608ADB}">
              <a16:predDERef xmlns:a16="http://schemas.microsoft.com/office/drawing/2014/main" pred="{40478DF7-A856-FF25-E2BA-037FA321A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314325</xdr:colOff>
      <xdr:row>10</xdr:row>
      <xdr:rowOff>123825</xdr:rowOff>
    </xdr:from>
    <xdr:to>
      <xdr:col>45</xdr:col>
      <xdr:colOff>285750</xdr:colOff>
      <xdr:row>25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1C3DD9-E983-CBDE-4AFA-70E1FB3160FF}"/>
            </a:ext>
            <a:ext uri="{147F2762-F138-4A5C-976F-8EAC2B608ADB}">
              <a16:predDERef xmlns:a16="http://schemas.microsoft.com/office/drawing/2014/main" pred="{73B75660-952E-96A1-97DA-8E13AFB9B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25400</xdr:rowOff>
    </xdr:from>
    <xdr:to>
      <xdr:col>14</xdr:col>
      <xdr:colOff>1473200</xdr:colOff>
      <xdr:row>51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9901A5-7F60-53FD-0516-3E0151EA7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8200" y="1930400"/>
          <a:ext cx="5194300" cy="7835900"/>
        </a:xfrm>
        <a:prstGeom prst="rect">
          <a:avLst/>
        </a:prstGeom>
      </xdr:spPr>
    </xdr:pic>
    <xdr:clientData/>
  </xdr:twoCellAnchor>
  <xdr:twoCellAnchor editAs="oneCell">
    <xdr:from>
      <xdr:col>14</xdr:col>
      <xdr:colOff>1765300</xdr:colOff>
      <xdr:row>10</xdr:row>
      <xdr:rowOff>101600</xdr:rowOff>
    </xdr:from>
    <xdr:to>
      <xdr:col>14</xdr:col>
      <xdr:colOff>7226300</xdr:colOff>
      <xdr:row>48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538F40-0972-6461-F16C-D250D08C2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34600" y="2006600"/>
          <a:ext cx="5461000" cy="7162800"/>
        </a:xfrm>
        <a:prstGeom prst="rect">
          <a:avLst/>
        </a:prstGeom>
      </xdr:spPr>
    </xdr:pic>
    <xdr:clientData/>
  </xdr:twoCellAnchor>
  <xdr:twoCellAnchor editAs="oneCell">
    <xdr:from>
      <xdr:col>14</xdr:col>
      <xdr:colOff>7569200</xdr:colOff>
      <xdr:row>10</xdr:row>
      <xdr:rowOff>63500</xdr:rowOff>
    </xdr:from>
    <xdr:to>
      <xdr:col>16</xdr:col>
      <xdr:colOff>1054100</xdr:colOff>
      <xdr:row>28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652D3D-7670-3EAE-8FFB-6E34FD84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638500" y="1968500"/>
          <a:ext cx="5765800" cy="3492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246944</xdr:colOff>
      <xdr:row>27</xdr:row>
      <xdr:rowOff>13053</xdr:rowOff>
    </xdr:from>
    <xdr:to>
      <xdr:col>34</xdr:col>
      <xdr:colOff>766586</xdr:colOff>
      <xdr:row>53</xdr:row>
      <xdr:rowOff>113946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76514-207B-4F44-A105-1C42437DA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762000</xdr:colOff>
      <xdr:row>13</xdr:row>
      <xdr:rowOff>76200</xdr:rowOff>
    </xdr:from>
    <xdr:to>
      <xdr:col>56</xdr:col>
      <xdr:colOff>1320800</xdr:colOff>
      <xdr:row>52</xdr:row>
      <xdr:rowOff>50800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32A75CD-7EC7-4B8A-8CDD-77C13755FB16}"/>
            </a:ext>
            <a:ext uri="{147F2762-F138-4A5C-976F-8EAC2B608ADB}">
              <a16:predDERef xmlns:a16="http://schemas.microsoft.com/office/drawing/2014/main" pred="{2C476514-207B-4F44-A105-1C42437DA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544286</xdr:colOff>
      <xdr:row>55</xdr:row>
      <xdr:rowOff>29430</xdr:rowOff>
    </xdr:from>
    <xdr:to>
      <xdr:col>40</xdr:col>
      <xdr:colOff>1209523</xdr:colOff>
      <xdr:row>76</xdr:row>
      <xdr:rowOff>60475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43238D74-C41C-45C5-B70A-AD874BF93B64}"/>
            </a:ext>
            <a:ext uri="{147F2762-F138-4A5C-976F-8EAC2B608ADB}">
              <a16:predDERef xmlns:a16="http://schemas.microsoft.com/office/drawing/2014/main" pred="{432A75CD-7EC7-4B8A-8CDD-77C13755F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470655</xdr:colOff>
      <xdr:row>77</xdr:row>
      <xdr:rowOff>14816</xdr:rowOff>
    </xdr:from>
    <xdr:to>
      <xdr:col>38</xdr:col>
      <xdr:colOff>484516</xdr:colOff>
      <xdr:row>100</xdr:row>
      <xdr:rowOff>126044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53BFCD2A-46BC-44A5-BC4E-89DFDD682F4C}"/>
            </a:ext>
            <a:ext uri="{147F2762-F138-4A5C-976F-8EAC2B608ADB}">
              <a16:predDERef xmlns:a16="http://schemas.microsoft.com/office/drawing/2014/main" pred="{43238D74-C41C-45C5-B70A-AD874BF93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596698</xdr:colOff>
      <xdr:row>103</xdr:row>
      <xdr:rowOff>69748</xdr:rowOff>
    </xdr:from>
    <xdr:to>
      <xdr:col>40</xdr:col>
      <xdr:colOff>1128889</xdr:colOff>
      <xdr:row>126</xdr:row>
      <xdr:rowOff>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0EA4E5F4-96B4-4177-8E4B-875D1F7F7A2F}"/>
            </a:ext>
            <a:ext uri="{147F2762-F138-4A5C-976F-8EAC2B608ADB}">
              <a16:predDERef xmlns:a16="http://schemas.microsoft.com/office/drawing/2014/main" pred="{53BFCD2A-46BC-44A5-BC4E-89DFDD682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616857</xdr:colOff>
      <xdr:row>128</xdr:row>
      <xdr:rowOff>170541</xdr:rowOff>
    </xdr:from>
    <xdr:to>
      <xdr:col>41</xdr:col>
      <xdr:colOff>0</xdr:colOff>
      <xdr:row>152</xdr:row>
      <xdr:rowOff>141110</xdr:rowOff>
    </xdr:to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116B3C18-7A5C-48A6-8ACE-73CA261E1DEB}"/>
            </a:ext>
            <a:ext uri="{147F2762-F138-4A5C-976F-8EAC2B608ADB}">
              <a16:predDERef xmlns:a16="http://schemas.microsoft.com/office/drawing/2014/main" pred="{0EA4E5F4-96B4-4177-8E4B-875D1F7F7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1169207</xdr:colOff>
      <xdr:row>55</xdr:row>
      <xdr:rowOff>9273</xdr:rowOff>
    </xdr:from>
    <xdr:to>
      <xdr:col>48</xdr:col>
      <xdr:colOff>1229683</xdr:colOff>
      <xdr:row>76</xdr:row>
      <xdr:rowOff>141111</xdr:rowOff>
    </xdr:to>
    <xdr:graphicFrame macro="">
      <xdr:nvGraphicFramePr>
        <xdr:cNvPr id="8" name="Chart 13">
          <a:extLst>
            <a:ext uri="{FF2B5EF4-FFF2-40B4-BE49-F238E27FC236}">
              <a16:creationId xmlns:a16="http://schemas.microsoft.com/office/drawing/2014/main" id="{7AF56201-B5AC-48CE-886B-20366C198CFA}"/>
            </a:ext>
            <a:ext uri="{147F2762-F138-4A5C-976F-8EAC2B608ADB}">
              <a16:predDERef xmlns:a16="http://schemas.microsoft.com/office/drawing/2014/main" pred="{116B3C18-7A5C-48A6-8ACE-73CA261E1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1169205</xdr:colOff>
      <xdr:row>78</xdr:row>
      <xdr:rowOff>9273</xdr:rowOff>
    </xdr:from>
    <xdr:to>
      <xdr:col>48</xdr:col>
      <xdr:colOff>1189364</xdr:colOff>
      <xdr:row>98</xdr:row>
      <xdr:rowOff>161270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199D953E-574B-4B16-9755-9BD321FA4E8A}"/>
            </a:ext>
            <a:ext uri="{147F2762-F138-4A5C-976F-8EAC2B608ADB}">
              <a16:predDERef xmlns:a16="http://schemas.microsoft.com/office/drawing/2014/main" pred="{7AF56201-B5AC-48CE-886B-20366C198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1161143</xdr:colOff>
      <xdr:row>102</xdr:row>
      <xdr:rowOff>150382</xdr:rowOff>
    </xdr:from>
    <xdr:to>
      <xdr:col>48</xdr:col>
      <xdr:colOff>1169207</xdr:colOff>
      <xdr:row>127</xdr:row>
      <xdr:rowOff>141110</xdr:rowOff>
    </xdr:to>
    <xdr:graphicFrame macro="">
      <xdr:nvGraphicFramePr>
        <xdr:cNvPr id="10" name="Chart 15">
          <a:extLst>
            <a:ext uri="{FF2B5EF4-FFF2-40B4-BE49-F238E27FC236}">
              <a16:creationId xmlns:a16="http://schemas.microsoft.com/office/drawing/2014/main" id="{0BB67C93-4D7B-4DAC-96D3-D3FE1ECEC945}"/>
            </a:ext>
            <a:ext uri="{147F2762-F138-4A5C-976F-8EAC2B608ADB}">
              <a16:predDERef xmlns:a16="http://schemas.microsoft.com/office/drawing/2014/main" pred="{199D953E-574B-4B16-9755-9BD321FA4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1181300</xdr:colOff>
      <xdr:row>130</xdr:row>
      <xdr:rowOff>69748</xdr:rowOff>
    </xdr:from>
    <xdr:to>
      <xdr:col>49</xdr:col>
      <xdr:colOff>241903</xdr:colOff>
      <xdr:row>160</xdr:row>
      <xdr:rowOff>120952</xdr:rowOff>
    </xdr:to>
    <xdr:graphicFrame macro="">
      <xdr:nvGraphicFramePr>
        <xdr:cNvPr id="11" name="Chart 17">
          <a:extLst>
            <a:ext uri="{FF2B5EF4-FFF2-40B4-BE49-F238E27FC236}">
              <a16:creationId xmlns:a16="http://schemas.microsoft.com/office/drawing/2014/main" id="{526B0887-248A-49D3-A44B-B9522D3E7295}"/>
            </a:ext>
            <a:ext uri="{147F2762-F138-4A5C-976F-8EAC2B608ADB}">
              <a16:predDERef xmlns:a16="http://schemas.microsoft.com/office/drawing/2014/main" pred="{0BB67C93-4D7B-4DAC-96D3-D3FE1ECEC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246944</xdr:colOff>
      <xdr:row>27</xdr:row>
      <xdr:rowOff>13053</xdr:rowOff>
    </xdr:from>
    <xdr:to>
      <xdr:col>34</xdr:col>
      <xdr:colOff>766586</xdr:colOff>
      <xdr:row>53</xdr:row>
      <xdr:rowOff>113946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41F8A-98DC-4403-B60C-CA3A1F563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762000</xdr:colOff>
      <xdr:row>13</xdr:row>
      <xdr:rowOff>76200</xdr:rowOff>
    </xdr:from>
    <xdr:to>
      <xdr:col>56</xdr:col>
      <xdr:colOff>1320800</xdr:colOff>
      <xdr:row>52</xdr:row>
      <xdr:rowOff>50800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4FB530E-A4C6-407D-951A-810D766C4428}"/>
            </a:ext>
            <a:ext uri="{147F2762-F138-4A5C-976F-8EAC2B608ADB}">
              <a16:predDERef xmlns:a16="http://schemas.microsoft.com/office/drawing/2014/main" pred="{6E541F8A-98DC-4403-B60C-CA3A1F563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544286</xdr:colOff>
      <xdr:row>55</xdr:row>
      <xdr:rowOff>29430</xdr:rowOff>
    </xdr:from>
    <xdr:to>
      <xdr:col>40</xdr:col>
      <xdr:colOff>1209523</xdr:colOff>
      <xdr:row>76</xdr:row>
      <xdr:rowOff>60475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8BB2C801-F2EB-4D3A-99B6-4EFDD7566EBF}"/>
            </a:ext>
            <a:ext uri="{147F2762-F138-4A5C-976F-8EAC2B608ADB}">
              <a16:predDERef xmlns:a16="http://schemas.microsoft.com/office/drawing/2014/main" pred="{24FB530E-A4C6-407D-951A-810D766C4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470655</xdr:colOff>
      <xdr:row>77</xdr:row>
      <xdr:rowOff>14816</xdr:rowOff>
    </xdr:from>
    <xdr:to>
      <xdr:col>38</xdr:col>
      <xdr:colOff>484516</xdr:colOff>
      <xdr:row>100</xdr:row>
      <xdr:rowOff>126044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65A6356D-F102-4D83-A5CB-E159170E10B1}"/>
            </a:ext>
            <a:ext uri="{147F2762-F138-4A5C-976F-8EAC2B608ADB}">
              <a16:predDERef xmlns:a16="http://schemas.microsoft.com/office/drawing/2014/main" pred="{8BB2C801-F2EB-4D3A-99B6-4EFDD7566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596698</xdr:colOff>
      <xdr:row>103</xdr:row>
      <xdr:rowOff>69748</xdr:rowOff>
    </xdr:from>
    <xdr:to>
      <xdr:col>40</xdr:col>
      <xdr:colOff>1128889</xdr:colOff>
      <xdr:row>126</xdr:row>
      <xdr:rowOff>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592D3654-C797-4BE3-93DD-9A8182C195DB}"/>
            </a:ext>
            <a:ext uri="{147F2762-F138-4A5C-976F-8EAC2B608ADB}">
              <a16:predDERef xmlns:a16="http://schemas.microsoft.com/office/drawing/2014/main" pred="{65A6356D-F102-4D83-A5CB-E159170E1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616857</xdr:colOff>
      <xdr:row>128</xdr:row>
      <xdr:rowOff>170541</xdr:rowOff>
    </xdr:from>
    <xdr:to>
      <xdr:col>41</xdr:col>
      <xdr:colOff>0</xdr:colOff>
      <xdr:row>152</xdr:row>
      <xdr:rowOff>141110</xdr:rowOff>
    </xdr:to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79CDC3FB-5475-4E92-924B-2951E2A9E425}"/>
            </a:ext>
            <a:ext uri="{147F2762-F138-4A5C-976F-8EAC2B608ADB}">
              <a16:predDERef xmlns:a16="http://schemas.microsoft.com/office/drawing/2014/main" pred="{592D3654-C797-4BE3-93DD-9A8182C19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1169207</xdr:colOff>
      <xdr:row>55</xdr:row>
      <xdr:rowOff>9273</xdr:rowOff>
    </xdr:from>
    <xdr:to>
      <xdr:col>48</xdr:col>
      <xdr:colOff>1229683</xdr:colOff>
      <xdr:row>76</xdr:row>
      <xdr:rowOff>141111</xdr:rowOff>
    </xdr:to>
    <xdr:graphicFrame macro="">
      <xdr:nvGraphicFramePr>
        <xdr:cNvPr id="8" name="Chart 13">
          <a:extLst>
            <a:ext uri="{FF2B5EF4-FFF2-40B4-BE49-F238E27FC236}">
              <a16:creationId xmlns:a16="http://schemas.microsoft.com/office/drawing/2014/main" id="{5EF943C9-CBA3-44D8-826F-69FF61EAB689}"/>
            </a:ext>
            <a:ext uri="{147F2762-F138-4A5C-976F-8EAC2B608ADB}">
              <a16:predDERef xmlns:a16="http://schemas.microsoft.com/office/drawing/2014/main" pred="{79CDC3FB-5475-4E92-924B-2951E2A9E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1169205</xdr:colOff>
      <xdr:row>78</xdr:row>
      <xdr:rowOff>9273</xdr:rowOff>
    </xdr:from>
    <xdr:to>
      <xdr:col>48</xdr:col>
      <xdr:colOff>1189364</xdr:colOff>
      <xdr:row>98</xdr:row>
      <xdr:rowOff>161270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AAAF0663-B880-498C-9105-FA4361E54CEF}"/>
            </a:ext>
            <a:ext uri="{147F2762-F138-4A5C-976F-8EAC2B608ADB}">
              <a16:predDERef xmlns:a16="http://schemas.microsoft.com/office/drawing/2014/main" pred="{5EF943C9-CBA3-44D8-826F-69FF61EAB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1161143</xdr:colOff>
      <xdr:row>102</xdr:row>
      <xdr:rowOff>150382</xdr:rowOff>
    </xdr:from>
    <xdr:to>
      <xdr:col>48</xdr:col>
      <xdr:colOff>1169207</xdr:colOff>
      <xdr:row>127</xdr:row>
      <xdr:rowOff>141110</xdr:rowOff>
    </xdr:to>
    <xdr:graphicFrame macro="">
      <xdr:nvGraphicFramePr>
        <xdr:cNvPr id="10" name="Chart 15">
          <a:extLst>
            <a:ext uri="{FF2B5EF4-FFF2-40B4-BE49-F238E27FC236}">
              <a16:creationId xmlns:a16="http://schemas.microsoft.com/office/drawing/2014/main" id="{D7F4BEBD-4432-45A8-A56A-21B5BF3821B7}"/>
            </a:ext>
            <a:ext uri="{147F2762-F138-4A5C-976F-8EAC2B608ADB}">
              <a16:predDERef xmlns:a16="http://schemas.microsoft.com/office/drawing/2014/main" pred="{AAAF0663-B880-498C-9105-FA4361E54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1181300</xdr:colOff>
      <xdr:row>130</xdr:row>
      <xdr:rowOff>69748</xdr:rowOff>
    </xdr:from>
    <xdr:to>
      <xdr:col>49</xdr:col>
      <xdr:colOff>241903</xdr:colOff>
      <xdr:row>160</xdr:row>
      <xdr:rowOff>120952</xdr:rowOff>
    </xdr:to>
    <xdr:graphicFrame macro="">
      <xdr:nvGraphicFramePr>
        <xdr:cNvPr id="11" name="Chart 17">
          <a:extLst>
            <a:ext uri="{FF2B5EF4-FFF2-40B4-BE49-F238E27FC236}">
              <a16:creationId xmlns:a16="http://schemas.microsoft.com/office/drawing/2014/main" id="{1427AC08-525A-497F-8085-9F3BB4712CF6}"/>
            </a:ext>
            <a:ext uri="{147F2762-F138-4A5C-976F-8EAC2B608ADB}">
              <a16:predDERef xmlns:a16="http://schemas.microsoft.com/office/drawing/2014/main" pred="{D7F4BEBD-4432-45A8-A56A-21B5BF382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1900212</xdr:colOff>
      <xdr:row>25</xdr:row>
      <xdr:rowOff>114201</xdr:rowOff>
    </xdr:from>
    <xdr:to>
      <xdr:col>40</xdr:col>
      <xdr:colOff>623660</xdr:colOff>
      <xdr:row>52</xdr:row>
      <xdr:rowOff>17336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A5E66B06-1F47-DD92-02FB-66AA1F48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914400</xdr:colOff>
      <xdr:row>20</xdr:row>
      <xdr:rowOff>0</xdr:rowOff>
    </xdr:from>
    <xdr:to>
      <xdr:col>60</xdr:col>
      <xdr:colOff>711200</xdr:colOff>
      <xdr:row>59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B93427-E04C-5C46-6F86-47276CF6CFDA}"/>
            </a:ext>
            <a:ext uri="{147F2762-F138-4A5C-976F-8EAC2B608ADB}">
              <a16:predDERef xmlns:a16="http://schemas.microsoft.com/office/drawing/2014/main" pred="{A5E66B06-1F47-DD92-02FB-66AA1F48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9525</xdr:colOff>
      <xdr:row>53</xdr:row>
      <xdr:rowOff>9525</xdr:rowOff>
    </xdr:from>
    <xdr:to>
      <xdr:col>38</xdr:col>
      <xdr:colOff>733425</xdr:colOff>
      <xdr:row>74</xdr:row>
      <xdr:rowOff>19050</xdr:rowOff>
    </xdr:to>
    <xdr:graphicFrame macro="">
      <xdr:nvGraphicFramePr>
        <xdr:cNvPr id="21" name="Chart 7">
          <a:extLst>
            <a:ext uri="{FF2B5EF4-FFF2-40B4-BE49-F238E27FC236}">
              <a16:creationId xmlns:a16="http://schemas.microsoft.com/office/drawing/2014/main" id="{CE12A9C7-EADA-2DC9-A290-84B5C001DA2E}"/>
            </a:ext>
            <a:ext uri="{147F2762-F138-4A5C-976F-8EAC2B608ADB}">
              <a16:predDERef xmlns:a16="http://schemas.microsoft.com/office/drawing/2014/main" pred="{4EB93427-E04C-5C46-6F86-47276CF6C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22980</xdr:colOff>
      <xdr:row>74</xdr:row>
      <xdr:rowOff>176741</xdr:rowOff>
    </xdr:from>
    <xdr:to>
      <xdr:col>38</xdr:col>
      <xdr:colOff>732166</xdr:colOff>
      <xdr:row>98</xdr:row>
      <xdr:rowOff>106994</xdr:rowOff>
    </xdr:to>
    <xdr:graphicFrame macro="">
      <xdr:nvGraphicFramePr>
        <xdr:cNvPr id="20" name="Chart 8">
          <a:extLst>
            <a:ext uri="{FF2B5EF4-FFF2-40B4-BE49-F238E27FC236}">
              <a16:creationId xmlns:a16="http://schemas.microsoft.com/office/drawing/2014/main" id="{AF666D1C-C3E4-05A3-39B8-82E66E3C50F2}"/>
            </a:ext>
            <a:ext uri="{147F2762-F138-4A5C-976F-8EAC2B608ADB}">
              <a16:predDERef xmlns:a16="http://schemas.microsoft.com/office/drawing/2014/main" pred="{CE12A9C7-EADA-2DC9-A290-84B5C001D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672898</xdr:colOff>
      <xdr:row>99</xdr:row>
      <xdr:rowOff>155473</xdr:rowOff>
    </xdr:from>
    <xdr:to>
      <xdr:col>41</xdr:col>
      <xdr:colOff>71614</xdr:colOff>
      <xdr:row>122</xdr:row>
      <xdr:rowOff>85725</xdr:rowOff>
    </xdr:to>
    <xdr:graphicFrame macro="">
      <xdr:nvGraphicFramePr>
        <xdr:cNvPr id="23" name="Chart 9">
          <a:extLst>
            <a:ext uri="{FF2B5EF4-FFF2-40B4-BE49-F238E27FC236}">
              <a16:creationId xmlns:a16="http://schemas.microsoft.com/office/drawing/2014/main" id="{BAE1C55D-70FB-8FB9-0158-9208BDBA1194}"/>
            </a:ext>
            <a:ext uri="{147F2762-F138-4A5C-976F-8EAC2B608ADB}">
              <a16:predDERef xmlns:a16="http://schemas.microsoft.com/office/drawing/2014/main" pred="{AF666D1C-C3E4-05A3-39B8-82E66E3C5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693057</xdr:colOff>
      <xdr:row>123</xdr:row>
      <xdr:rowOff>170541</xdr:rowOff>
    </xdr:from>
    <xdr:to>
      <xdr:col>41</xdr:col>
      <xdr:colOff>76200</xdr:colOff>
      <xdr:row>147</xdr:row>
      <xdr:rowOff>141110</xdr:rowOff>
    </xdr:to>
    <xdr:graphicFrame macro="">
      <xdr:nvGraphicFramePr>
        <xdr:cNvPr id="24" name="Chart 10">
          <a:extLst>
            <a:ext uri="{FF2B5EF4-FFF2-40B4-BE49-F238E27FC236}">
              <a16:creationId xmlns:a16="http://schemas.microsoft.com/office/drawing/2014/main" id="{DF2067E2-2250-9D93-1CFE-AE5679940468}"/>
            </a:ext>
            <a:ext uri="{147F2762-F138-4A5C-976F-8EAC2B608ADB}">
              <a16:predDERef xmlns:a16="http://schemas.microsoft.com/office/drawing/2014/main" pred="{BAE1C55D-70FB-8FB9-0158-9208BDBA1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865562</xdr:colOff>
      <xdr:row>59</xdr:row>
      <xdr:rowOff>183898</xdr:rowOff>
    </xdr:from>
    <xdr:to>
      <xdr:col>49</xdr:col>
      <xdr:colOff>58107</xdr:colOff>
      <xdr:row>82</xdr:row>
      <xdr:rowOff>123216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193F9F-C492-B0D4-63B2-AA9A979214C4}"/>
            </a:ext>
            <a:ext uri="{147F2762-F138-4A5C-976F-8EAC2B608ADB}">
              <a16:predDERef xmlns:a16="http://schemas.microsoft.com/office/drawing/2014/main" pred="{DF2067E2-2250-9D93-1CFE-AE5679940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10042</xdr:colOff>
      <xdr:row>80</xdr:row>
      <xdr:rowOff>113182</xdr:rowOff>
    </xdr:from>
    <xdr:to>
      <xdr:col>49</xdr:col>
      <xdr:colOff>2491</xdr:colOff>
      <xdr:row>101</xdr:row>
      <xdr:rowOff>91997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B29F192-E2B8-E2BC-6F0F-61D0F52CBF81}"/>
            </a:ext>
            <a:ext uri="{147F2762-F138-4A5C-976F-8EAC2B608ADB}">
              <a16:predDERef xmlns:a16="http://schemas.microsoft.com/office/drawing/2014/main" pred="{10193F9F-C492-B0D4-63B2-AA9A97921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1161143</xdr:colOff>
      <xdr:row>102</xdr:row>
      <xdr:rowOff>150382</xdr:rowOff>
    </xdr:from>
    <xdr:to>
      <xdr:col>48</xdr:col>
      <xdr:colOff>1169207</xdr:colOff>
      <xdr:row>127</xdr:row>
      <xdr:rowOff>141110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1CA4023-285B-2F70-96B2-ADE23BCD7A4F}"/>
            </a:ext>
            <a:ext uri="{147F2762-F138-4A5C-976F-8EAC2B608ADB}">
              <a16:predDERef xmlns:a16="http://schemas.microsoft.com/office/drawing/2014/main" pred="{EB29F192-E2B8-E2BC-6F0F-61D0F52CB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1181300</xdr:colOff>
      <xdr:row>130</xdr:row>
      <xdr:rowOff>69748</xdr:rowOff>
    </xdr:from>
    <xdr:to>
      <xdr:col>49</xdr:col>
      <xdr:colOff>241903</xdr:colOff>
      <xdr:row>160</xdr:row>
      <xdr:rowOff>120952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5559899-6F68-4EC0-9561-4E8DEA3A650E}"/>
            </a:ext>
            <a:ext uri="{147F2762-F138-4A5C-976F-8EAC2B608ADB}">
              <a16:predDERef xmlns:a16="http://schemas.microsoft.com/office/drawing/2014/main" pred="{71CA4023-285B-2F70-96B2-ADE23BCD7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675569</xdr:colOff>
      <xdr:row>24</xdr:row>
      <xdr:rowOff>136878</xdr:rowOff>
    </xdr:from>
    <xdr:to>
      <xdr:col>37</xdr:col>
      <xdr:colOff>795161</xdr:colOff>
      <xdr:row>51</xdr:row>
      <xdr:rowOff>85371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797F8-EB2D-AB44-9636-9F6CFC4E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914400</xdr:colOff>
      <xdr:row>20</xdr:row>
      <xdr:rowOff>0</xdr:rowOff>
    </xdr:from>
    <xdr:to>
      <xdr:col>60</xdr:col>
      <xdr:colOff>711200</xdr:colOff>
      <xdr:row>59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29A8C-68DB-C142-A945-8BB4A9FE77B2}"/>
            </a:ext>
            <a:ext uri="{147F2762-F138-4A5C-976F-8EAC2B608ADB}">
              <a16:predDERef xmlns:a16="http://schemas.microsoft.com/office/drawing/2014/main" pred="{22B797F8-EB2D-AB44-9636-9F6CFC4E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9525</xdr:colOff>
      <xdr:row>53</xdr:row>
      <xdr:rowOff>9525</xdr:rowOff>
    </xdr:from>
    <xdr:to>
      <xdr:col>38</xdr:col>
      <xdr:colOff>733425</xdr:colOff>
      <xdr:row>74</xdr:row>
      <xdr:rowOff>19050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7AD6269B-45F2-EE40-8789-1A13E09D2FAD}"/>
            </a:ext>
            <a:ext uri="{147F2762-F138-4A5C-976F-8EAC2B608ADB}">
              <a16:predDERef xmlns:a16="http://schemas.microsoft.com/office/drawing/2014/main" pred="{16E29A8C-68DB-C142-A945-8BB4A9FE7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22980</xdr:colOff>
      <xdr:row>74</xdr:row>
      <xdr:rowOff>176741</xdr:rowOff>
    </xdr:from>
    <xdr:to>
      <xdr:col>38</xdr:col>
      <xdr:colOff>732166</xdr:colOff>
      <xdr:row>98</xdr:row>
      <xdr:rowOff>106994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DD72982F-3034-B54F-A59E-9F69E38923F9}"/>
            </a:ext>
            <a:ext uri="{147F2762-F138-4A5C-976F-8EAC2B608ADB}">
              <a16:predDERef xmlns:a16="http://schemas.microsoft.com/office/drawing/2014/main" pred="{7AD6269B-45F2-EE40-8789-1A13E09D2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672898</xdr:colOff>
      <xdr:row>99</xdr:row>
      <xdr:rowOff>155473</xdr:rowOff>
    </xdr:from>
    <xdr:to>
      <xdr:col>41</xdr:col>
      <xdr:colOff>71614</xdr:colOff>
      <xdr:row>122</xdr:row>
      <xdr:rowOff>85725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691A2DC0-D9E2-BA41-A79F-5CCD985844E2}"/>
            </a:ext>
            <a:ext uri="{147F2762-F138-4A5C-976F-8EAC2B608ADB}">
              <a16:predDERef xmlns:a16="http://schemas.microsoft.com/office/drawing/2014/main" pred="{DD72982F-3034-B54F-A59E-9F69E3892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693057</xdr:colOff>
      <xdr:row>123</xdr:row>
      <xdr:rowOff>170541</xdr:rowOff>
    </xdr:from>
    <xdr:to>
      <xdr:col>41</xdr:col>
      <xdr:colOff>76200</xdr:colOff>
      <xdr:row>147</xdr:row>
      <xdr:rowOff>141110</xdr:rowOff>
    </xdr:to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33FC01ED-EBFD-7442-95FA-1CD64992E923}"/>
            </a:ext>
            <a:ext uri="{147F2762-F138-4A5C-976F-8EAC2B608ADB}">
              <a16:predDERef xmlns:a16="http://schemas.microsoft.com/office/drawing/2014/main" pred="{691A2DC0-D9E2-BA41-A79F-5CCD98584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865562</xdr:colOff>
      <xdr:row>59</xdr:row>
      <xdr:rowOff>183898</xdr:rowOff>
    </xdr:from>
    <xdr:to>
      <xdr:col>49</xdr:col>
      <xdr:colOff>58107</xdr:colOff>
      <xdr:row>82</xdr:row>
      <xdr:rowOff>123216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674BDD-B7D7-8B44-B50B-77133324111E}"/>
            </a:ext>
            <a:ext uri="{147F2762-F138-4A5C-976F-8EAC2B608ADB}">
              <a16:predDERef xmlns:a16="http://schemas.microsoft.com/office/drawing/2014/main" pred="{33FC01ED-EBFD-7442-95FA-1CD64992E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10042</xdr:colOff>
      <xdr:row>80</xdr:row>
      <xdr:rowOff>113182</xdr:rowOff>
    </xdr:from>
    <xdr:to>
      <xdr:col>49</xdr:col>
      <xdr:colOff>2491</xdr:colOff>
      <xdr:row>101</xdr:row>
      <xdr:rowOff>91997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86FDCF-D9C9-154C-8B67-5813766310BA}"/>
            </a:ext>
            <a:ext uri="{147F2762-F138-4A5C-976F-8EAC2B608ADB}">
              <a16:predDERef xmlns:a16="http://schemas.microsoft.com/office/drawing/2014/main" pred="{C5674BDD-B7D7-8B44-B50B-771333241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1161143</xdr:colOff>
      <xdr:row>102</xdr:row>
      <xdr:rowOff>150382</xdr:rowOff>
    </xdr:from>
    <xdr:to>
      <xdr:col>48</xdr:col>
      <xdr:colOff>1169207</xdr:colOff>
      <xdr:row>127</xdr:row>
      <xdr:rowOff>141110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3C1731-38F8-324B-863C-23BFC7A4F3F5}"/>
            </a:ext>
            <a:ext uri="{147F2762-F138-4A5C-976F-8EAC2B608ADB}">
              <a16:predDERef xmlns:a16="http://schemas.microsoft.com/office/drawing/2014/main" pred="{A686FDCF-D9C9-154C-8B67-581376631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1181300</xdr:colOff>
      <xdr:row>130</xdr:row>
      <xdr:rowOff>69748</xdr:rowOff>
    </xdr:from>
    <xdr:to>
      <xdr:col>49</xdr:col>
      <xdr:colOff>241903</xdr:colOff>
      <xdr:row>160</xdr:row>
      <xdr:rowOff>120952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7ECCA1-D570-814D-9630-1EBA034F6FBF}"/>
            </a:ext>
            <a:ext uri="{147F2762-F138-4A5C-976F-8EAC2B608ADB}">
              <a16:predDERef xmlns:a16="http://schemas.microsoft.com/office/drawing/2014/main" pred="{D83C1731-38F8-324B-863C-23BFC7A4F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13</xdr:col>
      <xdr:colOff>473560</xdr:colOff>
      <xdr:row>30</xdr:row>
      <xdr:rowOff>86101</xdr:rowOff>
    </xdr:from>
    <xdr:to>
      <xdr:col>18</xdr:col>
      <xdr:colOff>430509</xdr:colOff>
      <xdr:row>51</xdr:row>
      <xdr:rowOff>5596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65EE413-456C-490A-B41F-4639E7F14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40509" y="6931186"/>
          <a:ext cx="5080000" cy="3987800"/>
        </a:xfrm>
        <a:prstGeom prst="rect">
          <a:avLst/>
        </a:prstGeom>
      </xdr:spPr>
    </xdr:pic>
    <xdr:clientData/>
  </xdr:twoCellAnchor>
  <xdr:twoCellAnchor editAs="oneCell">
    <xdr:from>
      <xdr:col>18</xdr:col>
      <xdr:colOff>932216</xdr:colOff>
      <xdr:row>30</xdr:row>
      <xdr:rowOff>64576</xdr:rowOff>
    </xdr:from>
    <xdr:to>
      <xdr:col>21</xdr:col>
      <xdr:colOff>2735451</xdr:colOff>
      <xdr:row>51</xdr:row>
      <xdr:rowOff>46854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C88A7B9-7A5E-F1B5-0CF6-4EF2D7D38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222216" y="6909661"/>
          <a:ext cx="6797133" cy="405058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95250</xdr:colOff>
      <xdr:row>46</xdr:row>
      <xdr:rowOff>85725</xdr:rowOff>
    </xdr:from>
    <xdr:to>
      <xdr:col>43</xdr:col>
      <xdr:colOff>600075</xdr:colOff>
      <xdr:row>71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CE8A9-3FDA-B403-BBDF-4312ED799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812801</xdr:colOff>
      <xdr:row>29</xdr:row>
      <xdr:rowOff>104775</xdr:rowOff>
    </xdr:from>
    <xdr:to>
      <xdr:col>34</xdr:col>
      <xdr:colOff>400051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FF5BC-DC46-EB16-CD07-6E3DAC47C4DF}"/>
            </a:ext>
            <a:ext uri="{147F2762-F138-4A5C-976F-8EAC2B608ADB}">
              <a16:predDERef xmlns:a16="http://schemas.microsoft.com/office/drawing/2014/main" pred="{44DCE8A9-3FDA-B403-BBDF-4312ED799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596900</xdr:colOff>
      <xdr:row>29</xdr:row>
      <xdr:rowOff>63499</xdr:rowOff>
    </xdr:from>
    <xdr:to>
      <xdr:col>39</xdr:col>
      <xdr:colOff>730250</xdr:colOff>
      <xdr:row>44</xdr:row>
      <xdr:rowOff>53974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F85314-FEF6-653E-6010-E6811242C512}"/>
            </a:ext>
            <a:ext uri="{147F2762-F138-4A5C-976F-8EAC2B608ADB}">
              <a16:predDERef xmlns:a16="http://schemas.microsoft.com/office/drawing/2014/main" pred="{644FF5BC-DC46-EB16-CD07-6E3DAC47C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136525</xdr:colOff>
      <xdr:row>29</xdr:row>
      <xdr:rowOff>107950</xdr:rowOff>
    </xdr:from>
    <xdr:to>
      <xdr:col>44</xdr:col>
      <xdr:colOff>860425</xdr:colOff>
      <xdr:row>44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4796D7-2E35-7385-FB4D-DF788A1309CB}"/>
            </a:ext>
            <a:ext uri="{147F2762-F138-4A5C-976F-8EAC2B608ADB}">
              <a16:predDERef xmlns:a16="http://schemas.microsoft.com/office/drawing/2014/main" pred="{EEF85314-FEF6-653E-6010-E6811242C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6804_chart">
          <a:extLst>
            <a:ext uri="{FF2B5EF4-FFF2-40B4-BE49-F238E27FC236}">
              <a16:creationId xmlns:a16="http://schemas.microsoft.com/office/drawing/2014/main" id="{BA3C7542-082A-5E02-9B46-13C49928A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8029_chart">
          <a:extLst>
            <a:ext uri="{FF2B5EF4-FFF2-40B4-BE49-F238E27FC236}">
              <a16:creationId xmlns:a16="http://schemas.microsoft.com/office/drawing/2014/main" id="{A2F539A4-B681-CA3F-DE64-2F7917633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68_chart">
          <a:extLst>
            <a:ext uri="{FF2B5EF4-FFF2-40B4-BE49-F238E27FC236}">
              <a16:creationId xmlns:a16="http://schemas.microsoft.com/office/drawing/2014/main" id="{9E40832E-A59C-42B4-D6F2-F194BF1B3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6804_chart">
          <a:extLst>
            <a:ext uri="{FF2B5EF4-FFF2-40B4-BE49-F238E27FC236}">
              <a16:creationId xmlns:a16="http://schemas.microsoft.com/office/drawing/2014/main" id="{9D619026-B4D8-113B-1BA1-DD9A66E5E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7427_chart">
          <a:extLst>
            <a:ext uri="{FF2B5EF4-FFF2-40B4-BE49-F238E27FC236}">
              <a16:creationId xmlns:a16="http://schemas.microsoft.com/office/drawing/2014/main" id="{FA61D40D-090C-6FD5-9C0B-EA6DE07E2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29_chart">
          <a:extLst>
            <a:ext uri="{FF2B5EF4-FFF2-40B4-BE49-F238E27FC236}">
              <a16:creationId xmlns:a16="http://schemas.microsoft.com/office/drawing/2014/main" id="{C818E972-4B1D-1835-8501-C3C0B1BA3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7305_chart">
          <a:extLst>
            <a:ext uri="{FF2B5EF4-FFF2-40B4-BE49-F238E27FC236}">
              <a16:creationId xmlns:a16="http://schemas.microsoft.com/office/drawing/2014/main" id="{3723BCC8-9C87-A2CB-656E-7781FCFE8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7297_chart">
          <a:extLst>
            <a:ext uri="{FF2B5EF4-FFF2-40B4-BE49-F238E27FC236}">
              <a16:creationId xmlns:a16="http://schemas.microsoft.com/office/drawing/2014/main" id="{E6478093-99A6-B227-077F-3E80173EF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26_chart">
          <a:extLst>
            <a:ext uri="{FF2B5EF4-FFF2-40B4-BE49-F238E27FC236}">
              <a16:creationId xmlns:a16="http://schemas.microsoft.com/office/drawing/2014/main" id="{78CC6B0A-4F77-90DE-4B6D-9C586D6A9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8035_chart">
          <a:extLst>
            <a:ext uri="{FF2B5EF4-FFF2-40B4-BE49-F238E27FC236}">
              <a16:creationId xmlns:a16="http://schemas.microsoft.com/office/drawing/2014/main" id="{25773B5F-9C99-7EF5-5F83-840A76838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8018_chart">
          <a:extLst>
            <a:ext uri="{FF2B5EF4-FFF2-40B4-BE49-F238E27FC236}">
              <a16:creationId xmlns:a16="http://schemas.microsoft.com/office/drawing/2014/main" id="{17982EB7-E69F-7E82-5780-AF4488A0C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24_chart">
          <a:extLst>
            <a:ext uri="{FF2B5EF4-FFF2-40B4-BE49-F238E27FC236}">
              <a16:creationId xmlns:a16="http://schemas.microsoft.com/office/drawing/2014/main" id="{C89262B5-9758-2667-9461-F90DD8E22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7896_chart">
          <a:extLst>
            <a:ext uri="{FF2B5EF4-FFF2-40B4-BE49-F238E27FC236}">
              <a16:creationId xmlns:a16="http://schemas.microsoft.com/office/drawing/2014/main" id="{D66DFADF-9E09-2428-CA7C-95BF5F821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8018_chart">
          <a:extLst>
            <a:ext uri="{FF2B5EF4-FFF2-40B4-BE49-F238E27FC236}">
              <a16:creationId xmlns:a16="http://schemas.microsoft.com/office/drawing/2014/main" id="{0094154C-85CB-3581-4F1D-0274223CD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24_chart">
          <a:extLst>
            <a:ext uri="{FF2B5EF4-FFF2-40B4-BE49-F238E27FC236}">
              <a16:creationId xmlns:a16="http://schemas.microsoft.com/office/drawing/2014/main" id="{46130823-C96E-766D-A2B1-2A6A1CFE6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69</xdr:row>
      <xdr:rowOff>63500</xdr:rowOff>
    </xdr:from>
    <xdr:to>
      <xdr:col>16</xdr:col>
      <xdr:colOff>381000</xdr:colOff>
      <xdr:row>89</xdr:row>
      <xdr:rowOff>63500</xdr:rowOff>
    </xdr:to>
    <xdr:graphicFrame macro="">
      <xdr:nvGraphicFramePr>
        <xdr:cNvPr id="5" name="M07037_chart">
          <a:extLst>
            <a:ext uri="{FF2B5EF4-FFF2-40B4-BE49-F238E27FC236}">
              <a16:creationId xmlns:a16="http://schemas.microsoft.com/office/drawing/2014/main" id="{F94FEAE6-C2BF-6FF5-B45D-E7A47B0BA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8</xdr:col>
      <xdr:colOff>0</xdr:colOff>
      <xdr:row>112</xdr:row>
      <xdr:rowOff>0</xdr:rowOff>
    </xdr:to>
    <xdr:graphicFrame macro="">
      <xdr:nvGraphicFramePr>
        <xdr:cNvPr id="6" name="M07708_chart">
          <a:extLst>
            <a:ext uri="{FF2B5EF4-FFF2-40B4-BE49-F238E27FC236}">
              <a16:creationId xmlns:a16="http://schemas.microsoft.com/office/drawing/2014/main" id="{EE0DFF35-2736-B5EF-60C7-7B5A4D1CC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381000</xdr:colOff>
      <xdr:row>92</xdr:row>
      <xdr:rowOff>0</xdr:rowOff>
    </xdr:from>
    <xdr:to>
      <xdr:col>16</xdr:col>
      <xdr:colOff>381000</xdr:colOff>
      <xdr:row>112</xdr:row>
      <xdr:rowOff>0</xdr:rowOff>
    </xdr:to>
    <xdr:graphicFrame macro="">
      <xdr:nvGraphicFramePr>
        <xdr:cNvPr id="7" name="M07137_chart">
          <a:extLst>
            <a:ext uri="{FF2B5EF4-FFF2-40B4-BE49-F238E27FC236}">
              <a16:creationId xmlns:a16="http://schemas.microsoft.com/office/drawing/2014/main" id="{F7F174EB-8A6A-1C1F-BC07-796DA5489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114</xdr:row>
      <xdr:rowOff>127000</xdr:rowOff>
    </xdr:from>
    <xdr:to>
      <xdr:col>8</xdr:col>
      <xdr:colOff>0</xdr:colOff>
      <xdr:row>134</xdr:row>
      <xdr:rowOff>127000</xdr:rowOff>
    </xdr:to>
    <xdr:graphicFrame macro="">
      <xdr:nvGraphicFramePr>
        <xdr:cNvPr id="8" name="M08028_chart">
          <a:extLst>
            <a:ext uri="{FF2B5EF4-FFF2-40B4-BE49-F238E27FC236}">
              <a16:creationId xmlns:a16="http://schemas.microsoft.com/office/drawing/2014/main" id="{57887D28-FC3F-6AE9-1861-578A6CC86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7036_chart">
          <a:extLst>
            <a:ext uri="{FF2B5EF4-FFF2-40B4-BE49-F238E27FC236}">
              <a16:creationId xmlns:a16="http://schemas.microsoft.com/office/drawing/2014/main" id="{AFDACFC4-C153-0EB9-C3AE-9ACD4D1C2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7039_chart">
          <a:extLst>
            <a:ext uri="{FF2B5EF4-FFF2-40B4-BE49-F238E27FC236}">
              <a16:creationId xmlns:a16="http://schemas.microsoft.com/office/drawing/2014/main" id="{0B142D57-E3C9-DEA2-8675-31860D83D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20_chart">
          <a:extLst>
            <a:ext uri="{FF2B5EF4-FFF2-40B4-BE49-F238E27FC236}">
              <a16:creationId xmlns:a16="http://schemas.microsoft.com/office/drawing/2014/main" id="{539B3A58-496E-11FA-5AA0-2D30D34E0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69</xdr:row>
      <xdr:rowOff>63500</xdr:rowOff>
    </xdr:from>
    <xdr:to>
      <xdr:col>16</xdr:col>
      <xdr:colOff>381000</xdr:colOff>
      <xdr:row>89</xdr:row>
      <xdr:rowOff>63500</xdr:rowOff>
    </xdr:to>
    <xdr:graphicFrame macro="">
      <xdr:nvGraphicFramePr>
        <xdr:cNvPr id="5" name="M07735_chart">
          <a:extLst>
            <a:ext uri="{FF2B5EF4-FFF2-40B4-BE49-F238E27FC236}">
              <a16:creationId xmlns:a16="http://schemas.microsoft.com/office/drawing/2014/main" id="{04C71694-01A2-C514-BB70-ADF252E55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8</xdr:col>
      <xdr:colOff>0</xdr:colOff>
      <xdr:row>112</xdr:row>
      <xdr:rowOff>0</xdr:rowOff>
    </xdr:to>
    <xdr:graphicFrame macro="">
      <xdr:nvGraphicFramePr>
        <xdr:cNvPr id="6" name="M08029_chart">
          <a:extLst>
            <a:ext uri="{FF2B5EF4-FFF2-40B4-BE49-F238E27FC236}">
              <a16:creationId xmlns:a16="http://schemas.microsoft.com/office/drawing/2014/main" id="{23053D90-4F2C-35DF-03C3-0191EC54A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7036_chart">
          <a:extLst>
            <a:ext uri="{FF2B5EF4-FFF2-40B4-BE49-F238E27FC236}">
              <a16:creationId xmlns:a16="http://schemas.microsoft.com/office/drawing/2014/main" id="{74227179-181F-54EE-9A65-8AB0D3DEA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7039_chart">
          <a:extLst>
            <a:ext uri="{FF2B5EF4-FFF2-40B4-BE49-F238E27FC236}">
              <a16:creationId xmlns:a16="http://schemas.microsoft.com/office/drawing/2014/main" id="{587174F2-B059-3659-4099-2084C0EF5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8020_chart">
          <a:extLst>
            <a:ext uri="{FF2B5EF4-FFF2-40B4-BE49-F238E27FC236}">
              <a16:creationId xmlns:a16="http://schemas.microsoft.com/office/drawing/2014/main" id="{A9B4C674-6A97-9EE2-5972-82050B1AC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69</xdr:row>
      <xdr:rowOff>63500</xdr:rowOff>
    </xdr:from>
    <xdr:to>
      <xdr:col>16</xdr:col>
      <xdr:colOff>381000</xdr:colOff>
      <xdr:row>89</xdr:row>
      <xdr:rowOff>63500</xdr:rowOff>
    </xdr:to>
    <xdr:graphicFrame macro="">
      <xdr:nvGraphicFramePr>
        <xdr:cNvPr id="5" name="M07735_chart">
          <a:extLst>
            <a:ext uri="{FF2B5EF4-FFF2-40B4-BE49-F238E27FC236}">
              <a16:creationId xmlns:a16="http://schemas.microsoft.com/office/drawing/2014/main" id="{84AA7A5D-DAA9-276B-AC1F-CFE646529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8</xdr:col>
      <xdr:colOff>0</xdr:colOff>
      <xdr:row>112</xdr:row>
      <xdr:rowOff>0</xdr:rowOff>
    </xdr:to>
    <xdr:graphicFrame macro="">
      <xdr:nvGraphicFramePr>
        <xdr:cNvPr id="6" name="M08029_chart">
          <a:extLst>
            <a:ext uri="{FF2B5EF4-FFF2-40B4-BE49-F238E27FC236}">
              <a16:creationId xmlns:a16="http://schemas.microsoft.com/office/drawing/2014/main" id="{EF3A5633-1C74-4540-8286-FD54629BD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9177_chart">
          <a:extLst>
            <a:ext uri="{FF2B5EF4-FFF2-40B4-BE49-F238E27FC236}">
              <a16:creationId xmlns:a16="http://schemas.microsoft.com/office/drawing/2014/main" id="{EF9F88A8-5F8C-98E9-ED9E-FEE26017A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127000</xdr:rowOff>
    </xdr:from>
    <xdr:to>
      <xdr:col>8</xdr:col>
      <xdr:colOff>0</xdr:colOff>
      <xdr:row>66</xdr:row>
      <xdr:rowOff>127000</xdr:rowOff>
    </xdr:to>
    <xdr:graphicFrame macro="">
      <xdr:nvGraphicFramePr>
        <xdr:cNvPr id="2" name="M08121_chart">
          <a:extLst>
            <a:ext uri="{FF2B5EF4-FFF2-40B4-BE49-F238E27FC236}">
              <a16:creationId xmlns:a16="http://schemas.microsoft.com/office/drawing/2014/main" id="{49D7E327-1EB3-6B43-27BC-EFE7B5F8F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46</xdr:row>
      <xdr:rowOff>127000</xdr:rowOff>
    </xdr:from>
    <xdr:to>
      <xdr:col>16</xdr:col>
      <xdr:colOff>381000</xdr:colOff>
      <xdr:row>66</xdr:row>
      <xdr:rowOff>127000</xdr:rowOff>
    </xdr:to>
    <xdr:graphicFrame macro="">
      <xdr:nvGraphicFramePr>
        <xdr:cNvPr id="3" name="M07038_chart">
          <a:extLst>
            <a:ext uri="{FF2B5EF4-FFF2-40B4-BE49-F238E27FC236}">
              <a16:creationId xmlns:a16="http://schemas.microsoft.com/office/drawing/2014/main" id="{7BE3D170-D6F1-FA13-0DFF-5BD87D2D1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63500</xdr:rowOff>
    </xdr:from>
    <xdr:to>
      <xdr:col>8</xdr:col>
      <xdr:colOff>0</xdr:colOff>
      <xdr:row>89</xdr:row>
      <xdr:rowOff>63500</xdr:rowOff>
    </xdr:to>
    <xdr:graphicFrame macro="">
      <xdr:nvGraphicFramePr>
        <xdr:cNvPr id="4" name="M06804_chart">
          <a:extLst>
            <a:ext uri="{FF2B5EF4-FFF2-40B4-BE49-F238E27FC236}">
              <a16:creationId xmlns:a16="http://schemas.microsoft.com/office/drawing/2014/main" id="{8EAAF004-4D6D-480B-2AA2-61B8FFEFA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69</xdr:row>
      <xdr:rowOff>63500</xdr:rowOff>
    </xdr:from>
    <xdr:to>
      <xdr:col>16</xdr:col>
      <xdr:colOff>381000</xdr:colOff>
      <xdr:row>89</xdr:row>
      <xdr:rowOff>63500</xdr:rowOff>
    </xdr:to>
    <xdr:graphicFrame macro="">
      <xdr:nvGraphicFramePr>
        <xdr:cNvPr id="5" name="M08073_chart">
          <a:extLst>
            <a:ext uri="{FF2B5EF4-FFF2-40B4-BE49-F238E27FC236}">
              <a16:creationId xmlns:a16="http://schemas.microsoft.com/office/drawing/2014/main" id="{07A303A4-101A-552C-D6D8-BC8E86410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8</xdr:col>
      <xdr:colOff>0</xdr:colOff>
      <xdr:row>112</xdr:row>
      <xdr:rowOff>0</xdr:rowOff>
    </xdr:to>
    <xdr:graphicFrame macro="">
      <xdr:nvGraphicFramePr>
        <xdr:cNvPr id="6" name="M07299_chart">
          <a:extLst>
            <a:ext uri="{FF2B5EF4-FFF2-40B4-BE49-F238E27FC236}">
              <a16:creationId xmlns:a16="http://schemas.microsoft.com/office/drawing/2014/main" id="{AA7125EC-85C5-F45D-2220-2A09F03A6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42D0-C77B-AF42-A829-F3397F803CC1}">
  <sheetPr>
    <tabColor theme="0"/>
  </sheetPr>
  <dimension ref="A1:F6"/>
  <sheetViews>
    <sheetView workbookViewId="0">
      <selection activeCell="B6" sqref="B6"/>
    </sheetView>
  </sheetViews>
  <sheetFormatPr defaultColWidth="11.42578125" defaultRowHeight="15"/>
  <cols>
    <col min="1" max="1" width="36.28515625" customWidth="1"/>
    <col min="2" max="2" width="49" customWidth="1"/>
    <col min="3" max="3" width="31.85546875" customWidth="1"/>
    <col min="4" max="4" width="33" customWidth="1"/>
    <col min="5" max="5" width="40.140625" customWidth="1"/>
  </cols>
  <sheetData>
    <row r="1" spans="1:6" ht="21.95">
      <c r="A1" s="417" t="s">
        <v>0</v>
      </c>
      <c r="B1" s="417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1.95">
      <c r="A2" s="418"/>
      <c r="B2" s="419" t="s">
        <v>6</v>
      </c>
    </row>
    <row r="3" spans="1:6" ht="21.95">
      <c r="A3" s="420"/>
      <c r="B3" s="419" t="s">
        <v>7</v>
      </c>
    </row>
    <row r="4" spans="1:6" ht="21.95">
      <c r="A4" s="421"/>
      <c r="B4" s="419" t="s">
        <v>8</v>
      </c>
    </row>
    <row r="5" spans="1:6" ht="21.95">
      <c r="A5" s="422"/>
      <c r="B5" s="419" t="s">
        <v>9</v>
      </c>
    </row>
    <row r="6" spans="1:6" ht="21.95">
      <c r="A6" s="423"/>
      <c r="B6" s="4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866E-4758-E244-A674-69AA05660B1F}">
  <sheetPr>
    <tabColor theme="9"/>
  </sheetPr>
  <dimension ref="A1:AT129"/>
  <sheetViews>
    <sheetView topLeftCell="T1" zoomScaleNormal="100" workbookViewId="0">
      <selection activeCell="E75" sqref="E75"/>
    </sheetView>
  </sheetViews>
  <sheetFormatPr defaultColWidth="8.85546875" defaultRowHeight="12.75" customHeight="1"/>
  <cols>
    <col min="1" max="1" width="11.85546875" style="307" customWidth="1"/>
    <col min="2" max="2" width="8.85546875" style="307"/>
    <col min="3" max="3" width="17.85546875" style="307" customWidth="1"/>
    <col min="4" max="5" width="8.85546875" style="307"/>
    <col min="6" max="6" width="15.42578125" style="307" customWidth="1"/>
    <col min="7" max="7" width="50" style="307" customWidth="1"/>
    <col min="8" max="8" width="87" style="307" customWidth="1"/>
    <col min="9" max="9" width="18.140625" style="307" customWidth="1"/>
    <col min="10" max="15" width="8.85546875" style="307"/>
    <col min="16" max="16" width="21" style="307" customWidth="1"/>
    <col min="17" max="17" width="30.7109375" style="307" customWidth="1"/>
    <col min="18" max="19" width="18.7109375" style="307" customWidth="1"/>
    <col min="20" max="20" width="39.85546875" style="307" customWidth="1"/>
    <col min="21" max="21" width="8.85546875" style="307"/>
    <col min="22" max="22" width="12" style="307" customWidth="1"/>
    <col min="23" max="41" width="8.85546875" style="307"/>
    <col min="42" max="42" width="12.140625" style="307" customWidth="1"/>
    <col min="43" max="43" width="11.42578125" style="307" customWidth="1"/>
    <col min="44" max="44" width="13.42578125" style="307" customWidth="1"/>
    <col min="45" max="45" width="12.85546875" style="307" customWidth="1"/>
    <col min="46" max="16384" width="8.85546875" style="307"/>
  </cols>
  <sheetData>
    <row r="1" spans="1:46" ht="14.1">
      <c r="A1" s="414" t="s">
        <v>10</v>
      </c>
      <c r="B1" s="416" t="s">
        <v>11</v>
      </c>
      <c r="C1" s="414" t="s">
        <v>12</v>
      </c>
      <c r="D1" s="416" t="s">
        <v>13</v>
      </c>
      <c r="E1" s="416" t="s">
        <v>14</v>
      </c>
      <c r="F1" s="414" t="s">
        <v>15</v>
      </c>
      <c r="G1" s="415" t="s">
        <v>16</v>
      </c>
      <c r="H1" s="414" t="s">
        <v>17</v>
      </c>
      <c r="I1" s="307" t="s">
        <v>18</v>
      </c>
      <c r="K1" s="413" t="s">
        <v>19</v>
      </c>
      <c r="L1" s="412" t="s">
        <v>20</v>
      </c>
      <c r="M1" s="412" t="s">
        <v>21</v>
      </c>
      <c r="N1" s="412" t="s">
        <v>22</v>
      </c>
      <c r="O1" s="412" t="s">
        <v>23</v>
      </c>
      <c r="P1" s="412" t="s">
        <v>24</v>
      </c>
      <c r="Q1" s="412" t="s">
        <v>25</v>
      </c>
      <c r="R1" s="325" t="s">
        <v>26</v>
      </c>
      <c r="S1" s="325" t="s">
        <v>27</v>
      </c>
      <c r="T1" s="411" t="s">
        <v>28</v>
      </c>
      <c r="U1" s="410" t="s">
        <v>29</v>
      </c>
      <c r="V1" s="318" t="s">
        <v>10</v>
      </c>
      <c r="W1" s="390" t="s">
        <v>11</v>
      </c>
      <c r="X1" s="409" t="s">
        <v>30</v>
      </c>
      <c r="Y1" s="409" t="s">
        <v>31</v>
      </c>
      <c r="Z1" s="409" t="s">
        <v>32</v>
      </c>
      <c r="AA1" s="409" t="s">
        <v>33</v>
      </c>
      <c r="AB1" s="409" t="s">
        <v>34</v>
      </c>
      <c r="AC1" s="409" t="s">
        <v>35</v>
      </c>
      <c r="AD1" s="408" t="s">
        <v>36</v>
      </c>
      <c r="AE1" s="408" t="s">
        <v>37</v>
      </c>
      <c r="AF1" s="407" t="s">
        <v>38</v>
      </c>
      <c r="AG1" s="407" t="s">
        <v>39</v>
      </c>
      <c r="AH1" s="406" t="s">
        <v>40</v>
      </c>
      <c r="AI1" s="406" t="s">
        <v>41</v>
      </c>
      <c r="AJ1" s="408" t="s">
        <v>42</v>
      </c>
      <c r="AK1" s="408" t="s">
        <v>43</v>
      </c>
      <c r="AL1" s="407" t="s">
        <v>44</v>
      </c>
      <c r="AM1" s="407" t="s">
        <v>45</v>
      </c>
      <c r="AN1" s="406" t="s">
        <v>46</v>
      </c>
      <c r="AO1" s="405" t="s">
        <v>47</v>
      </c>
      <c r="AP1" s="372" t="s">
        <v>48</v>
      </c>
      <c r="AQ1" s="371" t="s">
        <v>49</v>
      </c>
      <c r="AR1" s="404" t="s">
        <v>50</v>
      </c>
      <c r="AS1" s="403" t="s">
        <v>51</v>
      </c>
      <c r="AT1" s="307" t="s">
        <v>11</v>
      </c>
    </row>
    <row r="2" spans="1:46" ht="14.1">
      <c r="A2" s="387">
        <v>45569</v>
      </c>
      <c r="B2" s="318">
        <v>3</v>
      </c>
      <c r="C2" s="324" t="s">
        <v>52</v>
      </c>
      <c r="D2" s="318">
        <v>1</v>
      </c>
      <c r="E2" s="319" t="s">
        <v>53</v>
      </c>
      <c r="F2" s="318" t="s">
        <v>54</v>
      </c>
      <c r="G2" s="317" t="s">
        <v>55</v>
      </c>
      <c r="H2" s="316" t="s">
        <v>56</v>
      </c>
      <c r="K2" s="370">
        <v>1</v>
      </c>
      <c r="L2" s="321">
        <v>1</v>
      </c>
      <c r="M2" s="316" t="s">
        <v>53</v>
      </c>
      <c r="N2" s="318">
        <v>1</v>
      </c>
      <c r="O2" s="316" t="s">
        <v>57</v>
      </c>
      <c r="P2" s="316" t="s">
        <v>58</v>
      </c>
      <c r="Q2" s="316" t="s">
        <v>59</v>
      </c>
      <c r="R2" s="307" t="s">
        <v>60</v>
      </c>
      <c r="S2" s="307" t="s">
        <v>61</v>
      </c>
      <c r="T2" s="369"/>
      <c r="U2" s="386" t="s">
        <v>62</v>
      </c>
      <c r="V2" s="394">
        <v>45569</v>
      </c>
      <c r="W2" s="390">
        <v>3</v>
      </c>
      <c r="X2" s="393">
        <v>6.84</v>
      </c>
      <c r="Y2" s="393">
        <v>6.48</v>
      </c>
      <c r="Z2" s="393">
        <v>10.61</v>
      </c>
      <c r="AA2" s="393">
        <v>8.73</v>
      </c>
      <c r="AB2" s="393">
        <v>7.14</v>
      </c>
      <c r="AC2" s="389">
        <v>7.45</v>
      </c>
      <c r="AD2" s="389">
        <v>0.27</v>
      </c>
      <c r="AE2" s="393">
        <v>0.27</v>
      </c>
      <c r="AF2" s="389">
        <v>2.52</v>
      </c>
      <c r="AG2" s="393">
        <v>3.93</v>
      </c>
      <c r="AH2" s="393">
        <v>4.21</v>
      </c>
      <c r="AI2" s="393">
        <v>6.31</v>
      </c>
      <c r="AJ2" s="393">
        <v>0.48</v>
      </c>
      <c r="AK2" s="393">
        <v>0.49</v>
      </c>
      <c r="AL2" s="393">
        <v>2.7</v>
      </c>
      <c r="AM2" s="393">
        <v>2.5</v>
      </c>
      <c r="AN2" s="393">
        <v>5.16</v>
      </c>
      <c r="AO2" s="392">
        <v>4.8499999999999996</v>
      </c>
      <c r="AP2" s="377">
        <f t="shared" ref="AP2:AP11" si="0">AVERAGE(AD2:AE2,AJ2:AK2)</f>
        <v>0.3775</v>
      </c>
      <c r="AQ2" s="376">
        <f t="shared" ref="AQ2:AQ11" si="1">AVERAGE(AF2:AG2,AL2:AM2)</f>
        <v>2.9125000000000001</v>
      </c>
      <c r="AR2" s="375">
        <f t="shared" ref="AR2:AR11" si="2">AVERAGE(AH2:AI2,AN2:AO2)</f>
        <v>5.1325000000000003</v>
      </c>
      <c r="AS2" s="374">
        <f t="shared" ref="AS2:AS11" si="3">AVERAGE(X2:AB2)</f>
        <v>7.9599999999999991</v>
      </c>
      <c r="AT2" s="307">
        <v>3</v>
      </c>
    </row>
    <row r="3" spans="1:46" ht="14.1">
      <c r="A3" s="387">
        <v>45569</v>
      </c>
      <c r="B3" s="318">
        <v>3</v>
      </c>
      <c r="C3" s="321" t="s">
        <v>63</v>
      </c>
      <c r="D3" s="318">
        <v>2</v>
      </c>
      <c r="E3" s="319" t="s">
        <v>53</v>
      </c>
      <c r="F3" s="318" t="s">
        <v>54</v>
      </c>
      <c r="G3" s="317" t="s">
        <v>55</v>
      </c>
      <c r="H3" s="316"/>
      <c r="K3" s="370">
        <v>2</v>
      </c>
      <c r="L3" s="321">
        <v>1</v>
      </c>
      <c r="M3" s="316" t="s">
        <v>53</v>
      </c>
      <c r="N3" s="318">
        <v>2</v>
      </c>
      <c r="O3" s="316" t="s">
        <v>57</v>
      </c>
      <c r="P3" s="316" t="s">
        <v>58</v>
      </c>
      <c r="Q3" s="316" t="s">
        <v>59</v>
      </c>
      <c r="R3" s="307" t="s">
        <v>60</v>
      </c>
      <c r="S3" s="307" t="s">
        <v>61</v>
      </c>
      <c r="T3" s="369"/>
      <c r="U3" s="386" t="s">
        <v>64</v>
      </c>
      <c r="V3" s="391">
        <v>45572</v>
      </c>
      <c r="W3" s="390">
        <v>6</v>
      </c>
      <c r="X3" s="318">
        <v>38.83</v>
      </c>
      <c r="Y3" s="318">
        <v>32.03</v>
      </c>
      <c r="Z3" s="318">
        <v>37.81</v>
      </c>
      <c r="AA3" s="318">
        <v>33.86</v>
      </c>
      <c r="AB3" s="318">
        <v>29.62</v>
      </c>
      <c r="AC3" s="389">
        <v>33.75</v>
      </c>
      <c r="AD3" s="389">
        <v>4.6100000000000003</v>
      </c>
      <c r="AE3" s="318">
        <v>5.98</v>
      </c>
      <c r="AF3" s="389">
        <v>8.83</v>
      </c>
      <c r="AG3" s="318">
        <v>16.14</v>
      </c>
      <c r="AH3" s="318">
        <v>17.510000000000002</v>
      </c>
      <c r="AI3" s="318">
        <v>26.58</v>
      </c>
      <c r="AJ3" s="318">
        <v>4.66</v>
      </c>
      <c r="AK3" s="318">
        <v>5.9</v>
      </c>
      <c r="AL3" s="318">
        <v>15.32</v>
      </c>
      <c r="AM3" s="318">
        <v>16.190000000000001</v>
      </c>
      <c r="AN3" s="318">
        <v>20.69</v>
      </c>
      <c r="AO3" s="388">
        <v>22.93</v>
      </c>
      <c r="AP3" s="377">
        <f t="shared" si="0"/>
        <v>5.2874999999999996</v>
      </c>
      <c r="AQ3" s="376">
        <f t="shared" si="1"/>
        <v>14.120000000000001</v>
      </c>
      <c r="AR3" s="375">
        <f t="shared" si="2"/>
        <v>21.927500000000002</v>
      </c>
      <c r="AS3" s="374">
        <f t="shared" si="3"/>
        <v>34.43</v>
      </c>
      <c r="AT3" s="307">
        <v>6</v>
      </c>
    </row>
    <row r="4" spans="1:46" ht="14.1">
      <c r="A4" s="387">
        <v>45569</v>
      </c>
      <c r="B4" s="318">
        <v>3</v>
      </c>
      <c r="C4" s="321" t="s">
        <v>65</v>
      </c>
      <c r="D4" s="318">
        <v>3</v>
      </c>
      <c r="E4" s="319" t="s">
        <v>53</v>
      </c>
      <c r="F4" s="318" t="s">
        <v>54</v>
      </c>
      <c r="G4" s="317" t="s">
        <v>55</v>
      </c>
      <c r="H4" s="307" t="s">
        <v>66</v>
      </c>
      <c r="K4" s="370">
        <v>3</v>
      </c>
      <c r="L4" s="321">
        <v>1</v>
      </c>
      <c r="M4" s="316" t="s">
        <v>53</v>
      </c>
      <c r="N4" s="318">
        <v>3</v>
      </c>
      <c r="O4" s="316" t="s">
        <v>57</v>
      </c>
      <c r="P4" s="316" t="s">
        <v>58</v>
      </c>
      <c r="Q4" s="316" t="s">
        <v>59</v>
      </c>
      <c r="R4" s="307" t="s">
        <v>60</v>
      </c>
      <c r="S4" s="307" t="s">
        <v>61</v>
      </c>
      <c r="T4" s="369"/>
      <c r="U4" s="386" t="s">
        <v>67</v>
      </c>
      <c r="V4" s="394">
        <v>45575</v>
      </c>
      <c r="W4" s="390">
        <v>9</v>
      </c>
      <c r="X4" s="307">
        <v>52.95</v>
      </c>
      <c r="Y4" s="307">
        <v>41.91</v>
      </c>
      <c r="Z4" s="307">
        <v>55.64</v>
      </c>
      <c r="AA4" s="307">
        <v>48.07</v>
      </c>
      <c r="AB4" s="393">
        <v>44.38</v>
      </c>
      <c r="AC4" s="389">
        <v>52.97</v>
      </c>
      <c r="AD4" s="389">
        <v>6.7</v>
      </c>
      <c r="AE4" s="393">
        <v>15.75</v>
      </c>
      <c r="AF4" s="389">
        <v>10.31</v>
      </c>
      <c r="AG4" s="393">
        <v>23.86</v>
      </c>
      <c r="AH4" s="393">
        <v>36.299999999999997</v>
      </c>
      <c r="AI4" s="393">
        <v>42.93</v>
      </c>
      <c r="AJ4" s="393">
        <v>14.92</v>
      </c>
      <c r="AK4" s="393">
        <v>13.81</v>
      </c>
      <c r="AL4" s="393">
        <v>28.09</v>
      </c>
      <c r="AM4" s="393">
        <v>28.38</v>
      </c>
      <c r="AN4" s="393">
        <v>39.5</v>
      </c>
      <c r="AO4" s="402">
        <v>37.58</v>
      </c>
      <c r="AP4" s="377">
        <f t="shared" si="0"/>
        <v>12.795</v>
      </c>
      <c r="AQ4" s="376">
        <f t="shared" si="1"/>
        <v>22.66</v>
      </c>
      <c r="AR4" s="375">
        <f t="shared" si="2"/>
        <v>39.077500000000001</v>
      </c>
      <c r="AS4" s="374">
        <f t="shared" si="3"/>
        <v>48.589999999999996</v>
      </c>
      <c r="AT4" s="307">
        <v>9</v>
      </c>
    </row>
    <row r="5" spans="1:46" ht="14.1">
      <c r="A5" s="387">
        <v>45569</v>
      </c>
      <c r="B5" s="318">
        <v>3</v>
      </c>
      <c r="C5" s="324" t="s">
        <v>52</v>
      </c>
      <c r="D5" s="318">
        <v>4</v>
      </c>
      <c r="E5" s="319" t="s">
        <v>68</v>
      </c>
      <c r="F5" s="318" t="s">
        <v>69</v>
      </c>
      <c r="G5" s="317" t="s">
        <v>70</v>
      </c>
      <c r="H5" s="316" t="s">
        <v>56</v>
      </c>
      <c r="K5" s="370">
        <v>4</v>
      </c>
      <c r="L5" s="321">
        <v>1</v>
      </c>
      <c r="M5" s="316" t="s">
        <v>53</v>
      </c>
      <c r="N5" s="318">
        <v>4</v>
      </c>
      <c r="O5" s="316" t="s">
        <v>57</v>
      </c>
      <c r="P5" s="316" t="s">
        <v>58</v>
      </c>
      <c r="Q5" s="316" t="s">
        <v>59</v>
      </c>
      <c r="R5" s="307" t="s">
        <v>60</v>
      </c>
      <c r="S5" s="307" t="s">
        <v>61</v>
      </c>
      <c r="T5" s="369"/>
      <c r="U5" s="386" t="s">
        <v>64</v>
      </c>
      <c r="V5" s="401">
        <v>45579</v>
      </c>
      <c r="W5" s="390">
        <v>13</v>
      </c>
      <c r="X5" s="393">
        <v>67.95</v>
      </c>
      <c r="Y5" s="393">
        <v>61.97</v>
      </c>
      <c r="Z5" s="393">
        <v>62.14</v>
      </c>
      <c r="AA5" s="393">
        <v>70.680000000000007</v>
      </c>
      <c r="AB5" s="393">
        <v>58.5</v>
      </c>
      <c r="AC5" s="389">
        <v>71.7</v>
      </c>
      <c r="AD5" s="389">
        <v>10.59</v>
      </c>
      <c r="AE5" s="393">
        <v>30.14</v>
      </c>
      <c r="AF5" s="389">
        <v>17.27</v>
      </c>
      <c r="AG5" s="393">
        <v>38</v>
      </c>
      <c r="AH5" s="393">
        <v>52</v>
      </c>
      <c r="AI5" s="393">
        <v>60</v>
      </c>
      <c r="AJ5" s="393">
        <v>25.34</v>
      </c>
      <c r="AK5" s="393">
        <v>20.88</v>
      </c>
      <c r="AL5" s="393">
        <v>42.59</v>
      </c>
      <c r="AM5" s="393">
        <v>48.92</v>
      </c>
      <c r="AN5" s="393">
        <v>63.1</v>
      </c>
      <c r="AO5" s="392">
        <v>57.59</v>
      </c>
      <c r="AP5" s="377">
        <f t="shared" si="0"/>
        <v>21.737500000000001</v>
      </c>
      <c r="AQ5" s="376">
        <f t="shared" si="1"/>
        <v>36.695</v>
      </c>
      <c r="AR5" s="375">
        <f t="shared" si="2"/>
        <v>58.172499999999999</v>
      </c>
      <c r="AS5" s="374">
        <f t="shared" si="3"/>
        <v>64.248000000000005</v>
      </c>
      <c r="AT5" s="307">
        <v>13</v>
      </c>
    </row>
    <row r="6" spans="1:46" ht="14.1">
      <c r="A6" s="387">
        <v>45569</v>
      </c>
      <c r="B6" s="318">
        <v>3</v>
      </c>
      <c r="C6" s="321" t="s">
        <v>63</v>
      </c>
      <c r="D6" s="318">
        <v>5</v>
      </c>
      <c r="E6" s="319" t="s">
        <v>68</v>
      </c>
      <c r="F6" s="318" t="s">
        <v>69</v>
      </c>
      <c r="G6" s="317" t="s">
        <v>70</v>
      </c>
      <c r="H6" s="316"/>
      <c r="K6" s="370">
        <v>5</v>
      </c>
      <c r="L6" s="321">
        <v>1</v>
      </c>
      <c r="M6" s="316" t="s">
        <v>53</v>
      </c>
      <c r="N6" s="318">
        <v>5</v>
      </c>
      <c r="O6" s="316" t="s">
        <v>57</v>
      </c>
      <c r="P6" s="316" t="s">
        <v>58</v>
      </c>
      <c r="Q6" s="316" t="s">
        <v>59</v>
      </c>
      <c r="R6" s="307" t="s">
        <v>60</v>
      </c>
      <c r="S6" s="307" t="s">
        <v>61</v>
      </c>
      <c r="T6" s="369"/>
      <c r="U6" s="386" t="s">
        <v>67</v>
      </c>
      <c r="V6" s="394">
        <v>45582</v>
      </c>
      <c r="W6" s="390">
        <v>16</v>
      </c>
      <c r="X6" s="393">
        <v>75.59</v>
      </c>
      <c r="Y6" s="393">
        <v>66.64</v>
      </c>
      <c r="Z6" s="393">
        <v>65.31</v>
      </c>
      <c r="AA6" s="393">
        <v>67.599999999999994</v>
      </c>
      <c r="AB6" s="393">
        <v>59.64</v>
      </c>
      <c r="AC6" s="389">
        <v>57.13</v>
      </c>
      <c r="AD6" s="389">
        <v>15.11</v>
      </c>
      <c r="AE6" s="393">
        <v>33.520000000000003</v>
      </c>
      <c r="AF6" s="389">
        <v>18.52</v>
      </c>
      <c r="AG6" s="393">
        <v>56.58</v>
      </c>
      <c r="AH6" s="393">
        <v>62.38</v>
      </c>
      <c r="AI6" s="393">
        <v>81.52</v>
      </c>
      <c r="AJ6" s="393">
        <v>24.8</v>
      </c>
      <c r="AK6" s="393">
        <v>22.8</v>
      </c>
      <c r="AL6" s="393">
        <v>57.92</v>
      </c>
      <c r="AM6" s="393">
        <v>59.41</v>
      </c>
      <c r="AN6" s="393">
        <v>61.6</v>
      </c>
      <c r="AO6" s="392">
        <v>66.58</v>
      </c>
      <c r="AP6" s="377">
        <f t="shared" si="0"/>
        <v>24.057500000000001</v>
      </c>
      <c r="AQ6" s="376">
        <f t="shared" si="1"/>
        <v>48.107499999999995</v>
      </c>
      <c r="AR6" s="375">
        <f t="shared" si="2"/>
        <v>68.02</v>
      </c>
      <c r="AS6" s="374">
        <f t="shared" si="3"/>
        <v>66.955999999999989</v>
      </c>
      <c r="AT6" s="307">
        <v>16</v>
      </c>
    </row>
    <row r="7" spans="1:46" ht="14.1">
      <c r="A7" s="387">
        <v>45569</v>
      </c>
      <c r="B7" s="318">
        <v>3</v>
      </c>
      <c r="C7" s="321" t="s">
        <v>65</v>
      </c>
      <c r="D7" s="318">
        <v>6</v>
      </c>
      <c r="E7" s="319" t="s">
        <v>68</v>
      </c>
      <c r="F7" s="318" t="s">
        <v>69</v>
      </c>
      <c r="G7" s="317" t="s">
        <v>70</v>
      </c>
      <c r="H7" s="307" t="s">
        <v>66</v>
      </c>
      <c r="K7" s="400">
        <v>6</v>
      </c>
      <c r="L7" s="399">
        <v>1</v>
      </c>
      <c r="M7" s="397" t="s">
        <v>53</v>
      </c>
      <c r="N7" s="398">
        <v>6</v>
      </c>
      <c r="O7" s="397" t="s">
        <v>57</v>
      </c>
      <c r="P7" s="397" t="s">
        <v>58</v>
      </c>
      <c r="Q7" s="397" t="s">
        <v>59</v>
      </c>
      <c r="R7" s="397" t="s">
        <v>60</v>
      </c>
      <c r="S7" s="397" t="s">
        <v>61</v>
      </c>
      <c r="T7" s="396" t="s">
        <v>71</v>
      </c>
      <c r="U7" s="307" t="s">
        <v>64</v>
      </c>
      <c r="V7" s="394">
        <v>45586</v>
      </c>
      <c r="W7" s="390">
        <v>20</v>
      </c>
      <c r="X7" s="393">
        <v>79.5</v>
      </c>
      <c r="Y7" s="393">
        <v>76.819999999999993</v>
      </c>
      <c r="Z7" s="393">
        <v>83.94</v>
      </c>
      <c r="AA7" s="393">
        <v>75.86</v>
      </c>
      <c r="AB7" s="393">
        <v>70.67</v>
      </c>
      <c r="AC7" s="389">
        <v>83.97</v>
      </c>
      <c r="AD7" s="389">
        <v>10.09</v>
      </c>
      <c r="AE7" s="393">
        <v>38.229999999999997</v>
      </c>
      <c r="AF7" s="389">
        <v>20.02</v>
      </c>
      <c r="AG7" s="393">
        <v>56.76</v>
      </c>
      <c r="AH7" s="393">
        <v>66.81</v>
      </c>
      <c r="AI7" s="393">
        <v>82.68</v>
      </c>
      <c r="AJ7" s="393">
        <v>26.43</v>
      </c>
      <c r="AK7" s="393">
        <v>23.41</v>
      </c>
      <c r="AL7" s="393">
        <v>43.3</v>
      </c>
      <c r="AM7" s="393">
        <v>63.36</v>
      </c>
      <c r="AN7" s="393">
        <v>73.72</v>
      </c>
      <c r="AO7" s="392">
        <v>68.69</v>
      </c>
      <c r="AP7" s="377">
        <f t="shared" si="0"/>
        <v>24.54</v>
      </c>
      <c r="AQ7" s="376">
        <f t="shared" si="1"/>
        <v>45.86</v>
      </c>
      <c r="AR7" s="375">
        <f t="shared" si="2"/>
        <v>72.974999999999994</v>
      </c>
      <c r="AS7" s="374">
        <f t="shared" si="3"/>
        <v>77.358000000000004</v>
      </c>
      <c r="AT7" s="307">
        <v>20</v>
      </c>
    </row>
    <row r="8" spans="1:46" ht="14.1">
      <c r="A8" s="395">
        <v>45569</v>
      </c>
      <c r="B8" s="327">
        <v>3</v>
      </c>
      <c r="C8" s="330" t="s">
        <v>72</v>
      </c>
      <c r="D8" s="327">
        <v>7</v>
      </c>
      <c r="E8" s="328" t="s">
        <v>68</v>
      </c>
      <c r="F8" s="327" t="s">
        <v>69</v>
      </c>
      <c r="G8" s="326" t="s">
        <v>70</v>
      </c>
      <c r="H8" s="325" t="s">
        <v>73</v>
      </c>
      <c r="K8" s="370">
        <v>7</v>
      </c>
      <c r="L8" s="321">
        <v>2</v>
      </c>
      <c r="M8" s="316" t="s">
        <v>68</v>
      </c>
      <c r="N8" s="318">
        <v>1</v>
      </c>
      <c r="O8" s="316" t="s">
        <v>57</v>
      </c>
      <c r="P8" s="316" t="s">
        <v>74</v>
      </c>
      <c r="Q8" s="316" t="s">
        <v>75</v>
      </c>
      <c r="R8" s="307" t="s">
        <v>60</v>
      </c>
      <c r="S8" s="307" t="s">
        <v>61</v>
      </c>
      <c r="T8" s="369"/>
      <c r="U8" s="386" t="s">
        <v>67</v>
      </c>
      <c r="V8" s="394">
        <v>45589</v>
      </c>
      <c r="W8" s="390">
        <v>23</v>
      </c>
      <c r="X8" s="393">
        <v>80.900000000000006</v>
      </c>
      <c r="Y8" s="393">
        <v>69.17</v>
      </c>
      <c r="Z8" s="393">
        <v>80.06</v>
      </c>
      <c r="AA8" s="393">
        <v>71.28</v>
      </c>
      <c r="AB8" s="393">
        <v>72.27</v>
      </c>
      <c r="AC8" s="389">
        <v>77.25</v>
      </c>
      <c r="AD8" s="389">
        <v>9.85</v>
      </c>
      <c r="AE8" s="393">
        <v>33.270000000000003</v>
      </c>
      <c r="AF8" s="389">
        <v>19.02</v>
      </c>
      <c r="AG8" s="393">
        <v>67.13</v>
      </c>
      <c r="AH8" s="393">
        <v>60.86</v>
      </c>
      <c r="AI8" s="393">
        <v>82.02</v>
      </c>
      <c r="AJ8" s="393">
        <v>24.36</v>
      </c>
      <c r="AK8" s="393">
        <v>19.100000000000001</v>
      </c>
      <c r="AL8" s="393">
        <v>48.97</v>
      </c>
      <c r="AM8" s="393">
        <v>59.55</v>
      </c>
      <c r="AN8" s="393">
        <v>66.25</v>
      </c>
      <c r="AO8" s="392">
        <v>70.64</v>
      </c>
      <c r="AP8" s="377">
        <f t="shared" si="0"/>
        <v>21.645000000000003</v>
      </c>
      <c r="AQ8" s="376">
        <f t="shared" si="1"/>
        <v>48.667500000000004</v>
      </c>
      <c r="AR8" s="375">
        <f t="shared" si="2"/>
        <v>69.942499999999995</v>
      </c>
      <c r="AS8" s="374">
        <f t="shared" si="3"/>
        <v>74.73599999999999</v>
      </c>
      <c r="AT8" s="307">
        <v>23</v>
      </c>
    </row>
    <row r="9" spans="1:46" ht="14.1">
      <c r="A9" s="387">
        <v>45569</v>
      </c>
      <c r="B9" s="318">
        <v>3</v>
      </c>
      <c r="C9" s="324" t="s">
        <v>52</v>
      </c>
      <c r="D9" s="318">
        <v>8</v>
      </c>
      <c r="E9" s="319" t="s">
        <v>76</v>
      </c>
      <c r="F9" s="318" t="s">
        <v>69</v>
      </c>
      <c r="G9" s="317" t="s">
        <v>70</v>
      </c>
      <c r="H9" s="316" t="s">
        <v>56</v>
      </c>
      <c r="K9" s="370">
        <v>8</v>
      </c>
      <c r="L9" s="321">
        <v>2</v>
      </c>
      <c r="M9" s="316" t="s">
        <v>68</v>
      </c>
      <c r="N9" s="318">
        <v>2</v>
      </c>
      <c r="O9" s="316" t="s">
        <v>57</v>
      </c>
      <c r="P9" s="316" t="s">
        <v>74</v>
      </c>
      <c r="Q9" s="316" t="s">
        <v>75</v>
      </c>
      <c r="R9" s="307" t="s">
        <v>60</v>
      </c>
      <c r="S9" s="307" t="s">
        <v>61</v>
      </c>
      <c r="T9" s="369"/>
      <c r="U9" s="386" t="s">
        <v>64</v>
      </c>
      <c r="V9" s="391">
        <v>45593</v>
      </c>
      <c r="W9" s="390">
        <v>27</v>
      </c>
      <c r="X9" s="318">
        <v>65.62</v>
      </c>
      <c r="Y9" s="318">
        <v>65.31</v>
      </c>
      <c r="Z9" s="318">
        <v>78.510000000000005</v>
      </c>
      <c r="AA9" s="318">
        <v>68.22</v>
      </c>
      <c r="AB9" s="318">
        <v>72.599999999999994</v>
      </c>
      <c r="AC9" s="389">
        <v>80.97</v>
      </c>
      <c r="AD9" s="389">
        <v>6.1</v>
      </c>
      <c r="AE9" s="318">
        <v>15.43</v>
      </c>
      <c r="AF9" s="389">
        <v>63.35</v>
      </c>
      <c r="AG9" s="318">
        <v>63.35</v>
      </c>
      <c r="AH9" s="318">
        <v>64.959999999999994</v>
      </c>
      <c r="AI9" s="318">
        <v>81.62</v>
      </c>
      <c r="AJ9" s="318">
        <v>10.53</v>
      </c>
      <c r="AK9" s="318">
        <v>9.91</v>
      </c>
      <c r="AL9" s="318">
        <v>30.97</v>
      </c>
      <c r="AM9" s="318">
        <v>40.9</v>
      </c>
      <c r="AN9" s="318">
        <v>37.619999999999997</v>
      </c>
      <c r="AO9" s="388">
        <v>40.950000000000003</v>
      </c>
      <c r="AP9" s="377">
        <f t="shared" si="0"/>
        <v>10.4925</v>
      </c>
      <c r="AQ9" s="376">
        <f t="shared" si="1"/>
        <v>49.642500000000005</v>
      </c>
      <c r="AR9" s="375">
        <f t="shared" si="2"/>
        <v>56.287499999999994</v>
      </c>
      <c r="AS9" s="374">
        <f t="shared" si="3"/>
        <v>70.051999999999992</v>
      </c>
      <c r="AT9" s="307">
        <v>27</v>
      </c>
    </row>
    <row r="10" spans="1:46" ht="14.1">
      <c r="A10" s="387">
        <v>45569</v>
      </c>
      <c r="B10" s="318">
        <v>3</v>
      </c>
      <c r="C10" s="321" t="s">
        <v>63</v>
      </c>
      <c r="D10" s="318">
        <v>9</v>
      </c>
      <c r="E10" s="319" t="s">
        <v>76</v>
      </c>
      <c r="F10" s="318" t="s">
        <v>69</v>
      </c>
      <c r="G10" s="317" t="s">
        <v>70</v>
      </c>
      <c r="K10" s="370">
        <v>9</v>
      </c>
      <c r="L10" s="321">
        <v>2</v>
      </c>
      <c r="M10" s="316" t="s">
        <v>68</v>
      </c>
      <c r="N10" s="318">
        <v>3</v>
      </c>
      <c r="O10" s="316" t="s">
        <v>57</v>
      </c>
      <c r="P10" s="316" t="s">
        <v>77</v>
      </c>
      <c r="Q10" s="316" t="s">
        <v>78</v>
      </c>
      <c r="R10" s="307" t="s">
        <v>60</v>
      </c>
      <c r="S10" s="307" t="s">
        <v>61</v>
      </c>
      <c r="U10" s="386" t="s">
        <v>67</v>
      </c>
      <c r="V10" s="385">
        <v>45596</v>
      </c>
      <c r="W10" s="384">
        <v>30</v>
      </c>
      <c r="X10" s="307">
        <v>68.42</v>
      </c>
      <c r="Y10" s="307">
        <v>72.95</v>
      </c>
      <c r="Z10" s="307">
        <v>74.08</v>
      </c>
      <c r="AA10" s="307">
        <v>67.84</v>
      </c>
      <c r="AB10" s="307">
        <v>64.05</v>
      </c>
      <c r="AC10" s="383">
        <v>81.150000000000006</v>
      </c>
      <c r="AD10" s="383">
        <v>7.17</v>
      </c>
      <c r="AE10" s="307">
        <v>34.799999999999997</v>
      </c>
      <c r="AF10" s="383">
        <v>17.260000000000002</v>
      </c>
      <c r="AG10" s="307">
        <v>59.23</v>
      </c>
      <c r="AH10" s="307">
        <v>76.53</v>
      </c>
      <c r="AI10" s="307">
        <v>87.95</v>
      </c>
      <c r="AJ10" s="307">
        <v>20.72</v>
      </c>
      <c r="AK10" s="307">
        <v>17.989999999999998</v>
      </c>
      <c r="AL10" s="307">
        <v>51.21</v>
      </c>
      <c r="AM10" s="307">
        <v>66.06</v>
      </c>
      <c r="AN10" s="307">
        <v>71.040000000000006</v>
      </c>
      <c r="AO10" s="307">
        <v>72.13</v>
      </c>
      <c r="AP10" s="377">
        <f t="shared" si="0"/>
        <v>20.169999999999998</v>
      </c>
      <c r="AQ10" s="376">
        <f t="shared" si="1"/>
        <v>48.44</v>
      </c>
      <c r="AR10" s="375">
        <f t="shared" si="2"/>
        <v>76.912500000000009</v>
      </c>
      <c r="AS10" s="374">
        <f t="shared" si="3"/>
        <v>69.467999999999989</v>
      </c>
      <c r="AT10" s="307">
        <v>30</v>
      </c>
    </row>
    <row r="11" spans="1:46" ht="14.1">
      <c r="A11" s="382">
        <v>45569</v>
      </c>
      <c r="B11" s="318">
        <v>3</v>
      </c>
      <c r="C11" s="321" t="s">
        <v>65</v>
      </c>
      <c r="D11" s="318">
        <v>12</v>
      </c>
      <c r="E11" s="311" t="s">
        <v>76</v>
      </c>
      <c r="F11" s="356" t="s">
        <v>69</v>
      </c>
      <c r="G11" s="309" t="s">
        <v>70</v>
      </c>
      <c r="H11" s="307" t="s">
        <v>66</v>
      </c>
      <c r="K11" s="370">
        <v>10</v>
      </c>
      <c r="L11" s="321">
        <v>2</v>
      </c>
      <c r="M11" s="316" t="s">
        <v>68</v>
      </c>
      <c r="N11" s="318">
        <v>4</v>
      </c>
      <c r="O11" s="316" t="s">
        <v>57</v>
      </c>
      <c r="P11" s="316" t="s">
        <v>77</v>
      </c>
      <c r="Q11" s="316" t="s">
        <v>78</v>
      </c>
      <c r="R11" s="307" t="s">
        <v>60</v>
      </c>
      <c r="S11" s="307" t="s">
        <v>61</v>
      </c>
      <c r="T11" s="369"/>
      <c r="U11" s="381" t="s">
        <v>64</v>
      </c>
      <c r="V11" s="380">
        <v>45600</v>
      </c>
      <c r="W11" s="379">
        <v>34</v>
      </c>
      <c r="X11" s="355">
        <v>69.42</v>
      </c>
      <c r="Y11" s="355">
        <v>63.34</v>
      </c>
      <c r="Z11" s="355">
        <v>72.739999999999995</v>
      </c>
      <c r="AA11" s="355">
        <v>69.64</v>
      </c>
      <c r="AB11" s="355">
        <v>64.05</v>
      </c>
      <c r="AC11" s="378">
        <v>78.52</v>
      </c>
      <c r="AD11" s="378">
        <v>6.64</v>
      </c>
      <c r="AE11" s="355">
        <v>30.74</v>
      </c>
      <c r="AF11" s="378">
        <v>14.92</v>
      </c>
      <c r="AG11" s="355">
        <v>53.99</v>
      </c>
      <c r="AH11" s="355">
        <v>68.790000000000006</v>
      </c>
      <c r="AI11" s="355">
        <v>85.87</v>
      </c>
      <c r="AJ11" s="355">
        <v>12.79</v>
      </c>
      <c r="AK11" s="355">
        <v>15.22</v>
      </c>
      <c r="AL11" s="355">
        <v>50.8</v>
      </c>
      <c r="AM11" s="355">
        <v>63.32</v>
      </c>
      <c r="AN11" s="355">
        <v>68.06</v>
      </c>
      <c r="AO11" s="355">
        <v>71.34</v>
      </c>
      <c r="AP11" s="377">
        <f t="shared" si="0"/>
        <v>16.3475</v>
      </c>
      <c r="AQ11" s="376">
        <f t="shared" si="1"/>
        <v>45.7575</v>
      </c>
      <c r="AR11" s="375">
        <f t="shared" si="2"/>
        <v>73.515000000000015</v>
      </c>
      <c r="AS11" s="374">
        <f t="shared" si="3"/>
        <v>67.837999999999994</v>
      </c>
      <c r="AT11" s="355">
        <v>34</v>
      </c>
    </row>
    <row r="12" spans="1:46" ht="14.1">
      <c r="A12" s="323">
        <v>45572</v>
      </c>
      <c r="B12" s="361">
        <v>6</v>
      </c>
      <c r="C12" s="354" t="s">
        <v>52</v>
      </c>
      <c r="D12" s="362">
        <v>17</v>
      </c>
      <c r="E12" s="319" t="s">
        <v>53</v>
      </c>
      <c r="F12" s="318" t="s">
        <v>54</v>
      </c>
      <c r="G12" s="317" t="s">
        <v>55</v>
      </c>
      <c r="H12" s="353" t="s">
        <v>56</v>
      </c>
      <c r="K12" s="370">
        <v>11</v>
      </c>
      <c r="L12" s="321">
        <v>2</v>
      </c>
      <c r="M12" s="316" t="s">
        <v>68</v>
      </c>
      <c r="N12" s="318">
        <v>5</v>
      </c>
      <c r="O12" s="316" t="s">
        <v>57</v>
      </c>
      <c r="P12" s="316" t="s">
        <v>79</v>
      </c>
      <c r="Q12" s="316" t="s">
        <v>80</v>
      </c>
      <c r="R12" s="307" t="s">
        <v>60</v>
      </c>
      <c r="S12" s="307" t="s">
        <v>61</v>
      </c>
      <c r="T12" s="369"/>
      <c r="V12" s="322" t="s">
        <v>28</v>
      </c>
      <c r="AC12" s="373" t="s">
        <v>81</v>
      </c>
      <c r="AD12" s="373" t="s">
        <v>82</v>
      </c>
      <c r="AF12" s="373" t="s">
        <v>83</v>
      </c>
    </row>
    <row r="13" spans="1:46" ht="14.1">
      <c r="A13" s="323">
        <v>45572</v>
      </c>
      <c r="B13" s="322">
        <v>6</v>
      </c>
      <c r="C13" s="321" t="s">
        <v>63</v>
      </c>
      <c r="D13" s="320">
        <v>18</v>
      </c>
      <c r="E13" s="319" t="s">
        <v>53</v>
      </c>
      <c r="F13" s="318" t="s">
        <v>54</v>
      </c>
      <c r="G13" s="317" t="s">
        <v>55</v>
      </c>
      <c r="H13" s="316"/>
      <c r="K13" s="367">
        <v>12</v>
      </c>
      <c r="L13" s="358">
        <v>2</v>
      </c>
      <c r="M13" s="366" t="s">
        <v>68</v>
      </c>
      <c r="N13" s="356">
        <v>6</v>
      </c>
      <c r="O13" s="366" t="s">
        <v>57</v>
      </c>
      <c r="P13" s="366" t="s">
        <v>79</v>
      </c>
      <c r="Q13" s="366" t="s">
        <v>80</v>
      </c>
      <c r="R13" s="355" t="s">
        <v>60</v>
      </c>
      <c r="S13" s="355" t="s">
        <v>61</v>
      </c>
      <c r="T13" s="365"/>
      <c r="AP13" s="322" t="s">
        <v>84</v>
      </c>
      <c r="AQ13" s="322" t="s">
        <v>85</v>
      </c>
      <c r="AR13" s="322" t="s">
        <v>86</v>
      </c>
      <c r="AS13" s="322" t="s">
        <v>87</v>
      </c>
      <c r="AT13" s="322" t="s">
        <v>11</v>
      </c>
    </row>
    <row r="14" spans="1:46" ht="14.1">
      <c r="A14" s="323">
        <v>45572</v>
      </c>
      <c r="B14" s="322">
        <v>6</v>
      </c>
      <c r="C14" s="321" t="s">
        <v>65</v>
      </c>
      <c r="D14" s="320">
        <v>19</v>
      </c>
      <c r="E14" s="319" t="s">
        <v>53</v>
      </c>
      <c r="F14" s="318" t="s">
        <v>54</v>
      </c>
      <c r="G14" s="317" t="s">
        <v>55</v>
      </c>
      <c r="H14" s="307" t="s">
        <v>66</v>
      </c>
      <c r="K14" s="370">
        <v>13</v>
      </c>
      <c r="L14" s="321">
        <v>3</v>
      </c>
      <c r="M14" s="316" t="s">
        <v>76</v>
      </c>
      <c r="N14" s="318">
        <v>1</v>
      </c>
      <c r="O14" s="316" t="s">
        <v>57</v>
      </c>
      <c r="P14" s="316" t="s">
        <v>74</v>
      </c>
      <c r="Q14" s="316" t="s">
        <v>75</v>
      </c>
      <c r="R14" s="307" t="s">
        <v>88</v>
      </c>
      <c r="S14" s="307" t="s">
        <v>61</v>
      </c>
      <c r="T14" s="369"/>
      <c r="AP14" s="307">
        <f t="shared" ref="AP14:AP23" si="4">STDEV(AD2:AE2,AJ2:AK2)</f>
        <v>0.12419742348374214</v>
      </c>
      <c r="AQ14" s="307">
        <f t="shared" ref="AQ14:AQ23" si="5">STDEV(AF2:AG2,AL2:AM2)</f>
        <v>0.68426968367742369</v>
      </c>
      <c r="AR14" s="307">
        <f t="shared" ref="AR14:AR23" si="6">STDEV(AH2:AI2,AN2:AO2)</f>
        <v>0.87902882015702966</v>
      </c>
      <c r="AS14" s="307">
        <f t="shared" ref="AS14:AS23" si="7">STDEV(X2:AC2)</f>
        <v>1.5459204377974942</v>
      </c>
      <c r="AT14" s="307">
        <v>3</v>
      </c>
    </row>
    <row r="15" spans="1:46" ht="14.1">
      <c r="A15" s="323">
        <v>45572</v>
      </c>
      <c r="B15" s="322">
        <v>6</v>
      </c>
      <c r="C15" s="324" t="s">
        <v>52</v>
      </c>
      <c r="D15" s="320">
        <v>20</v>
      </c>
      <c r="E15" s="319" t="s">
        <v>68</v>
      </c>
      <c r="F15" s="318" t="s">
        <v>69</v>
      </c>
      <c r="G15" s="317" t="s">
        <v>70</v>
      </c>
      <c r="H15" s="316" t="s">
        <v>56</v>
      </c>
      <c r="K15" s="370">
        <v>14</v>
      </c>
      <c r="L15" s="321">
        <v>3</v>
      </c>
      <c r="M15" s="316" t="s">
        <v>76</v>
      </c>
      <c r="N15" s="318">
        <v>2</v>
      </c>
      <c r="O15" s="316" t="s">
        <v>57</v>
      </c>
      <c r="P15" s="316" t="s">
        <v>74</v>
      </c>
      <c r="Q15" s="316" t="s">
        <v>75</v>
      </c>
      <c r="R15" s="307" t="s">
        <v>88</v>
      </c>
      <c r="S15" s="307" t="s">
        <v>61</v>
      </c>
      <c r="T15" s="369"/>
      <c r="AP15" s="307">
        <f t="shared" si="4"/>
        <v>0.75442583024002008</v>
      </c>
      <c r="AQ15" s="307">
        <f t="shared" si="5"/>
        <v>3.549150133013061</v>
      </c>
      <c r="AR15" s="307">
        <f t="shared" si="6"/>
        <v>3.816476341688309</v>
      </c>
      <c r="AS15" s="307">
        <f t="shared" si="7"/>
        <v>3.4753628107964016</v>
      </c>
      <c r="AT15" s="307">
        <v>6</v>
      </c>
    </row>
    <row r="16" spans="1:46" ht="14.1">
      <c r="A16" s="323">
        <v>45572</v>
      </c>
      <c r="B16" s="322">
        <v>6</v>
      </c>
      <c r="C16" s="321" t="s">
        <v>63</v>
      </c>
      <c r="D16" s="320">
        <v>21</v>
      </c>
      <c r="E16" s="319" t="s">
        <v>68</v>
      </c>
      <c r="F16" s="318" t="s">
        <v>69</v>
      </c>
      <c r="G16" s="317" t="s">
        <v>70</v>
      </c>
      <c r="H16" s="316"/>
      <c r="K16" s="370">
        <v>15</v>
      </c>
      <c r="L16" s="321">
        <v>3</v>
      </c>
      <c r="M16" s="316" t="s">
        <v>76</v>
      </c>
      <c r="N16" s="318">
        <v>3</v>
      </c>
      <c r="O16" s="316" t="s">
        <v>57</v>
      </c>
      <c r="P16" s="316" t="s">
        <v>77</v>
      </c>
      <c r="Q16" s="316" t="s">
        <v>78</v>
      </c>
      <c r="R16" s="307" t="s">
        <v>88</v>
      </c>
      <c r="S16" s="307" t="s">
        <v>61</v>
      </c>
      <c r="T16" s="369"/>
      <c r="AM16" s="372" t="s">
        <v>48</v>
      </c>
      <c r="AN16" s="363"/>
      <c r="AO16" s="363"/>
      <c r="AP16" s="307">
        <f t="shared" si="4"/>
        <v>4.1403260741154169</v>
      </c>
      <c r="AQ16" s="307">
        <f t="shared" si="5"/>
        <v>8.4885373691035007</v>
      </c>
      <c r="AR16" s="307">
        <f t="shared" si="6"/>
        <v>2.8854390191673329</v>
      </c>
      <c r="AS16" s="307">
        <f t="shared" si="7"/>
        <v>5.4280014738391529</v>
      </c>
      <c r="AT16" s="307">
        <v>9</v>
      </c>
    </row>
    <row r="17" spans="1:46" ht="14.1">
      <c r="A17" s="323">
        <v>45572</v>
      </c>
      <c r="B17" s="322">
        <v>6</v>
      </c>
      <c r="C17" s="321" t="s">
        <v>65</v>
      </c>
      <c r="D17" s="320">
        <v>22</v>
      </c>
      <c r="E17" s="319" t="s">
        <v>68</v>
      </c>
      <c r="F17" s="318" t="s">
        <v>69</v>
      </c>
      <c r="G17" s="317" t="s">
        <v>70</v>
      </c>
      <c r="H17" s="307" t="s">
        <v>66</v>
      </c>
      <c r="K17" s="370">
        <v>16</v>
      </c>
      <c r="L17" s="321">
        <v>3</v>
      </c>
      <c r="M17" s="316" t="s">
        <v>76</v>
      </c>
      <c r="N17" s="318">
        <v>4</v>
      </c>
      <c r="O17" s="316" t="s">
        <v>57</v>
      </c>
      <c r="P17" s="316" t="s">
        <v>77</v>
      </c>
      <c r="Q17" s="316" t="s">
        <v>78</v>
      </c>
      <c r="R17" s="307" t="s">
        <v>88</v>
      </c>
      <c r="S17" s="307" t="s">
        <v>61</v>
      </c>
      <c r="T17" s="369"/>
      <c r="AM17" s="371" t="s">
        <v>49</v>
      </c>
      <c r="AN17" s="363"/>
      <c r="AO17" s="363"/>
      <c r="AP17" s="307">
        <f t="shared" si="4"/>
        <v>8.3383066826144834</v>
      </c>
      <c r="AQ17" s="307">
        <f t="shared" si="5"/>
        <v>13.702010801338616</v>
      </c>
      <c r="AR17" s="307">
        <f t="shared" si="6"/>
        <v>4.6925144290312701</v>
      </c>
      <c r="AS17" s="307">
        <f t="shared" si="7"/>
        <v>5.3670252468196971</v>
      </c>
      <c r="AT17" s="307">
        <v>13</v>
      </c>
    </row>
    <row r="18" spans="1:46" ht="14.1">
      <c r="A18" s="332">
        <v>45572</v>
      </c>
      <c r="B18" s="331">
        <v>6</v>
      </c>
      <c r="C18" s="330" t="s">
        <v>72</v>
      </c>
      <c r="D18" s="329">
        <v>23</v>
      </c>
      <c r="E18" s="328" t="s">
        <v>68</v>
      </c>
      <c r="F18" s="327" t="s">
        <v>69</v>
      </c>
      <c r="G18" s="326" t="s">
        <v>70</v>
      </c>
      <c r="H18" s="325" t="s">
        <v>73</v>
      </c>
      <c r="K18" s="370">
        <v>17</v>
      </c>
      <c r="L18" s="321">
        <v>3</v>
      </c>
      <c r="M18" s="316" t="s">
        <v>76</v>
      </c>
      <c r="N18" s="318">
        <v>5</v>
      </c>
      <c r="O18" s="316" t="s">
        <v>57</v>
      </c>
      <c r="P18" s="316" t="s">
        <v>79</v>
      </c>
      <c r="Q18" s="316" t="s">
        <v>80</v>
      </c>
      <c r="R18" s="307" t="s">
        <v>88</v>
      </c>
      <c r="S18" s="307" t="s">
        <v>61</v>
      </c>
      <c r="T18" s="369"/>
      <c r="AM18" s="368" t="s">
        <v>50</v>
      </c>
      <c r="AN18" s="363"/>
      <c r="AO18" s="363"/>
      <c r="AP18" s="307">
        <f t="shared" si="4"/>
        <v>7.5659164459215855</v>
      </c>
      <c r="AQ18" s="307">
        <f t="shared" si="5"/>
        <v>19.758838317741947</v>
      </c>
      <c r="AR18" s="307">
        <f t="shared" si="6"/>
        <v>9.2619220467461112</v>
      </c>
      <c r="AS18" s="307">
        <f t="shared" si="7"/>
        <v>6.5077228480219302</v>
      </c>
      <c r="AT18" s="307">
        <v>16</v>
      </c>
    </row>
    <row r="19" spans="1:46" ht="14.1">
      <c r="A19" s="323">
        <v>45572</v>
      </c>
      <c r="B19" s="322">
        <v>6</v>
      </c>
      <c r="C19" s="324" t="s">
        <v>52</v>
      </c>
      <c r="D19" s="320">
        <v>24</v>
      </c>
      <c r="E19" s="319" t="s">
        <v>76</v>
      </c>
      <c r="F19" s="318" t="s">
        <v>69</v>
      </c>
      <c r="G19" s="317" t="s">
        <v>70</v>
      </c>
      <c r="H19" s="316" t="s">
        <v>56</v>
      </c>
      <c r="K19" s="367">
        <v>18</v>
      </c>
      <c r="L19" s="358">
        <v>3</v>
      </c>
      <c r="M19" s="366" t="s">
        <v>76</v>
      </c>
      <c r="N19" s="356">
        <v>6</v>
      </c>
      <c r="O19" s="366" t="s">
        <v>57</v>
      </c>
      <c r="P19" s="366" t="s">
        <v>79</v>
      </c>
      <c r="Q19" s="366" t="s">
        <v>80</v>
      </c>
      <c r="R19" s="355" t="s">
        <v>88</v>
      </c>
      <c r="S19" s="355" t="s">
        <v>61</v>
      </c>
      <c r="T19" s="365"/>
      <c r="AM19" s="364" t="s">
        <v>51</v>
      </c>
      <c r="AN19" s="363"/>
      <c r="AO19" s="363"/>
      <c r="AP19" s="307">
        <f t="shared" si="4"/>
        <v>11.562404594200981</v>
      </c>
      <c r="AQ19" s="307">
        <f t="shared" si="5"/>
        <v>19.142615634581741</v>
      </c>
      <c r="AR19" s="307">
        <f t="shared" si="6"/>
        <v>7.0971942813105171</v>
      </c>
      <c r="AS19" s="307">
        <f t="shared" si="7"/>
        <v>5.1304151878770972</v>
      </c>
      <c r="AT19" s="307">
        <v>20</v>
      </c>
    </row>
    <row r="20" spans="1:46" ht="14.1">
      <c r="A20" s="323">
        <v>45572</v>
      </c>
      <c r="B20" s="322">
        <v>6</v>
      </c>
      <c r="C20" s="321" t="s">
        <v>63</v>
      </c>
      <c r="D20" s="320">
        <v>25</v>
      </c>
      <c r="E20" s="319" t="s">
        <v>76</v>
      </c>
      <c r="F20" s="318" t="s">
        <v>69</v>
      </c>
      <c r="G20" s="317" t="s">
        <v>70</v>
      </c>
      <c r="N20" s="322"/>
      <c r="AP20" s="307">
        <f t="shared" si="4"/>
        <v>9.7998452368732103</v>
      </c>
      <c r="AQ20" s="307">
        <f t="shared" si="5"/>
        <v>21.12154093968207</v>
      </c>
      <c r="AR20" s="307">
        <f t="shared" si="6"/>
        <v>8.9903443575130595</v>
      </c>
      <c r="AS20" s="307">
        <f t="shared" si="7"/>
        <v>4.9114590500176236</v>
      </c>
      <c r="AT20" s="307">
        <v>23</v>
      </c>
    </row>
    <row r="21" spans="1:46" ht="14.1">
      <c r="A21" s="360">
        <v>45572</v>
      </c>
      <c r="B21" s="322">
        <v>6</v>
      </c>
      <c r="C21" s="321" t="s">
        <v>65</v>
      </c>
      <c r="D21" s="320">
        <v>28</v>
      </c>
      <c r="E21" s="311" t="s">
        <v>76</v>
      </c>
      <c r="F21" s="356" t="s">
        <v>69</v>
      </c>
      <c r="G21" s="309" t="s">
        <v>70</v>
      </c>
      <c r="H21" s="307" t="s">
        <v>66</v>
      </c>
      <c r="AP21" s="307">
        <f t="shared" si="4"/>
        <v>3.8303035127780687</v>
      </c>
      <c r="AQ21" s="307">
        <f t="shared" si="5"/>
        <v>16.338958300128333</v>
      </c>
      <c r="AR21" s="307">
        <f t="shared" si="6"/>
        <v>20.82196176316409</v>
      </c>
      <c r="AS21" s="307">
        <f t="shared" si="7"/>
        <v>6.6760929192654785</v>
      </c>
      <c r="AT21" s="307">
        <v>27</v>
      </c>
    </row>
    <row r="22" spans="1:46" ht="14.1">
      <c r="A22" s="323">
        <v>45575</v>
      </c>
      <c r="B22" s="361">
        <v>10</v>
      </c>
      <c r="C22" s="354" t="s">
        <v>52</v>
      </c>
      <c r="D22" s="362">
        <v>32</v>
      </c>
      <c r="E22" s="319" t="s">
        <v>53</v>
      </c>
      <c r="F22" s="318" t="s">
        <v>54</v>
      </c>
      <c r="G22" s="317" t="s">
        <v>55</v>
      </c>
      <c r="H22" s="353" t="s">
        <v>56</v>
      </c>
      <c r="AP22" s="307">
        <f t="shared" si="4"/>
        <v>11.373826679413279</v>
      </c>
      <c r="AQ22" s="307">
        <f t="shared" si="5"/>
        <v>21.654513001527729</v>
      </c>
      <c r="AR22" s="307">
        <f t="shared" si="6"/>
        <v>7.7315646325091709</v>
      </c>
      <c r="AS22" s="307">
        <f t="shared" si="7"/>
        <v>6.0037080208817635</v>
      </c>
      <c r="AT22" s="307">
        <v>30</v>
      </c>
    </row>
    <row r="23" spans="1:46" ht="14.1">
      <c r="A23" s="323">
        <v>45575</v>
      </c>
      <c r="B23" s="322">
        <v>10</v>
      </c>
      <c r="C23" s="321" t="s">
        <v>63</v>
      </c>
      <c r="D23" s="320">
        <v>34</v>
      </c>
      <c r="E23" s="319" t="s">
        <v>53</v>
      </c>
      <c r="F23" s="318" t="s">
        <v>54</v>
      </c>
      <c r="G23" s="317" t="s">
        <v>55</v>
      </c>
      <c r="H23" s="316"/>
      <c r="AP23" s="307">
        <f t="shared" si="4"/>
        <v>10.251937621737655</v>
      </c>
      <c r="AQ23" s="307">
        <f t="shared" si="5"/>
        <v>21.233571492646576</v>
      </c>
      <c r="AR23" s="307">
        <f t="shared" si="6"/>
        <v>8.3558223213916349</v>
      </c>
      <c r="AS23" s="307">
        <f t="shared" si="7"/>
        <v>5.6470892207106704</v>
      </c>
      <c r="AT23" s="307">
        <v>34</v>
      </c>
    </row>
    <row r="24" spans="1:46" ht="14.1">
      <c r="A24" s="323">
        <v>45575</v>
      </c>
      <c r="B24" s="322">
        <v>10</v>
      </c>
      <c r="C24" s="321" t="s">
        <v>65</v>
      </c>
      <c r="D24" s="320">
        <v>35</v>
      </c>
      <c r="E24" s="319" t="s">
        <v>53</v>
      </c>
      <c r="F24" s="318" t="s">
        <v>54</v>
      </c>
      <c r="G24" s="317" t="s">
        <v>55</v>
      </c>
      <c r="H24" s="307" t="s">
        <v>66</v>
      </c>
    </row>
    <row r="25" spans="1:46" ht="14.1">
      <c r="A25" s="332">
        <v>45575</v>
      </c>
      <c r="B25" s="331">
        <v>10</v>
      </c>
      <c r="C25" s="330" t="s">
        <v>72</v>
      </c>
      <c r="D25" s="329">
        <v>37</v>
      </c>
      <c r="E25" s="328" t="s">
        <v>53</v>
      </c>
      <c r="F25" s="327" t="s">
        <v>69</v>
      </c>
      <c r="G25" s="326" t="s">
        <v>70</v>
      </c>
      <c r="H25" s="325" t="s">
        <v>73</v>
      </c>
    </row>
    <row r="26" spans="1:46" ht="14.1">
      <c r="A26" s="323">
        <v>45575</v>
      </c>
      <c r="B26" s="322">
        <v>10</v>
      </c>
      <c r="C26" s="324" t="s">
        <v>52</v>
      </c>
      <c r="D26" s="320">
        <v>38</v>
      </c>
      <c r="E26" s="319" t="s">
        <v>68</v>
      </c>
      <c r="F26" s="318" t="s">
        <v>69</v>
      </c>
      <c r="G26" s="317" t="s">
        <v>70</v>
      </c>
      <c r="H26" s="316" t="s">
        <v>56</v>
      </c>
    </row>
    <row r="27" spans="1:46" ht="14.1">
      <c r="A27" s="323">
        <v>45575</v>
      </c>
      <c r="B27" s="322">
        <v>10</v>
      </c>
      <c r="C27" s="321" t="s">
        <v>63</v>
      </c>
      <c r="D27" s="320">
        <v>39</v>
      </c>
      <c r="E27" s="319" t="s">
        <v>68</v>
      </c>
      <c r="F27" s="318" t="s">
        <v>69</v>
      </c>
      <c r="G27" s="317" t="s">
        <v>70</v>
      </c>
      <c r="H27" s="316"/>
    </row>
    <row r="28" spans="1:46" ht="14.1">
      <c r="A28" s="323">
        <v>45575</v>
      </c>
      <c r="B28" s="322">
        <v>10</v>
      </c>
      <c r="C28" s="321" t="s">
        <v>65</v>
      </c>
      <c r="D28" s="320">
        <v>40</v>
      </c>
      <c r="E28" s="319" t="s">
        <v>68</v>
      </c>
      <c r="F28" s="318" t="s">
        <v>69</v>
      </c>
      <c r="G28" s="317" t="s">
        <v>70</v>
      </c>
      <c r="H28" s="307" t="s">
        <v>66</v>
      </c>
    </row>
    <row r="29" spans="1:46" ht="14.1">
      <c r="A29" s="332">
        <v>45575</v>
      </c>
      <c r="B29" s="331">
        <v>10</v>
      </c>
      <c r="C29" s="330" t="s">
        <v>72</v>
      </c>
      <c r="D29" s="329">
        <v>43</v>
      </c>
      <c r="E29" s="328" t="s">
        <v>68</v>
      </c>
      <c r="F29" s="327" t="s">
        <v>69</v>
      </c>
      <c r="G29" s="326" t="s">
        <v>70</v>
      </c>
      <c r="H29" s="325" t="s">
        <v>73</v>
      </c>
    </row>
    <row r="30" spans="1:46" ht="14.1">
      <c r="A30" s="323">
        <v>45575</v>
      </c>
      <c r="B30" s="322">
        <v>10</v>
      </c>
      <c r="C30" s="324" t="s">
        <v>52</v>
      </c>
      <c r="D30" s="320">
        <v>44</v>
      </c>
      <c r="E30" s="319" t="s">
        <v>76</v>
      </c>
      <c r="F30" s="318" t="s">
        <v>69</v>
      </c>
      <c r="G30" s="317" t="s">
        <v>70</v>
      </c>
      <c r="H30" s="316" t="s">
        <v>56</v>
      </c>
    </row>
    <row r="31" spans="1:46" ht="14.1">
      <c r="A31" s="323">
        <v>45575</v>
      </c>
      <c r="B31" s="322">
        <v>10</v>
      </c>
      <c r="C31" s="321" t="s">
        <v>63</v>
      </c>
      <c r="D31" s="320">
        <v>45</v>
      </c>
      <c r="E31" s="319" t="s">
        <v>76</v>
      </c>
      <c r="F31" s="318" t="s">
        <v>69</v>
      </c>
      <c r="G31" s="317" t="s">
        <v>70</v>
      </c>
    </row>
    <row r="32" spans="1:46" ht="14.1">
      <c r="A32" s="360">
        <v>45575</v>
      </c>
      <c r="B32" s="359">
        <v>10</v>
      </c>
      <c r="C32" s="358" t="s">
        <v>65</v>
      </c>
      <c r="D32" s="357">
        <v>46</v>
      </c>
      <c r="E32" s="311" t="s">
        <v>76</v>
      </c>
      <c r="F32" s="356" t="s">
        <v>69</v>
      </c>
      <c r="G32" s="309" t="s">
        <v>70</v>
      </c>
      <c r="H32" s="355" t="s">
        <v>66</v>
      </c>
    </row>
    <row r="33" spans="1:8" ht="14.1">
      <c r="A33" s="323">
        <v>45579</v>
      </c>
      <c r="B33" s="361">
        <v>13</v>
      </c>
      <c r="C33" s="354" t="s">
        <v>52</v>
      </c>
      <c r="D33" s="320">
        <v>47</v>
      </c>
      <c r="E33" s="319" t="s">
        <v>68</v>
      </c>
      <c r="F33" s="318" t="s">
        <v>69</v>
      </c>
      <c r="G33" s="317" t="s">
        <v>70</v>
      </c>
      <c r="H33" s="353" t="s">
        <v>56</v>
      </c>
    </row>
    <row r="34" spans="1:8" ht="14.1">
      <c r="A34" s="323">
        <v>45579</v>
      </c>
      <c r="B34" s="322">
        <v>13</v>
      </c>
      <c r="C34" s="321" t="s">
        <v>63</v>
      </c>
      <c r="D34" s="320">
        <v>48</v>
      </c>
      <c r="E34" s="319" t="s">
        <v>68</v>
      </c>
      <c r="F34" s="318" t="s">
        <v>69</v>
      </c>
      <c r="G34" s="317" t="s">
        <v>70</v>
      </c>
      <c r="H34" s="316"/>
    </row>
    <row r="35" spans="1:8" ht="14.1">
      <c r="A35" s="323">
        <v>45579</v>
      </c>
      <c r="B35" s="322">
        <v>13</v>
      </c>
      <c r="C35" s="321" t="s">
        <v>65</v>
      </c>
      <c r="D35" s="320">
        <v>49</v>
      </c>
      <c r="E35" s="319" t="s">
        <v>68</v>
      </c>
      <c r="F35" s="318" t="s">
        <v>69</v>
      </c>
      <c r="G35" s="317" t="s">
        <v>70</v>
      </c>
      <c r="H35" s="307" t="s">
        <v>66</v>
      </c>
    </row>
    <row r="36" spans="1:8" ht="14.1">
      <c r="A36" s="332">
        <v>45579</v>
      </c>
      <c r="B36" s="331">
        <v>13</v>
      </c>
      <c r="C36" s="330" t="s">
        <v>72</v>
      </c>
      <c r="D36" s="329">
        <v>50</v>
      </c>
      <c r="E36" s="328" t="s">
        <v>68</v>
      </c>
      <c r="F36" s="327" t="s">
        <v>69</v>
      </c>
      <c r="G36" s="326" t="s">
        <v>70</v>
      </c>
      <c r="H36" s="325" t="s">
        <v>73</v>
      </c>
    </row>
    <row r="37" spans="1:8" ht="14.1">
      <c r="A37" s="323">
        <v>45579</v>
      </c>
      <c r="B37" s="322">
        <v>13</v>
      </c>
      <c r="C37" s="324" t="s">
        <v>52</v>
      </c>
      <c r="D37" s="320">
        <v>51</v>
      </c>
      <c r="E37" s="319" t="s">
        <v>76</v>
      </c>
      <c r="F37" s="318" t="s">
        <v>69</v>
      </c>
      <c r="G37" s="317" t="s">
        <v>70</v>
      </c>
      <c r="H37" s="316" t="s">
        <v>56</v>
      </c>
    </row>
    <row r="38" spans="1:8" ht="14.1">
      <c r="A38" s="323">
        <v>45579</v>
      </c>
      <c r="B38" s="322">
        <v>13</v>
      </c>
      <c r="C38" s="321" t="s">
        <v>63</v>
      </c>
      <c r="D38" s="320">
        <v>52</v>
      </c>
      <c r="E38" s="319" t="s">
        <v>76</v>
      </c>
      <c r="F38" s="318" t="s">
        <v>69</v>
      </c>
      <c r="G38" s="317" t="s">
        <v>70</v>
      </c>
      <c r="H38" s="316"/>
    </row>
    <row r="39" spans="1:8" ht="14.1">
      <c r="A39" s="323">
        <v>45579</v>
      </c>
      <c r="B39" s="322">
        <v>13</v>
      </c>
      <c r="C39" s="321" t="s">
        <v>65</v>
      </c>
      <c r="D39" s="320">
        <v>53</v>
      </c>
      <c r="E39" s="319" t="s">
        <v>76</v>
      </c>
      <c r="F39" s="318" t="s">
        <v>69</v>
      </c>
      <c r="G39" s="317" t="s">
        <v>70</v>
      </c>
      <c r="H39" s="307" t="s">
        <v>66</v>
      </c>
    </row>
    <row r="40" spans="1:8" ht="14.1">
      <c r="A40" s="323">
        <v>45579</v>
      </c>
      <c r="B40" s="322">
        <v>13</v>
      </c>
      <c r="C40" s="324" t="s">
        <v>52</v>
      </c>
      <c r="D40" s="320">
        <v>54</v>
      </c>
      <c r="E40" s="319" t="s">
        <v>53</v>
      </c>
      <c r="F40" s="318" t="s">
        <v>54</v>
      </c>
      <c r="G40" s="317" t="s">
        <v>55</v>
      </c>
      <c r="H40" s="316" t="s">
        <v>56</v>
      </c>
    </row>
    <row r="41" spans="1:8" ht="14.1">
      <c r="A41" s="323">
        <v>45579</v>
      </c>
      <c r="B41" s="322">
        <v>13</v>
      </c>
      <c r="C41" s="321" t="s">
        <v>63</v>
      </c>
      <c r="D41" s="320">
        <v>55</v>
      </c>
      <c r="E41" s="319" t="s">
        <v>53</v>
      </c>
      <c r="F41" s="318" t="s">
        <v>54</v>
      </c>
      <c r="G41" s="317" t="s">
        <v>55</v>
      </c>
    </row>
    <row r="42" spans="1:8" ht="14.1">
      <c r="A42" s="323">
        <v>45579</v>
      </c>
      <c r="B42" s="322">
        <v>13</v>
      </c>
      <c r="C42" s="321" t="s">
        <v>65</v>
      </c>
      <c r="D42" s="320">
        <v>56</v>
      </c>
      <c r="E42" s="319" t="s">
        <v>53</v>
      </c>
      <c r="F42" s="318" t="s">
        <v>54</v>
      </c>
      <c r="G42" s="317" t="s">
        <v>55</v>
      </c>
      <c r="H42" s="307" t="s">
        <v>66</v>
      </c>
    </row>
    <row r="43" spans="1:8" ht="14.1">
      <c r="A43" s="340">
        <v>45579</v>
      </c>
      <c r="B43" s="339">
        <v>13</v>
      </c>
      <c r="C43" s="338" t="s">
        <v>72</v>
      </c>
      <c r="D43" s="337">
        <v>57</v>
      </c>
      <c r="E43" s="336" t="s">
        <v>53</v>
      </c>
      <c r="F43" s="335" t="s">
        <v>54</v>
      </c>
      <c r="G43" s="334" t="s">
        <v>55</v>
      </c>
      <c r="H43" s="333" t="s">
        <v>73</v>
      </c>
    </row>
    <row r="44" spans="1:8" ht="14.1">
      <c r="A44" s="323">
        <v>45582</v>
      </c>
      <c r="B44" s="361">
        <v>16</v>
      </c>
      <c r="C44" s="354" t="s">
        <v>52</v>
      </c>
      <c r="D44" s="320">
        <v>61</v>
      </c>
      <c r="E44" s="319" t="s">
        <v>53</v>
      </c>
      <c r="F44" s="318" t="s">
        <v>54</v>
      </c>
      <c r="G44" s="317" t="s">
        <v>55</v>
      </c>
      <c r="H44" s="353" t="s">
        <v>56</v>
      </c>
    </row>
    <row r="45" spans="1:8" ht="14.1">
      <c r="A45" s="323">
        <v>45582</v>
      </c>
      <c r="B45" s="322">
        <v>16</v>
      </c>
      <c r="C45" s="321" t="s">
        <v>63</v>
      </c>
      <c r="D45" s="320">
        <v>62</v>
      </c>
      <c r="E45" s="319" t="s">
        <v>53</v>
      </c>
      <c r="F45" s="318" t="s">
        <v>54</v>
      </c>
      <c r="G45" s="317" t="s">
        <v>55</v>
      </c>
      <c r="H45" s="316"/>
    </row>
    <row r="46" spans="1:8" ht="14.1">
      <c r="A46" s="323">
        <v>45582</v>
      </c>
      <c r="B46" s="322">
        <v>16</v>
      </c>
      <c r="C46" s="321" t="s">
        <v>65</v>
      </c>
      <c r="D46" s="320">
        <v>63</v>
      </c>
      <c r="E46" s="319" t="s">
        <v>53</v>
      </c>
      <c r="F46" s="318" t="s">
        <v>54</v>
      </c>
      <c r="G46" s="317" t="s">
        <v>55</v>
      </c>
      <c r="H46" s="307" t="s">
        <v>66</v>
      </c>
    </row>
    <row r="47" spans="1:8" ht="14.1">
      <c r="A47" s="332">
        <v>45582</v>
      </c>
      <c r="B47" s="331">
        <v>16</v>
      </c>
      <c r="C47" s="330" t="s">
        <v>72</v>
      </c>
      <c r="D47" s="329">
        <v>64</v>
      </c>
      <c r="E47" s="328" t="s">
        <v>53</v>
      </c>
      <c r="F47" s="327" t="s">
        <v>54</v>
      </c>
      <c r="G47" s="326" t="s">
        <v>55</v>
      </c>
      <c r="H47" s="325" t="s">
        <v>73</v>
      </c>
    </row>
    <row r="48" spans="1:8" ht="14.1">
      <c r="A48" s="332">
        <v>45582</v>
      </c>
      <c r="B48" s="331">
        <v>16</v>
      </c>
      <c r="C48" s="330" t="s">
        <v>72</v>
      </c>
      <c r="D48" s="329">
        <v>65</v>
      </c>
      <c r="E48" s="328" t="s">
        <v>53</v>
      </c>
      <c r="F48" s="327" t="s">
        <v>54</v>
      </c>
      <c r="G48" s="326" t="s">
        <v>55</v>
      </c>
      <c r="H48" s="325" t="s">
        <v>89</v>
      </c>
    </row>
    <row r="49" spans="1:9" ht="14.1">
      <c r="A49" s="323">
        <v>45582</v>
      </c>
      <c r="B49" s="322">
        <v>16</v>
      </c>
      <c r="C49" s="324" t="s">
        <v>52</v>
      </c>
      <c r="D49" s="320">
        <v>69</v>
      </c>
      <c r="E49" s="319" t="s">
        <v>68</v>
      </c>
      <c r="F49" s="318" t="s">
        <v>69</v>
      </c>
      <c r="G49" s="317" t="s">
        <v>70</v>
      </c>
      <c r="H49" s="316" t="s">
        <v>56</v>
      </c>
    </row>
    <row r="50" spans="1:9" ht="14.1">
      <c r="A50" s="323">
        <v>45582</v>
      </c>
      <c r="B50" s="322">
        <v>16</v>
      </c>
      <c r="C50" s="321" t="s">
        <v>63</v>
      </c>
      <c r="D50" s="320">
        <v>70</v>
      </c>
      <c r="E50" s="319" t="s">
        <v>68</v>
      </c>
      <c r="F50" s="318" t="s">
        <v>69</v>
      </c>
      <c r="G50" s="317" t="s">
        <v>70</v>
      </c>
      <c r="H50" s="316"/>
    </row>
    <row r="51" spans="1:9" ht="14.1">
      <c r="A51" s="323">
        <v>45582</v>
      </c>
      <c r="B51" s="322">
        <v>16</v>
      </c>
      <c r="C51" s="321" t="s">
        <v>65</v>
      </c>
      <c r="D51" s="320">
        <v>71</v>
      </c>
      <c r="E51" s="319" t="s">
        <v>68</v>
      </c>
      <c r="F51" s="318" t="s">
        <v>69</v>
      </c>
      <c r="G51" s="317" t="s">
        <v>70</v>
      </c>
      <c r="H51" s="307" t="s">
        <v>66</v>
      </c>
    </row>
    <row r="52" spans="1:9" ht="14.1">
      <c r="A52" s="332">
        <v>45582</v>
      </c>
      <c r="B52" s="331">
        <v>16</v>
      </c>
      <c r="C52" s="330" t="s">
        <v>72</v>
      </c>
      <c r="D52" s="329">
        <v>72</v>
      </c>
      <c r="E52" s="328" t="s">
        <v>68</v>
      </c>
      <c r="F52" s="327" t="s">
        <v>69</v>
      </c>
      <c r="G52" s="326" t="s">
        <v>70</v>
      </c>
      <c r="H52" s="325" t="s">
        <v>73</v>
      </c>
    </row>
    <row r="53" spans="1:9" ht="14.1">
      <c r="A53" s="332">
        <v>45582</v>
      </c>
      <c r="B53" s="331">
        <v>16</v>
      </c>
      <c r="C53" s="330" t="s">
        <v>72</v>
      </c>
      <c r="D53" s="329">
        <v>73</v>
      </c>
      <c r="E53" s="328" t="s">
        <v>68</v>
      </c>
      <c r="F53" s="327" t="s">
        <v>69</v>
      </c>
      <c r="G53" s="326" t="s">
        <v>70</v>
      </c>
      <c r="H53" s="325" t="s">
        <v>89</v>
      </c>
    </row>
    <row r="54" spans="1:9" ht="14.1">
      <c r="A54" s="323">
        <v>45582</v>
      </c>
      <c r="B54" s="322">
        <v>16</v>
      </c>
      <c r="C54" s="324" t="s">
        <v>52</v>
      </c>
      <c r="D54" s="320">
        <v>74</v>
      </c>
      <c r="E54" s="319" t="s">
        <v>76</v>
      </c>
      <c r="F54" s="318" t="s">
        <v>69</v>
      </c>
      <c r="G54" s="317" t="s">
        <v>70</v>
      </c>
      <c r="H54" s="316" t="s">
        <v>56</v>
      </c>
    </row>
    <row r="55" spans="1:9" ht="14.1">
      <c r="A55" s="323">
        <v>45582</v>
      </c>
      <c r="B55" s="322">
        <v>16</v>
      </c>
      <c r="C55" s="321" t="s">
        <v>63</v>
      </c>
      <c r="D55" s="320">
        <v>75</v>
      </c>
      <c r="E55" s="319" t="s">
        <v>76</v>
      </c>
      <c r="F55" s="318" t="s">
        <v>69</v>
      </c>
      <c r="G55" s="317" t="s">
        <v>70</v>
      </c>
      <c r="H55" s="316"/>
    </row>
    <row r="56" spans="1:9" ht="14.1">
      <c r="A56" s="323">
        <v>45582</v>
      </c>
      <c r="B56" s="322">
        <v>16</v>
      </c>
      <c r="C56" s="321" t="s">
        <v>65</v>
      </c>
      <c r="D56" s="320">
        <v>76</v>
      </c>
      <c r="E56" s="319" t="s">
        <v>76</v>
      </c>
      <c r="F56" s="318" t="s">
        <v>69</v>
      </c>
      <c r="G56" s="317" t="s">
        <v>70</v>
      </c>
      <c r="H56" s="307" t="s">
        <v>66</v>
      </c>
    </row>
    <row r="57" spans="1:9" ht="14.1">
      <c r="A57" s="340">
        <v>45582</v>
      </c>
      <c r="B57" s="339">
        <v>16</v>
      </c>
      <c r="C57" s="338" t="s">
        <v>72</v>
      </c>
      <c r="D57" s="337">
        <v>82</v>
      </c>
      <c r="E57" s="336" t="s">
        <v>68</v>
      </c>
      <c r="F57" s="335" t="s">
        <v>69</v>
      </c>
      <c r="G57" s="334" t="s">
        <v>70</v>
      </c>
      <c r="H57" s="333" t="s">
        <v>90</v>
      </c>
    </row>
    <row r="58" spans="1:9" ht="14.1">
      <c r="A58" s="323">
        <v>45586</v>
      </c>
      <c r="B58" s="322">
        <v>20</v>
      </c>
      <c r="C58" s="354" t="s">
        <v>52</v>
      </c>
      <c r="D58" s="320">
        <v>88</v>
      </c>
      <c r="E58" s="319" t="s">
        <v>53</v>
      </c>
      <c r="F58" s="318" t="s">
        <v>54</v>
      </c>
      <c r="G58" s="317" t="s">
        <v>55</v>
      </c>
      <c r="H58" s="353" t="s">
        <v>56</v>
      </c>
      <c r="I58" s="307" t="s">
        <v>91</v>
      </c>
    </row>
    <row r="59" spans="1:9" ht="14.1">
      <c r="A59" s="323">
        <v>45586</v>
      </c>
      <c r="B59" s="322">
        <v>20</v>
      </c>
      <c r="C59" s="321" t="s">
        <v>63</v>
      </c>
      <c r="D59" s="320">
        <v>89</v>
      </c>
      <c r="E59" s="319" t="s">
        <v>53</v>
      </c>
      <c r="F59" s="318" t="s">
        <v>54</v>
      </c>
      <c r="G59" s="317" t="s">
        <v>55</v>
      </c>
      <c r="H59" s="316"/>
    </row>
    <row r="60" spans="1:9" ht="14.1">
      <c r="A60" s="323">
        <v>45586</v>
      </c>
      <c r="B60" s="322">
        <v>20</v>
      </c>
      <c r="C60" s="321" t="s">
        <v>65</v>
      </c>
      <c r="D60" s="320">
        <v>90</v>
      </c>
      <c r="E60" s="319" t="s">
        <v>53</v>
      </c>
      <c r="F60" s="318" t="s">
        <v>54</v>
      </c>
      <c r="G60" s="317" t="s">
        <v>55</v>
      </c>
      <c r="H60" s="307" t="s">
        <v>66</v>
      </c>
    </row>
    <row r="61" spans="1:9" ht="14.1">
      <c r="A61" s="332">
        <v>45586</v>
      </c>
      <c r="B61" s="331">
        <v>20</v>
      </c>
      <c r="C61" s="330" t="s">
        <v>72</v>
      </c>
      <c r="D61" s="329">
        <v>91</v>
      </c>
      <c r="E61" s="328" t="s">
        <v>53</v>
      </c>
      <c r="F61" s="327" t="s">
        <v>54</v>
      </c>
      <c r="G61" s="326" t="s">
        <v>55</v>
      </c>
      <c r="H61" s="325" t="s">
        <v>73</v>
      </c>
    </row>
    <row r="62" spans="1:9" ht="14.1">
      <c r="A62" s="332">
        <v>45586</v>
      </c>
      <c r="B62" s="331">
        <v>20</v>
      </c>
      <c r="C62" s="330" t="s">
        <v>72</v>
      </c>
      <c r="D62" s="329">
        <v>93</v>
      </c>
      <c r="E62" s="328" t="s">
        <v>53</v>
      </c>
      <c r="F62" s="327" t="s">
        <v>54</v>
      </c>
      <c r="G62" s="326" t="s">
        <v>55</v>
      </c>
      <c r="H62" s="325" t="s">
        <v>89</v>
      </c>
    </row>
    <row r="63" spans="1:9" ht="14.1">
      <c r="A63" s="323">
        <v>45586</v>
      </c>
      <c r="B63" s="322">
        <v>20</v>
      </c>
      <c r="C63" s="324" t="s">
        <v>52</v>
      </c>
      <c r="D63" s="320">
        <v>94</v>
      </c>
      <c r="E63" s="319" t="s">
        <v>68</v>
      </c>
      <c r="F63" s="318" t="s">
        <v>69</v>
      </c>
      <c r="G63" s="317" t="s">
        <v>70</v>
      </c>
      <c r="H63" s="316" t="s">
        <v>56</v>
      </c>
    </row>
    <row r="64" spans="1:9" ht="14.1">
      <c r="A64" s="323">
        <v>45586</v>
      </c>
      <c r="B64" s="322">
        <v>20</v>
      </c>
      <c r="C64" s="321" t="s">
        <v>63</v>
      </c>
      <c r="D64" s="320">
        <v>95</v>
      </c>
      <c r="E64" s="319" t="s">
        <v>68</v>
      </c>
      <c r="F64" s="318" t="s">
        <v>69</v>
      </c>
      <c r="G64" s="317" t="s">
        <v>70</v>
      </c>
      <c r="H64" s="316"/>
    </row>
    <row r="65" spans="1:8" ht="14.1">
      <c r="A65" s="323">
        <v>45586</v>
      </c>
      <c r="B65" s="322">
        <v>20</v>
      </c>
      <c r="C65" s="321" t="s">
        <v>65</v>
      </c>
      <c r="D65" s="320">
        <v>96</v>
      </c>
      <c r="E65" s="319" t="s">
        <v>68</v>
      </c>
      <c r="F65" s="318" t="s">
        <v>69</v>
      </c>
      <c r="G65" s="317" t="s">
        <v>70</v>
      </c>
      <c r="H65" s="307" t="s">
        <v>66</v>
      </c>
    </row>
    <row r="66" spans="1:8" ht="14.1">
      <c r="A66" s="332">
        <v>45586</v>
      </c>
      <c r="B66" s="331">
        <v>20</v>
      </c>
      <c r="C66" s="330" t="s">
        <v>72</v>
      </c>
      <c r="D66" s="329">
        <v>97</v>
      </c>
      <c r="E66" s="328" t="s">
        <v>68</v>
      </c>
      <c r="F66" s="327" t="s">
        <v>69</v>
      </c>
      <c r="G66" s="326" t="s">
        <v>70</v>
      </c>
      <c r="H66" s="325" t="s">
        <v>73</v>
      </c>
    </row>
    <row r="67" spans="1:8" ht="14.1">
      <c r="A67" s="332">
        <v>45586</v>
      </c>
      <c r="B67" s="331">
        <v>20</v>
      </c>
      <c r="C67" s="330" t="s">
        <v>72</v>
      </c>
      <c r="D67" s="329">
        <v>98</v>
      </c>
      <c r="E67" s="328" t="s">
        <v>68</v>
      </c>
      <c r="F67" s="327" t="s">
        <v>69</v>
      </c>
      <c r="G67" s="326" t="s">
        <v>70</v>
      </c>
      <c r="H67" s="325" t="s">
        <v>89</v>
      </c>
    </row>
    <row r="68" spans="1:8" ht="14.1">
      <c r="A68" s="323">
        <v>45586</v>
      </c>
      <c r="B68" s="322">
        <v>20</v>
      </c>
      <c r="C68" s="324" t="s">
        <v>52</v>
      </c>
      <c r="D68" s="320">
        <v>99</v>
      </c>
      <c r="E68" s="319" t="s">
        <v>76</v>
      </c>
      <c r="F68" s="318" t="s">
        <v>69</v>
      </c>
      <c r="G68" s="317" t="s">
        <v>70</v>
      </c>
      <c r="H68" s="316" t="s">
        <v>56</v>
      </c>
    </row>
    <row r="69" spans="1:8" ht="14.1">
      <c r="A69" s="323">
        <v>45586</v>
      </c>
      <c r="B69" s="322">
        <v>20</v>
      </c>
      <c r="C69" s="321" t="s">
        <v>63</v>
      </c>
      <c r="D69" s="320">
        <v>100</v>
      </c>
      <c r="E69" s="319" t="s">
        <v>76</v>
      </c>
      <c r="F69" s="318" t="s">
        <v>69</v>
      </c>
      <c r="G69" s="317" t="s">
        <v>70</v>
      </c>
      <c r="H69" s="316"/>
    </row>
    <row r="70" spans="1:8" ht="14.1">
      <c r="A70" s="360">
        <v>45586</v>
      </c>
      <c r="B70" s="359">
        <v>20</v>
      </c>
      <c r="C70" s="358" t="s">
        <v>65</v>
      </c>
      <c r="D70" s="357">
        <v>101</v>
      </c>
      <c r="E70" s="311" t="s">
        <v>76</v>
      </c>
      <c r="F70" s="356" t="s">
        <v>69</v>
      </c>
      <c r="G70" s="309" t="s">
        <v>70</v>
      </c>
      <c r="H70" s="355" t="s">
        <v>66</v>
      </c>
    </row>
    <row r="71" spans="1:8" ht="14.1">
      <c r="A71" s="323">
        <v>45589</v>
      </c>
      <c r="B71" s="322">
        <v>23</v>
      </c>
      <c r="C71" s="354" t="s">
        <v>52</v>
      </c>
      <c r="D71" s="320">
        <v>105</v>
      </c>
      <c r="E71" s="319" t="s">
        <v>53</v>
      </c>
      <c r="F71" s="318" t="s">
        <v>54</v>
      </c>
      <c r="G71" s="317" t="s">
        <v>55</v>
      </c>
      <c r="H71" s="353" t="s">
        <v>56</v>
      </c>
    </row>
    <row r="72" spans="1:8" ht="14.1">
      <c r="A72" s="323">
        <v>45589</v>
      </c>
      <c r="B72" s="322">
        <v>23</v>
      </c>
      <c r="C72" s="321" t="s">
        <v>63</v>
      </c>
      <c r="D72" s="320">
        <v>106</v>
      </c>
      <c r="E72" s="319" t="s">
        <v>53</v>
      </c>
      <c r="F72" s="318" t="s">
        <v>54</v>
      </c>
      <c r="G72" s="317" t="s">
        <v>55</v>
      </c>
      <c r="H72" s="316"/>
    </row>
    <row r="73" spans="1:8" ht="14.1">
      <c r="A73" s="323">
        <v>45589</v>
      </c>
      <c r="B73" s="322">
        <v>23</v>
      </c>
      <c r="C73" s="321" t="s">
        <v>65</v>
      </c>
      <c r="D73" s="320">
        <v>107</v>
      </c>
      <c r="E73" s="319" t="s">
        <v>53</v>
      </c>
      <c r="F73" s="318" t="s">
        <v>54</v>
      </c>
      <c r="G73" s="317" t="s">
        <v>55</v>
      </c>
      <c r="H73" s="307" t="s">
        <v>66</v>
      </c>
    </row>
    <row r="74" spans="1:8" ht="14.1">
      <c r="A74" s="332">
        <v>45589</v>
      </c>
      <c r="B74" s="331">
        <v>23</v>
      </c>
      <c r="C74" s="330" t="s">
        <v>72</v>
      </c>
      <c r="D74" s="329">
        <v>108</v>
      </c>
      <c r="E74" s="328" t="s">
        <v>53</v>
      </c>
      <c r="F74" s="327" t="s">
        <v>54</v>
      </c>
      <c r="G74" s="326" t="s">
        <v>55</v>
      </c>
      <c r="H74" s="325" t="s">
        <v>73</v>
      </c>
    </row>
    <row r="75" spans="1:8" ht="14.1">
      <c r="A75" s="332">
        <v>45589</v>
      </c>
      <c r="B75" s="331">
        <v>23</v>
      </c>
      <c r="C75" s="330" t="s">
        <v>72</v>
      </c>
      <c r="D75" s="329">
        <v>109</v>
      </c>
      <c r="E75" s="328" t="s">
        <v>53</v>
      </c>
      <c r="F75" s="327" t="s">
        <v>54</v>
      </c>
      <c r="G75" s="326" t="s">
        <v>55</v>
      </c>
      <c r="H75" s="325" t="s">
        <v>89</v>
      </c>
    </row>
    <row r="76" spans="1:8" ht="14.1">
      <c r="A76" s="323">
        <v>45589</v>
      </c>
      <c r="B76" s="322">
        <v>23</v>
      </c>
      <c r="C76" s="324" t="s">
        <v>52</v>
      </c>
      <c r="D76" s="320">
        <v>110</v>
      </c>
      <c r="E76" s="319" t="s">
        <v>68</v>
      </c>
      <c r="F76" s="318" t="s">
        <v>69</v>
      </c>
      <c r="G76" s="317" t="s">
        <v>70</v>
      </c>
      <c r="H76" s="316" t="s">
        <v>56</v>
      </c>
    </row>
    <row r="77" spans="1:8" ht="14.1">
      <c r="A77" s="323">
        <v>45589</v>
      </c>
      <c r="B77" s="322">
        <v>23</v>
      </c>
      <c r="C77" s="321" t="s">
        <v>63</v>
      </c>
      <c r="D77" s="320">
        <v>111</v>
      </c>
      <c r="E77" s="319" t="s">
        <v>68</v>
      </c>
      <c r="F77" s="318" t="s">
        <v>69</v>
      </c>
      <c r="G77" s="317" t="s">
        <v>70</v>
      </c>
      <c r="H77" s="316"/>
    </row>
    <row r="78" spans="1:8" ht="14.1">
      <c r="A78" s="323">
        <v>45589</v>
      </c>
      <c r="B78" s="322">
        <v>23</v>
      </c>
      <c r="C78" s="321" t="s">
        <v>65</v>
      </c>
      <c r="D78" s="320">
        <v>112</v>
      </c>
      <c r="E78" s="319" t="s">
        <v>68</v>
      </c>
      <c r="F78" s="318" t="s">
        <v>69</v>
      </c>
      <c r="G78" s="317" t="s">
        <v>70</v>
      </c>
      <c r="H78" s="307" t="s">
        <v>66</v>
      </c>
    </row>
    <row r="79" spans="1:8" ht="14.1">
      <c r="A79" s="332">
        <v>45589</v>
      </c>
      <c r="B79" s="331">
        <v>23</v>
      </c>
      <c r="C79" s="330" t="s">
        <v>72</v>
      </c>
      <c r="D79" s="329">
        <v>113</v>
      </c>
      <c r="E79" s="328" t="s">
        <v>68</v>
      </c>
      <c r="F79" s="327" t="s">
        <v>69</v>
      </c>
      <c r="G79" s="326" t="s">
        <v>70</v>
      </c>
      <c r="H79" s="325" t="s">
        <v>73</v>
      </c>
    </row>
    <row r="80" spans="1:8" ht="14.1">
      <c r="A80" s="332">
        <v>45589</v>
      </c>
      <c r="B80" s="331">
        <v>23</v>
      </c>
      <c r="C80" s="330" t="s">
        <v>72</v>
      </c>
      <c r="D80" s="329">
        <v>114</v>
      </c>
      <c r="E80" s="328" t="s">
        <v>68</v>
      </c>
      <c r="F80" s="327" t="s">
        <v>69</v>
      </c>
      <c r="G80" s="326" t="s">
        <v>70</v>
      </c>
      <c r="H80" s="325" t="s">
        <v>89</v>
      </c>
    </row>
    <row r="81" spans="1:10" ht="14.1">
      <c r="A81" s="323">
        <v>45589</v>
      </c>
      <c r="B81" s="322">
        <v>23</v>
      </c>
      <c r="C81" s="324" t="s">
        <v>52</v>
      </c>
      <c r="D81" s="320">
        <v>115</v>
      </c>
      <c r="E81" s="319" t="s">
        <v>76</v>
      </c>
      <c r="F81" s="318" t="s">
        <v>69</v>
      </c>
      <c r="G81" s="317" t="s">
        <v>70</v>
      </c>
      <c r="H81" s="316" t="s">
        <v>56</v>
      </c>
    </row>
    <row r="82" spans="1:10" ht="14.1">
      <c r="A82" s="323">
        <v>45589</v>
      </c>
      <c r="B82" s="322">
        <v>23</v>
      </c>
      <c r="C82" s="321" t="s">
        <v>63</v>
      </c>
      <c r="D82" s="320">
        <v>116</v>
      </c>
      <c r="E82" s="319" t="s">
        <v>76</v>
      </c>
      <c r="F82" s="318" t="s">
        <v>69</v>
      </c>
      <c r="G82" s="317" t="s">
        <v>70</v>
      </c>
      <c r="H82" s="316"/>
    </row>
    <row r="83" spans="1:10" ht="14.1">
      <c r="A83" s="346">
        <v>45589</v>
      </c>
      <c r="B83" s="345">
        <v>23</v>
      </c>
      <c r="C83" s="344" t="s">
        <v>65</v>
      </c>
      <c r="D83" s="343">
        <v>117</v>
      </c>
      <c r="E83" s="319" t="s">
        <v>76</v>
      </c>
      <c r="F83" s="342" t="s">
        <v>69</v>
      </c>
      <c r="G83" s="317" t="s">
        <v>70</v>
      </c>
      <c r="H83" s="341" t="s">
        <v>66</v>
      </c>
    </row>
    <row r="84" spans="1:10" ht="14.1">
      <c r="A84" s="332">
        <v>45589</v>
      </c>
      <c r="B84" s="331">
        <v>23</v>
      </c>
      <c r="C84" s="330" t="s">
        <v>72</v>
      </c>
      <c r="D84" s="329">
        <v>118</v>
      </c>
      <c r="E84" s="328" t="s">
        <v>68</v>
      </c>
      <c r="F84" s="327" t="s">
        <v>69</v>
      </c>
      <c r="G84" s="326" t="s">
        <v>70</v>
      </c>
      <c r="H84" s="325" t="s">
        <v>92</v>
      </c>
    </row>
    <row r="85" spans="1:10" ht="14.1">
      <c r="A85" s="340">
        <v>45589</v>
      </c>
      <c r="B85" s="339">
        <v>23</v>
      </c>
      <c r="C85" s="338" t="s">
        <v>72</v>
      </c>
      <c r="D85" s="337">
        <v>119</v>
      </c>
      <c r="E85" s="336" t="s">
        <v>68</v>
      </c>
      <c r="F85" s="335" t="s">
        <v>69</v>
      </c>
      <c r="G85" s="334" t="s">
        <v>70</v>
      </c>
      <c r="H85" s="333" t="s">
        <v>93</v>
      </c>
      <c r="I85" s="307" t="s">
        <v>91</v>
      </c>
      <c r="J85" s="352"/>
    </row>
    <row r="86" spans="1:10" ht="14.25" customHeight="1">
      <c r="A86" s="323">
        <v>45593</v>
      </c>
      <c r="B86" s="322">
        <v>27</v>
      </c>
      <c r="C86" s="354" t="s">
        <v>52</v>
      </c>
      <c r="D86" s="320">
        <v>120</v>
      </c>
      <c r="E86" s="319" t="s">
        <v>53</v>
      </c>
      <c r="F86" s="318" t="s">
        <v>54</v>
      </c>
      <c r="G86" s="317" t="s">
        <v>55</v>
      </c>
      <c r="H86" s="353" t="s">
        <v>56</v>
      </c>
      <c r="I86" s="307" t="s">
        <v>94</v>
      </c>
      <c r="J86" s="352"/>
    </row>
    <row r="87" spans="1:10" ht="14.1">
      <c r="A87" s="323">
        <v>45593</v>
      </c>
      <c r="B87" s="322">
        <v>27</v>
      </c>
      <c r="C87" s="321" t="s">
        <v>63</v>
      </c>
      <c r="D87" s="320">
        <v>122</v>
      </c>
      <c r="E87" s="319" t="s">
        <v>53</v>
      </c>
      <c r="F87" s="318" t="s">
        <v>54</v>
      </c>
      <c r="G87" s="317" t="s">
        <v>55</v>
      </c>
      <c r="H87" s="316"/>
    </row>
    <row r="88" spans="1:10" ht="14.1">
      <c r="A88" s="332">
        <v>45593</v>
      </c>
      <c r="B88" s="331">
        <v>27</v>
      </c>
      <c r="C88" s="330" t="s">
        <v>72</v>
      </c>
      <c r="D88" s="329">
        <v>123</v>
      </c>
      <c r="E88" s="328" t="s">
        <v>53</v>
      </c>
      <c r="F88" s="327" t="s">
        <v>54</v>
      </c>
      <c r="G88" s="326" t="s">
        <v>55</v>
      </c>
      <c r="H88" s="347" t="s">
        <v>73</v>
      </c>
    </row>
    <row r="89" spans="1:10" ht="14.1">
      <c r="A89" s="332">
        <v>45593</v>
      </c>
      <c r="B89" s="331">
        <v>27</v>
      </c>
      <c r="C89" s="330" t="s">
        <v>72</v>
      </c>
      <c r="D89" s="329">
        <v>124</v>
      </c>
      <c r="E89" s="328" t="s">
        <v>53</v>
      </c>
      <c r="F89" s="327" t="s">
        <v>54</v>
      </c>
      <c r="G89" s="326" t="s">
        <v>55</v>
      </c>
      <c r="H89" s="347" t="s">
        <v>89</v>
      </c>
    </row>
    <row r="90" spans="1:10" ht="14.1">
      <c r="A90" s="323">
        <v>45593</v>
      </c>
      <c r="B90" s="322">
        <v>27</v>
      </c>
      <c r="C90" s="321" t="s">
        <v>63</v>
      </c>
      <c r="D90" s="320">
        <v>125</v>
      </c>
      <c r="E90" s="319" t="s">
        <v>53</v>
      </c>
      <c r="F90" s="318" t="s">
        <v>54</v>
      </c>
      <c r="G90" s="317" t="s">
        <v>55</v>
      </c>
      <c r="H90" s="316"/>
    </row>
    <row r="91" spans="1:10" ht="14.1">
      <c r="A91" s="323">
        <v>45593</v>
      </c>
      <c r="B91" s="322">
        <v>27</v>
      </c>
      <c r="C91" s="324" t="s">
        <v>52</v>
      </c>
      <c r="D91" s="320">
        <v>127</v>
      </c>
      <c r="E91" s="319" t="s">
        <v>68</v>
      </c>
      <c r="F91" s="318" t="s">
        <v>69</v>
      </c>
      <c r="G91" s="317" t="s">
        <v>70</v>
      </c>
      <c r="H91" s="316" t="s">
        <v>56</v>
      </c>
    </row>
    <row r="92" spans="1:10" ht="14.1">
      <c r="A92" s="323">
        <v>45593</v>
      </c>
      <c r="B92" s="322">
        <v>27</v>
      </c>
      <c r="C92" s="321" t="s">
        <v>63</v>
      </c>
      <c r="D92" s="320">
        <v>128</v>
      </c>
      <c r="E92" s="319" t="s">
        <v>68</v>
      </c>
      <c r="F92" s="318" t="s">
        <v>69</v>
      </c>
      <c r="G92" s="317" t="s">
        <v>70</v>
      </c>
      <c r="H92" s="316"/>
    </row>
    <row r="93" spans="1:10" ht="14.1">
      <c r="A93" s="323">
        <v>45593</v>
      </c>
      <c r="B93" s="322">
        <v>27</v>
      </c>
      <c r="C93" s="321" t="s">
        <v>65</v>
      </c>
      <c r="D93" s="320">
        <v>129</v>
      </c>
      <c r="E93" s="319" t="s">
        <v>68</v>
      </c>
      <c r="F93" s="318" t="s">
        <v>69</v>
      </c>
      <c r="G93" s="317" t="s">
        <v>70</v>
      </c>
      <c r="H93" s="307" t="s">
        <v>66</v>
      </c>
    </row>
    <row r="94" spans="1:10" ht="14.1">
      <c r="A94" s="332">
        <v>45593</v>
      </c>
      <c r="B94" s="331">
        <v>27</v>
      </c>
      <c r="C94" s="330" t="s">
        <v>72</v>
      </c>
      <c r="D94" s="329">
        <v>130</v>
      </c>
      <c r="E94" s="328" t="s">
        <v>68</v>
      </c>
      <c r="F94" s="327" t="s">
        <v>69</v>
      </c>
      <c r="G94" s="326" t="s">
        <v>70</v>
      </c>
      <c r="H94" s="325" t="s">
        <v>73</v>
      </c>
    </row>
    <row r="95" spans="1:10" ht="14.1">
      <c r="A95" s="332">
        <v>45593</v>
      </c>
      <c r="B95" s="331">
        <v>27</v>
      </c>
      <c r="C95" s="330" t="s">
        <v>72</v>
      </c>
      <c r="D95" s="329">
        <v>131</v>
      </c>
      <c r="E95" s="328" t="s">
        <v>68</v>
      </c>
      <c r="F95" s="327" t="s">
        <v>69</v>
      </c>
      <c r="G95" s="326" t="s">
        <v>70</v>
      </c>
      <c r="H95" s="325" t="s">
        <v>89</v>
      </c>
    </row>
    <row r="96" spans="1:10" ht="14.1">
      <c r="A96" s="323">
        <v>45593</v>
      </c>
      <c r="B96" s="322">
        <v>27</v>
      </c>
      <c r="C96" s="324" t="s">
        <v>52</v>
      </c>
      <c r="D96" s="320">
        <v>135</v>
      </c>
      <c r="E96" s="319" t="s">
        <v>76</v>
      </c>
      <c r="F96" s="318" t="s">
        <v>69</v>
      </c>
      <c r="G96" s="317" t="s">
        <v>70</v>
      </c>
      <c r="H96" s="316" t="s">
        <v>56</v>
      </c>
    </row>
    <row r="97" spans="1:9" ht="14.1">
      <c r="A97" s="323">
        <v>45593</v>
      </c>
      <c r="B97" s="322">
        <v>27</v>
      </c>
      <c r="C97" s="321" t="s">
        <v>63</v>
      </c>
      <c r="D97" s="320">
        <v>140</v>
      </c>
      <c r="E97" s="319" t="s">
        <v>76</v>
      </c>
      <c r="F97" s="318" t="s">
        <v>69</v>
      </c>
      <c r="G97" s="317" t="s">
        <v>70</v>
      </c>
      <c r="H97" s="316"/>
    </row>
    <row r="98" spans="1:9" ht="14.1">
      <c r="A98" s="315">
        <v>45593</v>
      </c>
      <c r="B98" s="314">
        <v>27</v>
      </c>
      <c r="C98" s="313" t="s">
        <v>65</v>
      </c>
      <c r="D98" s="312">
        <v>142</v>
      </c>
      <c r="E98" s="311" t="s">
        <v>76</v>
      </c>
      <c r="F98" s="310" t="s">
        <v>69</v>
      </c>
      <c r="G98" s="309" t="s">
        <v>70</v>
      </c>
      <c r="H98" s="308" t="s">
        <v>66</v>
      </c>
    </row>
    <row r="99" spans="1:9" ht="14.1">
      <c r="A99" s="323">
        <v>45595</v>
      </c>
      <c r="B99" s="322">
        <v>29</v>
      </c>
      <c r="C99" s="324" t="s">
        <v>52</v>
      </c>
      <c r="D99" s="320">
        <v>143</v>
      </c>
      <c r="E99" s="319" t="s">
        <v>68</v>
      </c>
      <c r="F99" s="318" t="s">
        <v>69</v>
      </c>
      <c r="G99" s="317" t="s">
        <v>70</v>
      </c>
      <c r="H99" s="316" t="s">
        <v>56</v>
      </c>
    </row>
    <row r="100" spans="1:9" ht="14.1">
      <c r="A100" s="332">
        <v>45595</v>
      </c>
      <c r="B100" s="331">
        <v>29</v>
      </c>
      <c r="C100" s="330" t="s">
        <v>72</v>
      </c>
      <c r="D100" s="329">
        <v>144</v>
      </c>
      <c r="E100" s="328" t="s">
        <v>68</v>
      </c>
      <c r="F100" s="327" t="s">
        <v>69</v>
      </c>
      <c r="G100" s="326" t="s">
        <v>70</v>
      </c>
      <c r="H100" s="325" t="s">
        <v>95</v>
      </c>
    </row>
    <row r="101" spans="1:9" ht="14.1">
      <c r="A101" s="340">
        <v>45595</v>
      </c>
      <c r="B101" s="339">
        <v>29</v>
      </c>
      <c r="C101" s="338" t="s">
        <v>72</v>
      </c>
      <c r="D101" s="337">
        <v>145</v>
      </c>
      <c r="E101" s="336" t="s">
        <v>68</v>
      </c>
      <c r="F101" s="335" t="s">
        <v>69</v>
      </c>
      <c r="G101" s="334" t="s">
        <v>70</v>
      </c>
      <c r="H101" s="333" t="s">
        <v>96</v>
      </c>
      <c r="I101" s="307" t="s">
        <v>97</v>
      </c>
    </row>
    <row r="102" spans="1:9" ht="14.1">
      <c r="A102" s="323">
        <v>45596</v>
      </c>
      <c r="B102" s="322">
        <v>30</v>
      </c>
      <c r="C102" s="324" t="s">
        <v>52</v>
      </c>
      <c r="D102" s="320">
        <v>151</v>
      </c>
      <c r="E102" s="319" t="s">
        <v>53</v>
      </c>
      <c r="F102" s="318" t="s">
        <v>54</v>
      </c>
      <c r="G102" s="317" t="s">
        <v>55</v>
      </c>
      <c r="H102" s="316" t="s">
        <v>56</v>
      </c>
    </row>
    <row r="103" spans="1:9" ht="14.1">
      <c r="A103" s="323">
        <v>45596</v>
      </c>
      <c r="B103" s="322">
        <v>30</v>
      </c>
      <c r="C103" s="321" t="s">
        <v>63</v>
      </c>
      <c r="D103" s="320">
        <v>152</v>
      </c>
      <c r="E103" s="319" t="s">
        <v>53</v>
      </c>
      <c r="F103" s="318" t="s">
        <v>54</v>
      </c>
      <c r="G103" s="317" t="s">
        <v>55</v>
      </c>
      <c r="H103" s="316"/>
    </row>
    <row r="104" spans="1:9" ht="14.1">
      <c r="A104" s="323">
        <v>45596</v>
      </c>
      <c r="B104" s="322">
        <v>30</v>
      </c>
      <c r="C104" s="321" t="s">
        <v>65</v>
      </c>
      <c r="D104" s="320">
        <v>153</v>
      </c>
      <c r="E104" s="319" t="s">
        <v>53</v>
      </c>
      <c r="F104" s="318" t="s">
        <v>54</v>
      </c>
      <c r="G104" s="317" t="s">
        <v>55</v>
      </c>
      <c r="H104" s="307" t="s">
        <v>66</v>
      </c>
    </row>
    <row r="105" spans="1:9" ht="14.1">
      <c r="A105" s="351">
        <v>45596</v>
      </c>
      <c r="B105" s="350">
        <v>30</v>
      </c>
      <c r="C105" s="349" t="s">
        <v>72</v>
      </c>
      <c r="D105" s="329">
        <v>154</v>
      </c>
      <c r="E105" s="328" t="s">
        <v>53</v>
      </c>
      <c r="F105" s="327" t="s">
        <v>54</v>
      </c>
      <c r="G105" s="326" t="s">
        <v>55</v>
      </c>
      <c r="H105" s="347" t="s">
        <v>73</v>
      </c>
    </row>
    <row r="106" spans="1:9" ht="14.1">
      <c r="A106" s="351">
        <v>45596</v>
      </c>
      <c r="B106" s="350">
        <v>30</v>
      </c>
      <c r="C106" s="349" t="s">
        <v>72</v>
      </c>
      <c r="D106" s="329">
        <v>155</v>
      </c>
      <c r="E106" s="328" t="s">
        <v>53</v>
      </c>
      <c r="F106" s="327" t="s">
        <v>54</v>
      </c>
      <c r="G106" s="326" t="s">
        <v>55</v>
      </c>
      <c r="H106" s="347" t="s">
        <v>89</v>
      </c>
    </row>
    <row r="107" spans="1:9" ht="14.1">
      <c r="A107" s="323">
        <v>45596</v>
      </c>
      <c r="B107" s="322">
        <v>30</v>
      </c>
      <c r="C107" s="324" t="s">
        <v>52</v>
      </c>
      <c r="D107" s="320">
        <v>156</v>
      </c>
      <c r="E107" s="319" t="s">
        <v>68</v>
      </c>
      <c r="F107" s="318" t="s">
        <v>69</v>
      </c>
      <c r="G107" s="317" t="s">
        <v>70</v>
      </c>
      <c r="H107" s="316" t="s">
        <v>56</v>
      </c>
    </row>
    <row r="108" spans="1:9" ht="14.1">
      <c r="A108" s="323">
        <v>45596</v>
      </c>
      <c r="B108" s="322">
        <v>30</v>
      </c>
      <c r="C108" s="321" t="s">
        <v>65</v>
      </c>
      <c r="D108" s="320">
        <v>157</v>
      </c>
      <c r="E108" s="319" t="s">
        <v>68</v>
      </c>
      <c r="F108" s="318" t="s">
        <v>69</v>
      </c>
      <c r="G108" s="317" t="s">
        <v>70</v>
      </c>
      <c r="H108" s="307" t="s">
        <v>66</v>
      </c>
    </row>
    <row r="109" spans="1:9" ht="14.1">
      <c r="A109" s="323">
        <v>45596</v>
      </c>
      <c r="B109" s="322">
        <v>30</v>
      </c>
      <c r="C109" s="321" t="s">
        <v>63</v>
      </c>
      <c r="D109" s="320">
        <v>158</v>
      </c>
      <c r="E109" s="319" t="s">
        <v>68</v>
      </c>
      <c r="F109" s="318" t="s">
        <v>69</v>
      </c>
      <c r="G109" s="317" t="s">
        <v>70</v>
      </c>
    </row>
    <row r="110" spans="1:9" ht="14.1">
      <c r="A110" s="351">
        <v>45596</v>
      </c>
      <c r="B110" s="350">
        <v>30</v>
      </c>
      <c r="C110" s="349" t="s">
        <v>72</v>
      </c>
      <c r="D110" s="329">
        <v>159</v>
      </c>
      <c r="E110" s="328" t="s">
        <v>68</v>
      </c>
      <c r="F110" s="348" t="s">
        <v>69</v>
      </c>
      <c r="G110" s="326" t="s">
        <v>70</v>
      </c>
      <c r="H110" s="347" t="s">
        <v>73</v>
      </c>
    </row>
    <row r="111" spans="1:9" ht="14.1">
      <c r="A111" s="351">
        <v>45596</v>
      </c>
      <c r="B111" s="350">
        <v>30</v>
      </c>
      <c r="C111" s="349" t="s">
        <v>72</v>
      </c>
      <c r="D111" s="329">
        <v>160</v>
      </c>
      <c r="E111" s="328" t="s">
        <v>68</v>
      </c>
      <c r="F111" s="348" t="s">
        <v>69</v>
      </c>
      <c r="G111" s="326" t="s">
        <v>70</v>
      </c>
      <c r="H111" s="347" t="s">
        <v>89</v>
      </c>
    </row>
    <row r="112" spans="1:9" ht="14.1">
      <c r="A112" s="323">
        <v>45596</v>
      </c>
      <c r="B112" s="322">
        <v>30</v>
      </c>
      <c r="C112" s="324" t="s">
        <v>52</v>
      </c>
      <c r="D112" s="320">
        <v>161</v>
      </c>
      <c r="E112" s="319" t="s">
        <v>76</v>
      </c>
      <c r="F112" s="318" t="s">
        <v>69</v>
      </c>
      <c r="G112" s="317" t="s">
        <v>70</v>
      </c>
      <c r="H112" s="316" t="s">
        <v>56</v>
      </c>
    </row>
    <row r="113" spans="1:9" ht="14.1">
      <c r="A113" s="323">
        <v>45596</v>
      </c>
      <c r="B113" s="322">
        <v>30</v>
      </c>
      <c r="C113" s="321" t="s">
        <v>63</v>
      </c>
      <c r="D113" s="320">
        <v>162</v>
      </c>
      <c r="E113" s="319" t="s">
        <v>76</v>
      </c>
      <c r="F113" s="318" t="s">
        <v>69</v>
      </c>
      <c r="G113" s="317" t="s">
        <v>70</v>
      </c>
      <c r="H113" s="316"/>
    </row>
    <row r="114" spans="1:9" ht="14.1">
      <c r="A114" s="346">
        <v>45596</v>
      </c>
      <c r="B114" s="345">
        <v>30</v>
      </c>
      <c r="C114" s="344" t="s">
        <v>65</v>
      </c>
      <c r="D114" s="343">
        <v>163</v>
      </c>
      <c r="E114" s="319" t="s">
        <v>76</v>
      </c>
      <c r="F114" s="342" t="s">
        <v>69</v>
      </c>
      <c r="G114" s="317" t="s">
        <v>70</v>
      </c>
      <c r="H114" s="341" t="s">
        <v>66</v>
      </c>
    </row>
    <row r="115" spans="1:9" ht="14.1">
      <c r="A115" s="332">
        <v>45596</v>
      </c>
      <c r="B115" s="331">
        <v>30</v>
      </c>
      <c r="C115" s="330" t="s">
        <v>72</v>
      </c>
      <c r="D115" s="329">
        <v>166</v>
      </c>
      <c r="E115" s="328" t="s">
        <v>68</v>
      </c>
      <c r="F115" s="327" t="s">
        <v>69</v>
      </c>
      <c r="G115" s="326" t="s">
        <v>70</v>
      </c>
      <c r="H115" s="325" t="s">
        <v>98</v>
      </c>
      <c r="I115" s="307" t="s">
        <v>97</v>
      </c>
    </row>
    <row r="116" spans="1:9" ht="14.1">
      <c r="A116" s="340">
        <v>45596</v>
      </c>
      <c r="B116" s="339">
        <v>30</v>
      </c>
      <c r="C116" s="338" t="s">
        <v>72</v>
      </c>
      <c r="D116" s="337">
        <v>167</v>
      </c>
      <c r="E116" s="336" t="s">
        <v>68</v>
      </c>
      <c r="F116" s="335" t="s">
        <v>69</v>
      </c>
      <c r="G116" s="334" t="s">
        <v>70</v>
      </c>
      <c r="H116" s="333" t="s">
        <v>99</v>
      </c>
    </row>
    <row r="117" spans="1:9" ht="14.1">
      <c r="A117" s="323">
        <v>45600</v>
      </c>
      <c r="B117" s="322">
        <v>34</v>
      </c>
      <c r="C117" s="324" t="s">
        <v>52</v>
      </c>
      <c r="D117" s="320">
        <v>168</v>
      </c>
      <c r="E117" s="319" t="s">
        <v>53</v>
      </c>
      <c r="F117" s="318" t="s">
        <v>54</v>
      </c>
      <c r="G117" s="317" t="s">
        <v>55</v>
      </c>
      <c r="H117" s="316" t="s">
        <v>56</v>
      </c>
    </row>
    <row r="118" spans="1:9" ht="14.1">
      <c r="A118" s="323">
        <v>45600</v>
      </c>
      <c r="B118" s="322">
        <v>34</v>
      </c>
      <c r="C118" s="321" t="s">
        <v>63</v>
      </c>
      <c r="D118" s="320">
        <v>169</v>
      </c>
      <c r="E118" s="319" t="s">
        <v>53</v>
      </c>
      <c r="F118" s="318" t="s">
        <v>54</v>
      </c>
      <c r="G118" s="317" t="s">
        <v>55</v>
      </c>
      <c r="H118" s="316"/>
    </row>
    <row r="119" spans="1:9" ht="14.1">
      <c r="A119" s="323">
        <v>45600</v>
      </c>
      <c r="B119" s="322">
        <v>34</v>
      </c>
      <c r="C119" s="321" t="s">
        <v>65</v>
      </c>
      <c r="D119" s="320">
        <v>170</v>
      </c>
      <c r="E119" s="319" t="s">
        <v>53</v>
      </c>
      <c r="F119" s="318" t="s">
        <v>54</v>
      </c>
      <c r="G119" s="317" t="s">
        <v>55</v>
      </c>
      <c r="H119" s="307" t="s">
        <v>66</v>
      </c>
    </row>
    <row r="120" spans="1:9" ht="14.1">
      <c r="A120" s="332">
        <v>45600</v>
      </c>
      <c r="B120" s="331">
        <v>34</v>
      </c>
      <c r="C120" s="330" t="s">
        <v>72</v>
      </c>
      <c r="D120" s="329">
        <v>171</v>
      </c>
      <c r="E120" s="328" t="s">
        <v>53</v>
      </c>
      <c r="F120" s="327" t="s">
        <v>54</v>
      </c>
      <c r="G120" s="326" t="s">
        <v>55</v>
      </c>
      <c r="H120" s="325" t="s">
        <v>73</v>
      </c>
    </row>
    <row r="121" spans="1:9" ht="14.1">
      <c r="A121" s="332">
        <v>45600</v>
      </c>
      <c r="B121" s="331">
        <v>34</v>
      </c>
      <c r="C121" s="330" t="s">
        <v>72</v>
      </c>
      <c r="D121" s="329">
        <v>172</v>
      </c>
      <c r="E121" s="328" t="s">
        <v>53</v>
      </c>
      <c r="F121" s="327" t="s">
        <v>54</v>
      </c>
      <c r="G121" s="326" t="s">
        <v>55</v>
      </c>
      <c r="H121" s="325" t="s">
        <v>89</v>
      </c>
    </row>
    <row r="122" spans="1:9" ht="14.1">
      <c r="A122" s="323">
        <v>45600</v>
      </c>
      <c r="B122" s="322">
        <v>34</v>
      </c>
      <c r="C122" s="324" t="s">
        <v>52</v>
      </c>
      <c r="D122" s="320">
        <v>173</v>
      </c>
      <c r="E122" s="319" t="s">
        <v>68</v>
      </c>
      <c r="F122" s="318" t="s">
        <v>69</v>
      </c>
      <c r="G122" s="317" t="s">
        <v>70</v>
      </c>
      <c r="H122" s="316" t="s">
        <v>56</v>
      </c>
    </row>
    <row r="123" spans="1:9" ht="14.1">
      <c r="A123" s="323">
        <v>45600</v>
      </c>
      <c r="B123" s="322">
        <v>34</v>
      </c>
      <c r="C123" s="321" t="s">
        <v>65</v>
      </c>
      <c r="D123" s="320">
        <v>174</v>
      </c>
      <c r="E123" s="319" t="s">
        <v>68</v>
      </c>
      <c r="F123" s="318" t="s">
        <v>69</v>
      </c>
      <c r="G123" s="317" t="s">
        <v>70</v>
      </c>
      <c r="H123" s="307" t="s">
        <v>66</v>
      </c>
    </row>
    <row r="124" spans="1:9" ht="14.1">
      <c r="A124" s="323">
        <v>45600</v>
      </c>
      <c r="B124" s="322">
        <v>34</v>
      </c>
      <c r="C124" s="321" t="s">
        <v>63</v>
      </c>
      <c r="D124" s="320">
        <v>175</v>
      </c>
      <c r="E124" s="319" t="s">
        <v>68</v>
      </c>
      <c r="F124" s="318" t="s">
        <v>69</v>
      </c>
      <c r="G124" s="317" t="s">
        <v>70</v>
      </c>
    </row>
    <row r="125" spans="1:9" ht="14.1">
      <c r="A125" s="332">
        <v>45600</v>
      </c>
      <c r="B125" s="331">
        <v>34</v>
      </c>
      <c r="C125" s="330" t="s">
        <v>72</v>
      </c>
      <c r="D125" s="329">
        <v>176</v>
      </c>
      <c r="E125" s="328" t="s">
        <v>68</v>
      </c>
      <c r="F125" s="327" t="s">
        <v>69</v>
      </c>
      <c r="G125" s="326" t="s">
        <v>70</v>
      </c>
      <c r="H125" s="325" t="s">
        <v>73</v>
      </c>
    </row>
    <row r="126" spans="1:9" ht="14.1">
      <c r="A126" s="332">
        <v>45600</v>
      </c>
      <c r="B126" s="331">
        <v>34</v>
      </c>
      <c r="C126" s="330" t="s">
        <v>72</v>
      </c>
      <c r="D126" s="329">
        <v>177</v>
      </c>
      <c r="E126" s="328" t="s">
        <v>68</v>
      </c>
      <c r="F126" s="327" t="s">
        <v>69</v>
      </c>
      <c r="G126" s="326" t="s">
        <v>70</v>
      </c>
      <c r="H126" s="325" t="s">
        <v>89</v>
      </c>
    </row>
    <row r="127" spans="1:9" ht="14.1">
      <c r="A127" s="323">
        <v>45600</v>
      </c>
      <c r="B127" s="322">
        <v>34</v>
      </c>
      <c r="C127" s="324" t="s">
        <v>52</v>
      </c>
      <c r="D127" s="320">
        <v>178</v>
      </c>
      <c r="E127" s="319" t="s">
        <v>76</v>
      </c>
      <c r="F127" s="318" t="s">
        <v>69</v>
      </c>
      <c r="G127" s="317" t="s">
        <v>70</v>
      </c>
      <c r="H127" s="316" t="s">
        <v>56</v>
      </c>
    </row>
    <row r="128" spans="1:9" ht="14.1">
      <c r="A128" s="323">
        <v>45600</v>
      </c>
      <c r="B128" s="322">
        <v>34</v>
      </c>
      <c r="C128" s="321" t="s">
        <v>63</v>
      </c>
      <c r="D128" s="320">
        <v>179</v>
      </c>
      <c r="E128" s="319" t="s">
        <v>76</v>
      </c>
      <c r="F128" s="318" t="s">
        <v>69</v>
      </c>
      <c r="G128" s="317" t="s">
        <v>70</v>
      </c>
      <c r="H128" s="316"/>
    </row>
    <row r="129" spans="1:8" ht="14.1">
      <c r="A129" s="315">
        <v>45600</v>
      </c>
      <c r="B129" s="314">
        <v>34</v>
      </c>
      <c r="C129" s="313" t="s">
        <v>65</v>
      </c>
      <c r="D129" s="312">
        <v>180</v>
      </c>
      <c r="E129" s="311" t="s">
        <v>76</v>
      </c>
      <c r="F129" s="310" t="s">
        <v>69</v>
      </c>
      <c r="G129" s="309" t="s">
        <v>70</v>
      </c>
      <c r="H129" s="308" t="s">
        <v>66</v>
      </c>
    </row>
  </sheetData>
  <sheetProtection sheet="1" objects="1" scenarios="1"/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DAE8-AD19-4D4F-9D08-82D321DE1DF0}">
  <sheetPr>
    <tabColor theme="9"/>
  </sheetPr>
  <dimension ref="A1:BJ123"/>
  <sheetViews>
    <sheetView topLeftCell="J1" workbookViewId="0">
      <selection activeCell="E92" sqref="E92"/>
    </sheetView>
  </sheetViews>
  <sheetFormatPr defaultColWidth="8.85546875" defaultRowHeight="12.75" customHeight="1"/>
  <cols>
    <col min="1" max="1" width="18.7109375" style="3" customWidth="1"/>
    <col min="2" max="2" width="8.85546875" style="2"/>
    <col min="3" max="3" width="19.85546875" style="1" bestFit="1" customWidth="1"/>
    <col min="4" max="4" width="8.85546875" style="1"/>
    <col min="5" max="5" width="9.85546875" style="2" customWidth="1"/>
    <col min="6" max="6" width="17.140625" style="1" customWidth="1"/>
    <col min="7" max="7" width="95" style="1" customWidth="1"/>
    <col min="8" max="8" width="83.28515625" style="1" customWidth="1"/>
    <col min="9" max="9" width="60.7109375" style="1" bestFit="1" customWidth="1"/>
    <col min="10" max="10" width="87.42578125" style="1" customWidth="1"/>
    <col min="11" max="11" width="12" style="1" customWidth="1"/>
    <col min="12" max="12" width="8.85546875" style="1"/>
    <col min="13" max="13" width="11.140625" style="1" customWidth="1"/>
    <col min="14" max="14" width="24.85546875" style="1" customWidth="1"/>
    <col min="15" max="15" width="21" style="1" bestFit="1" customWidth="1"/>
    <col min="16" max="16" width="26" style="1" customWidth="1"/>
    <col min="17" max="17" width="19.42578125" style="1" customWidth="1"/>
    <col min="18" max="18" width="26" style="1" customWidth="1"/>
    <col min="19" max="19" width="13.42578125" style="1" bestFit="1" customWidth="1"/>
    <col min="20" max="20" width="14.85546875" style="1" bestFit="1" customWidth="1"/>
    <col min="21" max="21" width="15.28515625" style="1" bestFit="1" customWidth="1"/>
    <col min="22" max="22" width="25.28515625" style="1" customWidth="1"/>
    <col min="23" max="23" width="5" style="1" bestFit="1" customWidth="1"/>
    <col min="24" max="24" width="21.28515625" style="1" customWidth="1"/>
    <col min="25" max="25" width="23.140625" style="1" customWidth="1"/>
    <col min="26" max="26" width="21.42578125" style="1" customWidth="1"/>
    <col min="27" max="27" width="21" style="1" customWidth="1"/>
    <col min="28" max="28" width="18" style="1" customWidth="1"/>
    <col min="29" max="29" width="19.42578125" style="1" customWidth="1"/>
    <col min="30" max="30" width="17.7109375" style="1" customWidth="1"/>
    <col min="31" max="31" width="16" style="1" customWidth="1"/>
    <col min="32" max="35" width="8.85546875" style="1"/>
    <col min="36" max="36" width="10.42578125" style="1" customWidth="1"/>
    <col min="37" max="37" width="11" style="1" customWidth="1"/>
    <col min="38" max="43" width="8.85546875" style="1"/>
    <col min="44" max="44" width="37" style="1" customWidth="1"/>
    <col min="45" max="45" width="106.28515625" style="1" bestFit="1" customWidth="1"/>
    <col min="46" max="46" width="13.7109375" style="1" bestFit="1" customWidth="1"/>
    <col min="47" max="62" width="8.85546875" style="1"/>
    <col min="63" max="63" width="66.42578125" style="1" bestFit="1" customWidth="1"/>
    <col min="64" max="16384" width="8.85546875" style="1"/>
  </cols>
  <sheetData>
    <row r="1" spans="1:62" ht="15.95" thickBot="1">
      <c r="A1" s="132" t="s">
        <v>10</v>
      </c>
      <c r="B1" s="132" t="s">
        <v>11</v>
      </c>
      <c r="C1" s="132" t="s">
        <v>12</v>
      </c>
      <c r="D1" s="132" t="s">
        <v>13</v>
      </c>
      <c r="E1" s="132" t="s">
        <v>14</v>
      </c>
      <c r="F1" s="132" t="s">
        <v>15</v>
      </c>
      <c r="G1" s="132" t="s">
        <v>16</v>
      </c>
      <c r="H1" s="132" t="s">
        <v>100</v>
      </c>
      <c r="I1" s="2" t="s">
        <v>28</v>
      </c>
      <c r="J1" s="44" t="s">
        <v>101</v>
      </c>
      <c r="L1" s="131" t="s">
        <v>19</v>
      </c>
      <c r="M1" s="130" t="s">
        <v>20</v>
      </c>
      <c r="N1" s="130" t="s">
        <v>21</v>
      </c>
      <c r="O1" s="130" t="s">
        <v>22</v>
      </c>
      <c r="P1" s="130" t="s">
        <v>23</v>
      </c>
      <c r="Q1" s="130" t="s">
        <v>24</v>
      </c>
      <c r="R1" s="130" t="s">
        <v>102</v>
      </c>
      <c r="S1" s="129" t="s">
        <v>103</v>
      </c>
      <c r="T1" s="128" t="s">
        <v>104</v>
      </c>
      <c r="U1" s="44" t="s">
        <v>17</v>
      </c>
      <c r="V1" s="127" t="s">
        <v>105</v>
      </c>
      <c r="W1" s="126" t="s">
        <v>29</v>
      </c>
      <c r="X1" s="125" t="s">
        <v>10</v>
      </c>
      <c r="Y1" s="125" t="s">
        <v>11</v>
      </c>
      <c r="Z1" s="124" t="s">
        <v>30</v>
      </c>
      <c r="AA1" s="124" t="s">
        <v>31</v>
      </c>
      <c r="AB1" s="124" t="s">
        <v>32</v>
      </c>
      <c r="AC1" s="124" t="s">
        <v>33</v>
      </c>
      <c r="AD1" s="124" t="s">
        <v>34</v>
      </c>
      <c r="AE1" s="124" t="s">
        <v>35</v>
      </c>
      <c r="AF1" s="124" t="s">
        <v>36</v>
      </c>
      <c r="AG1" s="124" t="s">
        <v>37</v>
      </c>
      <c r="AH1" s="124" t="s">
        <v>38</v>
      </c>
      <c r="AI1" s="124" t="s">
        <v>39</v>
      </c>
      <c r="AJ1" s="124" t="s">
        <v>40</v>
      </c>
      <c r="AK1" s="124" t="s">
        <v>41</v>
      </c>
      <c r="AL1" s="124" t="s">
        <v>42</v>
      </c>
      <c r="AM1" s="124" t="s">
        <v>43</v>
      </c>
      <c r="AN1" s="124" t="s">
        <v>44</v>
      </c>
      <c r="AO1" s="124" t="s">
        <v>45</v>
      </c>
      <c r="AP1" s="124" t="s">
        <v>46</v>
      </c>
      <c r="AQ1" s="124" t="s">
        <v>47</v>
      </c>
      <c r="AR1" s="23" t="s">
        <v>106</v>
      </c>
    </row>
    <row r="2" spans="1:62" ht="17.100000000000001" customHeight="1">
      <c r="A2" s="64">
        <v>45614</v>
      </c>
      <c r="B2" s="22">
        <v>3</v>
      </c>
      <c r="C2" s="24" t="s">
        <v>52</v>
      </c>
      <c r="D2" s="22">
        <v>1</v>
      </c>
      <c r="E2" s="23" t="s">
        <v>53</v>
      </c>
      <c r="F2" s="22" t="s">
        <v>69</v>
      </c>
      <c r="G2" s="1" t="s">
        <v>107</v>
      </c>
      <c r="H2" s="23" t="s">
        <v>56</v>
      </c>
      <c r="J2" s="1" t="s">
        <v>108</v>
      </c>
      <c r="L2" s="72">
        <v>1</v>
      </c>
      <c r="M2" s="2">
        <v>1</v>
      </c>
      <c r="N2" s="2" t="s">
        <v>53</v>
      </c>
      <c r="O2" s="2">
        <v>1</v>
      </c>
      <c r="P2" s="2" t="s">
        <v>109</v>
      </c>
      <c r="Q2" s="2" t="s">
        <v>110</v>
      </c>
      <c r="R2" s="28" t="s">
        <v>59</v>
      </c>
      <c r="S2" s="42">
        <v>45611</v>
      </c>
      <c r="T2" s="71">
        <v>45642</v>
      </c>
      <c r="U2" s="42"/>
      <c r="V2" s="123" t="s">
        <v>111</v>
      </c>
      <c r="W2" s="114" t="s">
        <v>64</v>
      </c>
      <c r="X2" s="113">
        <v>45614</v>
      </c>
      <c r="Y2" s="2">
        <v>3</v>
      </c>
      <c r="Z2" s="53">
        <v>16.850000000000001</v>
      </c>
      <c r="AA2" s="121">
        <v>5.76</v>
      </c>
      <c r="AB2" s="121">
        <v>6.63</v>
      </c>
      <c r="AC2" s="121">
        <v>8.18</v>
      </c>
      <c r="AD2" s="121">
        <v>2.65</v>
      </c>
      <c r="AE2" s="121">
        <v>9.2799999999999994</v>
      </c>
      <c r="AF2" s="121">
        <v>9.07</v>
      </c>
      <c r="AG2" s="121">
        <v>0.96</v>
      </c>
      <c r="AH2" s="122">
        <v>9.75</v>
      </c>
      <c r="AI2" s="122">
        <v>5.75</v>
      </c>
      <c r="AJ2" s="122">
        <v>1.25</v>
      </c>
      <c r="AK2" s="122">
        <v>9.39</v>
      </c>
      <c r="AL2" s="121">
        <v>8.1300000000000008</v>
      </c>
      <c r="AM2" s="121">
        <v>2.72</v>
      </c>
      <c r="AN2" s="121">
        <v>3.4</v>
      </c>
      <c r="AO2" s="121">
        <v>8.9600000000000009</v>
      </c>
      <c r="AP2" s="121">
        <v>1.58</v>
      </c>
      <c r="AQ2" s="120">
        <v>8.76</v>
      </c>
      <c r="AR2" s="23" t="s">
        <v>112</v>
      </c>
      <c r="AS2" s="23" t="s">
        <v>113</v>
      </c>
    </row>
    <row r="3" spans="1:62" ht="15">
      <c r="A3" s="64">
        <v>45614</v>
      </c>
      <c r="B3" s="22">
        <v>3</v>
      </c>
      <c r="C3" s="6" t="s">
        <v>63</v>
      </c>
      <c r="D3" s="22">
        <v>2</v>
      </c>
      <c r="E3" s="23" t="s">
        <v>53</v>
      </c>
      <c r="F3" s="22" t="s">
        <v>69</v>
      </c>
      <c r="G3" s="1" t="s">
        <v>107</v>
      </c>
      <c r="H3" s="23"/>
      <c r="J3" s="1" t="s">
        <v>114</v>
      </c>
      <c r="L3" s="72">
        <v>2</v>
      </c>
      <c r="M3" s="2">
        <v>1</v>
      </c>
      <c r="N3" s="2" t="s">
        <v>53</v>
      </c>
      <c r="O3" s="2">
        <v>2</v>
      </c>
      <c r="P3" s="2" t="s">
        <v>109</v>
      </c>
      <c r="Q3" s="2" t="s">
        <v>110</v>
      </c>
      <c r="R3" s="28" t="s">
        <v>59</v>
      </c>
      <c r="S3" s="42">
        <v>45611</v>
      </c>
      <c r="T3" s="71">
        <v>45642</v>
      </c>
      <c r="U3" s="42"/>
      <c r="V3" s="115" t="s">
        <v>115</v>
      </c>
      <c r="W3" s="114" t="s">
        <v>116</v>
      </c>
      <c r="X3" s="113">
        <v>45617</v>
      </c>
      <c r="Y3" s="2">
        <v>6</v>
      </c>
      <c r="Z3" s="50">
        <v>38.46</v>
      </c>
      <c r="AA3" s="2">
        <v>11.96</v>
      </c>
      <c r="AB3" s="2">
        <v>17.2</v>
      </c>
      <c r="AC3" s="2">
        <v>17.75</v>
      </c>
      <c r="AD3" s="2">
        <v>13.46</v>
      </c>
      <c r="AE3" s="2">
        <v>56.16</v>
      </c>
      <c r="AF3" s="2">
        <v>36.44</v>
      </c>
      <c r="AG3" s="2">
        <v>7.39</v>
      </c>
      <c r="AH3" s="112">
        <v>29.52</v>
      </c>
      <c r="AI3" s="112">
        <v>24.79</v>
      </c>
      <c r="AJ3" s="112">
        <v>9.8800000000000008</v>
      </c>
      <c r="AK3" s="112">
        <v>54.96</v>
      </c>
      <c r="AL3" s="22">
        <v>32.42</v>
      </c>
      <c r="AM3" s="2">
        <v>15.37</v>
      </c>
      <c r="AN3" s="2">
        <v>18.989999999999998</v>
      </c>
      <c r="AO3" s="2">
        <v>26.12</v>
      </c>
      <c r="AP3" s="2">
        <v>14.28</v>
      </c>
      <c r="AQ3" s="111">
        <v>60.83</v>
      </c>
      <c r="AR3" s="23" t="s">
        <v>112</v>
      </c>
      <c r="AS3" s="23" t="s">
        <v>113</v>
      </c>
    </row>
    <row r="4" spans="1:62" ht="15">
      <c r="A4" s="64">
        <v>45614</v>
      </c>
      <c r="B4" s="22">
        <v>3</v>
      </c>
      <c r="C4" s="6" t="s">
        <v>65</v>
      </c>
      <c r="D4" s="22">
        <v>3</v>
      </c>
      <c r="E4" s="23" t="s">
        <v>53</v>
      </c>
      <c r="F4" s="22" t="s">
        <v>69</v>
      </c>
      <c r="G4" s="1" t="s">
        <v>107</v>
      </c>
      <c r="H4" s="1" t="s">
        <v>66</v>
      </c>
      <c r="J4" s="1" t="s">
        <v>66</v>
      </c>
      <c r="L4" s="72">
        <v>3</v>
      </c>
      <c r="M4" s="2">
        <v>1</v>
      </c>
      <c r="N4" s="2" t="s">
        <v>53</v>
      </c>
      <c r="O4" s="2">
        <v>3</v>
      </c>
      <c r="P4" s="2" t="s">
        <v>109</v>
      </c>
      <c r="Q4" s="2" t="s">
        <v>110</v>
      </c>
      <c r="R4" s="28" t="s">
        <v>59</v>
      </c>
      <c r="S4" s="42">
        <v>45611</v>
      </c>
      <c r="T4" s="71">
        <v>45642</v>
      </c>
      <c r="U4" s="42"/>
      <c r="V4" s="115" t="s">
        <v>117</v>
      </c>
      <c r="W4" s="114" t="s">
        <v>64</v>
      </c>
      <c r="X4" s="113">
        <v>45621</v>
      </c>
      <c r="Y4" s="2">
        <v>10</v>
      </c>
      <c r="Z4" s="50">
        <v>54.85</v>
      </c>
      <c r="AA4" s="2">
        <v>39.630000000000003</v>
      </c>
      <c r="AB4" s="2">
        <v>17.63</v>
      </c>
      <c r="AC4" s="2">
        <v>34.549999999999997</v>
      </c>
      <c r="AD4" s="2">
        <v>29.67</v>
      </c>
      <c r="AE4" s="2">
        <v>40.67</v>
      </c>
      <c r="AF4" s="2">
        <v>69.13</v>
      </c>
      <c r="AG4" s="2">
        <v>36.5</v>
      </c>
      <c r="AH4" s="112"/>
      <c r="AI4" s="112">
        <v>24.81</v>
      </c>
      <c r="AJ4" s="112">
        <v>37</v>
      </c>
      <c r="AK4" s="112">
        <v>22.59</v>
      </c>
      <c r="AL4" s="22">
        <v>60.17</v>
      </c>
      <c r="AM4" s="2">
        <v>47.23</v>
      </c>
      <c r="AN4" s="2">
        <v>39.42</v>
      </c>
      <c r="AO4" s="2">
        <v>39.950000000000003</v>
      </c>
      <c r="AP4" s="2">
        <v>42.59</v>
      </c>
      <c r="AQ4" s="111">
        <v>64.23</v>
      </c>
      <c r="AR4" s="23" t="s">
        <v>112</v>
      </c>
      <c r="AS4" s="23" t="s">
        <v>113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15" customHeight="1">
      <c r="A5" s="64">
        <v>45614</v>
      </c>
      <c r="B5" s="22">
        <v>3</v>
      </c>
      <c r="C5" s="24" t="s">
        <v>52</v>
      </c>
      <c r="D5" s="22">
        <v>7</v>
      </c>
      <c r="E5" s="23" t="s">
        <v>118</v>
      </c>
      <c r="F5" s="22" t="s">
        <v>69</v>
      </c>
      <c r="G5" s="1" t="s">
        <v>107</v>
      </c>
      <c r="H5" s="23" t="s">
        <v>56</v>
      </c>
      <c r="I5" s="118" t="s">
        <v>119</v>
      </c>
      <c r="J5" s="1" t="s">
        <v>73</v>
      </c>
      <c r="L5" s="72">
        <v>4</v>
      </c>
      <c r="M5" s="2">
        <v>1</v>
      </c>
      <c r="N5" s="2" t="s">
        <v>53</v>
      </c>
      <c r="O5" s="2">
        <v>4</v>
      </c>
      <c r="P5" s="2" t="s">
        <v>109</v>
      </c>
      <c r="Q5" s="2" t="s">
        <v>110</v>
      </c>
      <c r="R5" s="28" t="s">
        <v>59</v>
      </c>
      <c r="S5" s="42">
        <v>45611</v>
      </c>
      <c r="T5" s="71">
        <v>45642</v>
      </c>
      <c r="U5" s="42"/>
      <c r="V5" s="115" t="s">
        <v>120</v>
      </c>
      <c r="W5" s="114" t="s">
        <v>121</v>
      </c>
      <c r="X5" s="113">
        <v>45623</v>
      </c>
      <c r="Y5" s="2">
        <v>12</v>
      </c>
      <c r="Z5" s="50">
        <v>60.87</v>
      </c>
      <c r="AA5" s="2">
        <v>47.61</v>
      </c>
      <c r="AB5" s="2">
        <v>47.87</v>
      </c>
      <c r="AC5" s="2">
        <v>43.26</v>
      </c>
      <c r="AD5" s="2">
        <v>31.74</v>
      </c>
      <c r="AE5" s="2">
        <v>47.07</v>
      </c>
      <c r="AF5" s="27">
        <v>61</v>
      </c>
      <c r="AG5" s="2">
        <v>48.67</v>
      </c>
      <c r="AH5" s="112"/>
      <c r="AI5" s="112"/>
      <c r="AJ5" s="112"/>
      <c r="AK5" s="112"/>
      <c r="AL5" s="2">
        <v>57.47</v>
      </c>
      <c r="AM5" s="2">
        <v>72.13</v>
      </c>
      <c r="AN5" s="2">
        <v>58.92</v>
      </c>
      <c r="AO5" s="2">
        <v>61.05</v>
      </c>
      <c r="AP5" s="2">
        <v>39.33</v>
      </c>
      <c r="AQ5" s="119">
        <v>59.9</v>
      </c>
      <c r="AR5" s="23" t="s">
        <v>112</v>
      </c>
      <c r="AS5" s="23" t="s">
        <v>113</v>
      </c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15.75" customHeight="1">
      <c r="A6" s="64">
        <v>45614</v>
      </c>
      <c r="B6" s="22">
        <v>3</v>
      </c>
      <c r="C6" s="6" t="s">
        <v>65</v>
      </c>
      <c r="D6" s="22">
        <v>9</v>
      </c>
      <c r="E6" s="23" t="s">
        <v>118</v>
      </c>
      <c r="F6" s="22" t="s">
        <v>69</v>
      </c>
      <c r="G6" s="1" t="s">
        <v>107</v>
      </c>
      <c r="H6" s="1" t="s">
        <v>66</v>
      </c>
      <c r="I6" s="118" t="s">
        <v>122</v>
      </c>
      <c r="J6" s="1" t="s">
        <v>123</v>
      </c>
      <c r="L6" s="72">
        <v>5</v>
      </c>
      <c r="M6" s="2">
        <v>1</v>
      </c>
      <c r="N6" s="2" t="s">
        <v>53</v>
      </c>
      <c r="O6" s="2">
        <v>5</v>
      </c>
      <c r="P6" s="2" t="s">
        <v>109</v>
      </c>
      <c r="Q6" s="2" t="s">
        <v>110</v>
      </c>
      <c r="R6" s="28" t="s">
        <v>59</v>
      </c>
      <c r="S6" s="42">
        <v>45611</v>
      </c>
      <c r="T6" s="71">
        <v>45642</v>
      </c>
      <c r="U6" s="42"/>
      <c r="V6" s="115" t="s">
        <v>117</v>
      </c>
      <c r="W6" s="117" t="s">
        <v>64</v>
      </c>
      <c r="X6" s="113">
        <v>45628</v>
      </c>
      <c r="Y6" s="2">
        <v>17</v>
      </c>
      <c r="Z6" s="50">
        <v>40.98</v>
      </c>
      <c r="AA6" s="2">
        <v>48.2</v>
      </c>
      <c r="AB6" s="2">
        <v>55.54</v>
      </c>
      <c r="AC6" s="2">
        <v>50.93</v>
      </c>
      <c r="AD6" s="2">
        <v>37.049999999999997</v>
      </c>
      <c r="AE6" s="2">
        <v>54.23</v>
      </c>
      <c r="AF6" s="2">
        <v>50.07</v>
      </c>
      <c r="AG6" s="2">
        <v>43.94</v>
      </c>
      <c r="AH6" s="112"/>
      <c r="AI6" s="112"/>
      <c r="AJ6" s="112"/>
      <c r="AK6" s="112"/>
      <c r="AL6" s="22">
        <v>54.39</v>
      </c>
      <c r="AM6" s="2">
        <v>73.03</v>
      </c>
      <c r="AN6" s="2">
        <v>63.03</v>
      </c>
      <c r="AO6" s="2">
        <v>69.14</v>
      </c>
      <c r="AP6" s="2">
        <v>40.409999999999997</v>
      </c>
      <c r="AQ6" s="111">
        <v>66.27</v>
      </c>
      <c r="AR6" s="23" t="s">
        <v>112</v>
      </c>
      <c r="AS6" s="23" t="s">
        <v>113</v>
      </c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15">
      <c r="A7" s="64">
        <v>45614</v>
      </c>
      <c r="B7" s="22">
        <v>3</v>
      </c>
      <c r="C7" s="6" t="s">
        <v>63</v>
      </c>
      <c r="D7" s="22">
        <v>10</v>
      </c>
      <c r="E7" s="23" t="s">
        <v>118</v>
      </c>
      <c r="F7" s="22" t="s">
        <v>69</v>
      </c>
      <c r="G7" s="1" t="s">
        <v>107</v>
      </c>
      <c r="L7" s="69">
        <v>6</v>
      </c>
      <c r="M7" s="25">
        <v>1</v>
      </c>
      <c r="N7" s="25" t="s">
        <v>53</v>
      </c>
      <c r="O7" s="25">
        <v>6</v>
      </c>
      <c r="P7" s="25" t="s">
        <v>109</v>
      </c>
      <c r="Q7" s="25" t="s">
        <v>110</v>
      </c>
      <c r="R7" s="68" t="s">
        <v>59</v>
      </c>
      <c r="S7" s="67">
        <v>45611</v>
      </c>
      <c r="T7" s="66">
        <v>45642</v>
      </c>
      <c r="U7" s="42"/>
      <c r="V7" s="115" t="s">
        <v>115</v>
      </c>
      <c r="W7" s="114" t="s">
        <v>116</v>
      </c>
      <c r="X7" s="113">
        <v>45631</v>
      </c>
      <c r="Y7" s="2">
        <v>20</v>
      </c>
      <c r="Z7" s="50">
        <v>40.380000000000003</v>
      </c>
      <c r="AA7" s="2">
        <v>42.62</v>
      </c>
      <c r="AB7" s="2">
        <v>40.49</v>
      </c>
      <c r="AC7" s="2">
        <v>40.89</v>
      </c>
      <c r="AD7" s="2">
        <v>29.58</v>
      </c>
      <c r="AE7" s="2">
        <v>37.58</v>
      </c>
      <c r="AF7" s="2">
        <v>66.08</v>
      </c>
      <c r="AG7" s="2">
        <v>42.83</v>
      </c>
      <c r="AH7" s="112"/>
      <c r="AI7" s="112"/>
      <c r="AJ7" s="112"/>
      <c r="AK7" s="112"/>
      <c r="AL7" s="22">
        <v>46.31</v>
      </c>
      <c r="AM7" s="2">
        <v>56.4</v>
      </c>
      <c r="AN7" s="2">
        <v>45.39</v>
      </c>
      <c r="AO7" s="2">
        <v>38.39</v>
      </c>
      <c r="AP7" s="2">
        <v>32.44</v>
      </c>
      <c r="AQ7" s="111">
        <v>40.229999999999997</v>
      </c>
      <c r="AR7" s="23" t="s">
        <v>112</v>
      </c>
      <c r="AS7" s="23" t="s">
        <v>113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15">
      <c r="A8" s="64">
        <v>45614</v>
      </c>
      <c r="B8" s="22">
        <v>3</v>
      </c>
      <c r="C8" s="24" t="s">
        <v>52</v>
      </c>
      <c r="D8" s="2">
        <v>11</v>
      </c>
      <c r="E8" s="23" t="s">
        <v>68</v>
      </c>
      <c r="F8" s="22" t="s">
        <v>69</v>
      </c>
      <c r="G8" s="1" t="s">
        <v>107</v>
      </c>
      <c r="H8" s="23" t="s">
        <v>56</v>
      </c>
      <c r="L8" s="101">
        <v>7</v>
      </c>
      <c r="M8" s="99">
        <v>2</v>
      </c>
      <c r="N8" s="99" t="s">
        <v>118</v>
      </c>
      <c r="O8" s="99">
        <v>1</v>
      </c>
      <c r="P8" s="99" t="s">
        <v>109</v>
      </c>
      <c r="Q8" s="99" t="s">
        <v>110</v>
      </c>
      <c r="R8" s="98" t="s">
        <v>59</v>
      </c>
      <c r="S8" s="97">
        <v>45611</v>
      </c>
      <c r="T8" s="116">
        <v>45642</v>
      </c>
      <c r="U8" s="42"/>
      <c r="V8" s="115" t="s">
        <v>124</v>
      </c>
      <c r="W8" s="114" t="s">
        <v>125</v>
      </c>
      <c r="X8" s="113">
        <v>45636</v>
      </c>
      <c r="Y8" s="28">
        <v>25</v>
      </c>
      <c r="Z8" s="50">
        <v>54.64</v>
      </c>
      <c r="AA8" s="2">
        <v>54.08</v>
      </c>
      <c r="AB8" s="2">
        <v>49.11</v>
      </c>
      <c r="AC8" s="2">
        <v>52.03</v>
      </c>
      <c r="AD8" s="2">
        <v>29.88</v>
      </c>
      <c r="AE8" s="2">
        <v>44.46</v>
      </c>
      <c r="AF8" s="112"/>
      <c r="AG8" s="112"/>
      <c r="AH8" s="112"/>
      <c r="AI8" s="112"/>
      <c r="AJ8" s="112"/>
      <c r="AK8" s="112"/>
      <c r="AL8" s="22">
        <v>43.83</v>
      </c>
      <c r="AM8" s="2">
        <v>71.08</v>
      </c>
      <c r="AN8" s="2">
        <v>52.33</v>
      </c>
      <c r="AO8" s="2">
        <v>59.29</v>
      </c>
      <c r="AP8" s="2">
        <v>40.72</v>
      </c>
      <c r="AQ8" s="111">
        <v>49.11</v>
      </c>
      <c r="AR8" s="23" t="s">
        <v>112</v>
      </c>
      <c r="AS8" s="23" t="s">
        <v>113</v>
      </c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5" customHeight="1">
      <c r="A9" s="64">
        <v>45614</v>
      </c>
      <c r="B9" s="22">
        <v>3</v>
      </c>
      <c r="C9" s="6" t="s">
        <v>63</v>
      </c>
      <c r="D9" s="2">
        <v>12</v>
      </c>
      <c r="E9" s="23" t="s">
        <v>68</v>
      </c>
      <c r="F9" s="22" t="s">
        <v>69</v>
      </c>
      <c r="G9" s="1" t="s">
        <v>107</v>
      </c>
      <c r="L9" s="101">
        <v>8</v>
      </c>
      <c r="M9" s="99">
        <v>2</v>
      </c>
      <c r="N9" s="99" t="s">
        <v>118</v>
      </c>
      <c r="O9" s="99">
        <v>2</v>
      </c>
      <c r="P9" s="99" t="s">
        <v>109</v>
      </c>
      <c r="Q9" s="99" t="s">
        <v>110</v>
      </c>
      <c r="R9" s="98" t="s">
        <v>59</v>
      </c>
      <c r="S9" s="97">
        <v>45611</v>
      </c>
      <c r="T9" s="116">
        <v>45642</v>
      </c>
      <c r="U9" s="42"/>
      <c r="V9" s="115" t="s">
        <v>126</v>
      </c>
      <c r="W9" s="114" t="s">
        <v>116</v>
      </c>
      <c r="X9" s="113">
        <v>45638</v>
      </c>
      <c r="Y9" s="2">
        <v>27</v>
      </c>
      <c r="Z9" s="50">
        <v>57.91</v>
      </c>
      <c r="AA9" s="2">
        <v>52.98</v>
      </c>
      <c r="AB9" s="2">
        <v>45.78</v>
      </c>
      <c r="AC9" s="2">
        <v>48.89</v>
      </c>
      <c r="AD9" s="2">
        <v>27.98</v>
      </c>
      <c r="AE9" s="2">
        <v>39.950000000000003</v>
      </c>
      <c r="AF9" s="112"/>
      <c r="AG9" s="112"/>
      <c r="AH9" s="112"/>
      <c r="AI9" s="112"/>
      <c r="AJ9" s="112"/>
      <c r="AK9" s="112"/>
      <c r="AL9" s="22">
        <v>45.3</v>
      </c>
      <c r="AM9" s="2">
        <v>67.23</v>
      </c>
      <c r="AN9" s="2">
        <v>48.33</v>
      </c>
      <c r="AO9" s="2">
        <v>68.02</v>
      </c>
      <c r="AP9" s="2">
        <v>41.04</v>
      </c>
      <c r="AQ9" s="111">
        <v>46.17</v>
      </c>
      <c r="AR9" s="23" t="s">
        <v>112</v>
      </c>
      <c r="AS9" s="23" t="s">
        <v>113</v>
      </c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spans="1:62" ht="15.95" thickBot="1">
      <c r="A10" s="64">
        <v>45614</v>
      </c>
      <c r="B10" s="22">
        <v>3</v>
      </c>
      <c r="C10" s="6" t="s">
        <v>65</v>
      </c>
      <c r="D10" s="2">
        <v>13</v>
      </c>
      <c r="E10" s="23" t="s">
        <v>68</v>
      </c>
      <c r="F10" s="22" t="s">
        <v>69</v>
      </c>
      <c r="G10" s="1" t="s">
        <v>107</v>
      </c>
      <c r="H10" s="1" t="s">
        <v>66</v>
      </c>
      <c r="L10" s="101">
        <v>9</v>
      </c>
      <c r="M10" s="99">
        <v>2</v>
      </c>
      <c r="N10" s="99" t="s">
        <v>118</v>
      </c>
      <c r="O10" s="99">
        <v>3</v>
      </c>
      <c r="P10" s="100" t="s">
        <v>109</v>
      </c>
      <c r="Q10" s="99" t="s">
        <v>110</v>
      </c>
      <c r="R10" s="98" t="s">
        <v>59</v>
      </c>
      <c r="S10" s="97">
        <v>45611</v>
      </c>
      <c r="T10" s="96">
        <v>45642</v>
      </c>
      <c r="U10" s="42"/>
      <c r="V10" s="110" t="s">
        <v>127</v>
      </c>
      <c r="W10" s="109" t="s">
        <v>64</v>
      </c>
      <c r="X10" s="108">
        <v>45642</v>
      </c>
      <c r="Y10" s="107">
        <v>31</v>
      </c>
      <c r="Z10" s="47">
        <v>44.89</v>
      </c>
      <c r="AA10" s="104">
        <v>50.69</v>
      </c>
      <c r="AB10" s="104">
        <v>28.12</v>
      </c>
      <c r="AC10" s="104">
        <v>46.56</v>
      </c>
      <c r="AD10" s="104">
        <v>22.2</v>
      </c>
      <c r="AE10" s="104">
        <v>37.44</v>
      </c>
      <c r="AF10" s="106"/>
      <c r="AG10" s="106"/>
      <c r="AH10" s="106"/>
      <c r="AI10" s="106"/>
      <c r="AJ10" s="106"/>
      <c r="AK10" s="106"/>
      <c r="AL10" s="105">
        <v>39.79</v>
      </c>
      <c r="AM10" s="104">
        <v>61.25</v>
      </c>
      <c r="AN10" s="104">
        <v>35.08</v>
      </c>
      <c r="AO10" s="104">
        <v>59.73</v>
      </c>
      <c r="AP10" s="104">
        <v>36.49</v>
      </c>
      <c r="AQ10" s="103">
        <v>43.11</v>
      </c>
      <c r="AR10" s="23" t="s">
        <v>112</v>
      </c>
      <c r="AS10" s="23" t="s">
        <v>113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spans="1:62" ht="15.95" thickBot="1">
      <c r="A11" s="63">
        <v>45614</v>
      </c>
      <c r="B11" s="17">
        <v>3</v>
      </c>
      <c r="C11" s="19" t="s">
        <v>128</v>
      </c>
      <c r="D11" s="17">
        <v>14</v>
      </c>
      <c r="E11" s="18" t="s">
        <v>68</v>
      </c>
      <c r="F11" s="17" t="s">
        <v>69</v>
      </c>
      <c r="G11" s="16" t="s">
        <v>107</v>
      </c>
      <c r="H11" s="16" t="s">
        <v>129</v>
      </c>
      <c r="L11" s="101">
        <v>10</v>
      </c>
      <c r="M11" s="99">
        <v>2</v>
      </c>
      <c r="N11" s="99" t="s">
        <v>118</v>
      </c>
      <c r="O11" s="99">
        <v>4</v>
      </c>
      <c r="P11" s="100" t="s">
        <v>109</v>
      </c>
      <c r="Q11" s="99" t="s">
        <v>110</v>
      </c>
      <c r="R11" s="98" t="s">
        <v>59</v>
      </c>
      <c r="S11" s="97">
        <v>45611</v>
      </c>
      <c r="T11" s="96">
        <v>45642</v>
      </c>
      <c r="U11" s="42"/>
      <c r="Y11" s="2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23"/>
      <c r="AT11" s="23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 ht="15.95" thickBot="1">
      <c r="A12" s="102">
        <v>45614</v>
      </c>
      <c r="B12" s="31">
        <v>3</v>
      </c>
      <c r="C12" s="43" t="s">
        <v>130</v>
      </c>
      <c r="D12" s="31">
        <v>15</v>
      </c>
      <c r="E12" s="32" t="s">
        <v>68</v>
      </c>
      <c r="F12" s="31" t="s">
        <v>69</v>
      </c>
      <c r="G12" s="10" t="s">
        <v>107</v>
      </c>
      <c r="H12" s="10" t="s">
        <v>131</v>
      </c>
      <c r="I12" s="37"/>
      <c r="L12" s="101">
        <v>11</v>
      </c>
      <c r="M12" s="99">
        <v>2</v>
      </c>
      <c r="N12" s="99" t="s">
        <v>118</v>
      </c>
      <c r="O12" s="99">
        <v>5</v>
      </c>
      <c r="P12" s="100" t="s">
        <v>109</v>
      </c>
      <c r="Q12" s="99" t="s">
        <v>110</v>
      </c>
      <c r="R12" s="98" t="s">
        <v>59</v>
      </c>
      <c r="S12" s="97">
        <v>45611</v>
      </c>
      <c r="T12" s="96">
        <v>45642</v>
      </c>
      <c r="Y12" s="95" t="s">
        <v>132</v>
      </c>
      <c r="Z12" s="94" t="s">
        <v>133</v>
      </c>
      <c r="AA12" s="93" t="s">
        <v>134</v>
      </c>
      <c r="AB12" s="92" t="s">
        <v>135</v>
      </c>
      <c r="AC12" s="91" t="s">
        <v>136</v>
      </c>
      <c r="AD12" s="90" t="s">
        <v>137</v>
      </c>
      <c r="AE12" s="89" t="s">
        <v>138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3"/>
      <c r="AT12" s="23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 ht="15">
      <c r="A13" s="64">
        <v>45617</v>
      </c>
      <c r="B13" s="22">
        <v>6</v>
      </c>
      <c r="C13" s="24" t="s">
        <v>52</v>
      </c>
      <c r="D13" s="22">
        <v>16</v>
      </c>
      <c r="E13" s="23" t="s">
        <v>53</v>
      </c>
      <c r="F13" s="22" t="s">
        <v>69</v>
      </c>
      <c r="G13" s="1" t="s">
        <v>107</v>
      </c>
      <c r="H13" s="23" t="s">
        <v>56</v>
      </c>
      <c r="L13" s="88">
        <v>12</v>
      </c>
      <c r="M13" s="86">
        <v>2</v>
      </c>
      <c r="N13" s="86" t="s">
        <v>118</v>
      </c>
      <c r="O13" s="86">
        <v>6</v>
      </c>
      <c r="P13" s="87" t="s">
        <v>109</v>
      </c>
      <c r="Q13" s="86" t="s">
        <v>110</v>
      </c>
      <c r="R13" s="85" t="s">
        <v>59</v>
      </c>
      <c r="S13" s="84">
        <v>45611</v>
      </c>
      <c r="T13" s="83">
        <v>45642</v>
      </c>
      <c r="U13" s="42"/>
      <c r="X13" s="82" t="s">
        <v>139</v>
      </c>
      <c r="Y13" s="81"/>
      <c r="Z13" s="80" t="s">
        <v>140</v>
      </c>
      <c r="AA13" s="79" t="s">
        <v>141</v>
      </c>
      <c r="AB13" s="78" t="s">
        <v>142</v>
      </c>
      <c r="AC13" s="77" t="s">
        <v>143</v>
      </c>
      <c r="AD13" s="76" t="s">
        <v>144</v>
      </c>
      <c r="AE13" s="75" t="s">
        <v>145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3"/>
      <c r="AT13" s="23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</row>
    <row r="14" spans="1:62" ht="15">
      <c r="A14" s="64">
        <v>45617</v>
      </c>
      <c r="B14" s="22">
        <v>6</v>
      </c>
      <c r="C14" s="6" t="s">
        <v>63</v>
      </c>
      <c r="D14" s="22">
        <v>17</v>
      </c>
      <c r="E14" s="23" t="s">
        <v>53</v>
      </c>
      <c r="F14" s="22" t="s">
        <v>69</v>
      </c>
      <c r="G14" s="1" t="s">
        <v>107</v>
      </c>
      <c r="H14" s="23"/>
      <c r="L14" s="72">
        <v>13</v>
      </c>
      <c r="M14" s="2">
        <v>3</v>
      </c>
      <c r="N14" s="2" t="s">
        <v>68</v>
      </c>
      <c r="O14" s="2">
        <v>1</v>
      </c>
      <c r="P14" s="2" t="s">
        <v>109</v>
      </c>
      <c r="Q14" s="2" t="s">
        <v>110</v>
      </c>
      <c r="R14" s="28" t="s">
        <v>59</v>
      </c>
      <c r="S14" s="42">
        <v>45611</v>
      </c>
      <c r="T14" s="71">
        <v>45642</v>
      </c>
      <c r="U14" s="42"/>
      <c r="X14" s="42" t="s">
        <v>146</v>
      </c>
      <c r="Y14" s="50" t="s">
        <v>147</v>
      </c>
      <c r="Z14" s="70" t="s">
        <v>148</v>
      </c>
      <c r="AA14" s="70" t="s">
        <v>149</v>
      </c>
      <c r="AB14" s="70" t="s">
        <v>149</v>
      </c>
      <c r="AC14" s="70" t="s">
        <v>149</v>
      </c>
      <c r="AD14" s="74" t="s">
        <v>150</v>
      </c>
      <c r="AE14" s="73" t="s">
        <v>150</v>
      </c>
      <c r="AG14" s="22"/>
      <c r="AH14" s="30"/>
      <c r="AI14" s="30"/>
      <c r="AJ14" s="30"/>
      <c r="AS14" s="23"/>
      <c r="AT14" s="23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ht="15">
      <c r="A15" s="64">
        <v>45617</v>
      </c>
      <c r="B15" s="22">
        <v>6</v>
      </c>
      <c r="C15" s="6" t="s">
        <v>65</v>
      </c>
      <c r="D15" s="22">
        <v>18</v>
      </c>
      <c r="E15" s="23" t="s">
        <v>53</v>
      </c>
      <c r="F15" s="22" t="s">
        <v>69</v>
      </c>
      <c r="G15" s="1" t="s">
        <v>107</v>
      </c>
      <c r="H15" s="1" t="s">
        <v>66</v>
      </c>
      <c r="L15" s="72">
        <v>14</v>
      </c>
      <c r="M15" s="2">
        <v>3</v>
      </c>
      <c r="N15" s="2" t="s">
        <v>68</v>
      </c>
      <c r="O15" s="2">
        <v>2</v>
      </c>
      <c r="P15" s="2" t="s">
        <v>109</v>
      </c>
      <c r="Q15" s="2" t="s">
        <v>110</v>
      </c>
      <c r="R15" s="28" t="s">
        <v>59</v>
      </c>
      <c r="S15" s="42">
        <v>45611</v>
      </c>
      <c r="T15" s="71">
        <v>45642</v>
      </c>
      <c r="U15" s="42"/>
      <c r="X15" s="42" t="s">
        <v>146</v>
      </c>
      <c r="Y15" s="50" t="s">
        <v>151</v>
      </c>
      <c r="Z15" s="65" t="s">
        <v>152</v>
      </c>
      <c r="AA15" s="1" t="s">
        <v>153</v>
      </c>
      <c r="AB15" s="70" t="s">
        <v>149</v>
      </c>
      <c r="AC15" s="70" t="s">
        <v>149</v>
      </c>
      <c r="AD15" s="1" t="s">
        <v>154</v>
      </c>
      <c r="AE15" s="73" t="s">
        <v>150</v>
      </c>
      <c r="AG15" s="2"/>
      <c r="AH15" s="2"/>
      <c r="AI15" s="2"/>
      <c r="AJ15" s="2"/>
      <c r="AS15" s="23"/>
      <c r="AT15" s="23"/>
    </row>
    <row r="16" spans="1:62" ht="15">
      <c r="A16" s="64">
        <v>45617</v>
      </c>
      <c r="B16" s="22">
        <v>6</v>
      </c>
      <c r="C16" s="24" t="s">
        <v>52</v>
      </c>
      <c r="D16" s="22">
        <v>19</v>
      </c>
      <c r="E16" s="23" t="s">
        <v>118</v>
      </c>
      <c r="F16" s="22" t="s">
        <v>69</v>
      </c>
      <c r="G16" s="1" t="s">
        <v>107</v>
      </c>
      <c r="H16" s="23" t="s">
        <v>56</v>
      </c>
      <c r="L16" s="72">
        <v>15</v>
      </c>
      <c r="M16" s="2">
        <v>3</v>
      </c>
      <c r="N16" s="2" t="s">
        <v>68</v>
      </c>
      <c r="O16" s="2">
        <v>3</v>
      </c>
      <c r="P16" s="2" t="s">
        <v>109</v>
      </c>
      <c r="Q16" s="2" t="s">
        <v>110</v>
      </c>
      <c r="R16" s="28" t="s">
        <v>59</v>
      </c>
      <c r="S16" s="42">
        <v>45611</v>
      </c>
      <c r="T16" s="71">
        <v>45642</v>
      </c>
      <c r="U16" s="42"/>
      <c r="X16" s="42" t="s">
        <v>146</v>
      </c>
      <c r="Y16" s="50" t="s">
        <v>155</v>
      </c>
      <c r="Z16" s="65" t="s">
        <v>152</v>
      </c>
      <c r="AA16" s="1" t="s">
        <v>153</v>
      </c>
      <c r="AB16" s="70" t="s">
        <v>149</v>
      </c>
      <c r="AC16" s="70" t="s">
        <v>149</v>
      </c>
      <c r="AD16" s="1" t="s">
        <v>154</v>
      </c>
      <c r="AE16" s="73" t="s">
        <v>150</v>
      </c>
      <c r="AG16" s="2"/>
      <c r="AH16" s="2"/>
      <c r="AI16" s="2"/>
      <c r="AJ16" s="22"/>
      <c r="AS16" s="23"/>
      <c r="AT16" s="23"/>
    </row>
    <row r="17" spans="1:46" ht="15">
      <c r="A17" s="64">
        <v>45617</v>
      </c>
      <c r="B17" s="22">
        <v>6</v>
      </c>
      <c r="C17" s="6" t="s">
        <v>63</v>
      </c>
      <c r="D17" s="22">
        <v>20</v>
      </c>
      <c r="E17" s="23" t="s">
        <v>118</v>
      </c>
      <c r="F17" s="22" t="s">
        <v>69</v>
      </c>
      <c r="G17" s="1" t="s">
        <v>107</v>
      </c>
      <c r="H17" s="23"/>
      <c r="L17" s="72">
        <v>16</v>
      </c>
      <c r="M17" s="2">
        <v>3</v>
      </c>
      <c r="N17" s="2" t="s">
        <v>68</v>
      </c>
      <c r="O17" s="2">
        <v>4</v>
      </c>
      <c r="P17" s="2" t="s">
        <v>109</v>
      </c>
      <c r="Q17" s="2" t="s">
        <v>110</v>
      </c>
      <c r="R17" s="28" t="s">
        <v>59</v>
      </c>
      <c r="S17" s="42">
        <v>45611</v>
      </c>
      <c r="T17" s="71">
        <v>45642</v>
      </c>
      <c r="U17" s="42"/>
      <c r="X17" s="42" t="s">
        <v>146</v>
      </c>
      <c r="Y17" s="50" t="s">
        <v>156</v>
      </c>
      <c r="Z17" s="65" t="s">
        <v>152</v>
      </c>
      <c r="AA17" s="1" t="s">
        <v>153</v>
      </c>
      <c r="AB17" s="1" t="s">
        <v>153</v>
      </c>
      <c r="AC17" s="70" t="s">
        <v>149</v>
      </c>
      <c r="AD17" s="1" t="s">
        <v>154</v>
      </c>
      <c r="AE17" s="61" t="s">
        <v>154</v>
      </c>
      <c r="AF17" s="1" t="s">
        <v>157</v>
      </c>
      <c r="AG17" s="2"/>
      <c r="AH17" s="2"/>
      <c r="AI17" s="2"/>
      <c r="AJ17" s="22"/>
      <c r="AS17" s="23"/>
      <c r="AT17" s="23"/>
    </row>
    <row r="18" spans="1:46" ht="15">
      <c r="A18" s="64">
        <v>45617</v>
      </c>
      <c r="B18" s="22">
        <v>6</v>
      </c>
      <c r="C18" s="6" t="s">
        <v>65</v>
      </c>
      <c r="D18" s="22">
        <v>21</v>
      </c>
      <c r="E18" s="23" t="s">
        <v>118</v>
      </c>
      <c r="F18" s="22" t="s">
        <v>69</v>
      </c>
      <c r="G18" s="1" t="s">
        <v>107</v>
      </c>
      <c r="H18" s="1" t="s">
        <v>66</v>
      </c>
      <c r="L18" s="72">
        <v>17</v>
      </c>
      <c r="M18" s="2">
        <v>3</v>
      </c>
      <c r="N18" s="2" t="s">
        <v>68</v>
      </c>
      <c r="O18" s="2">
        <v>5</v>
      </c>
      <c r="P18" s="2" t="s">
        <v>109</v>
      </c>
      <c r="Q18" s="2" t="s">
        <v>110</v>
      </c>
      <c r="R18" s="28" t="s">
        <v>59</v>
      </c>
      <c r="S18" s="42">
        <v>45611</v>
      </c>
      <c r="T18" s="71">
        <v>45642</v>
      </c>
      <c r="U18" s="42"/>
      <c r="X18" s="42" t="s">
        <v>146</v>
      </c>
      <c r="Y18" s="50" t="s">
        <v>158</v>
      </c>
      <c r="Z18" s="65" t="s">
        <v>152</v>
      </c>
      <c r="AA18" s="1" t="s">
        <v>153</v>
      </c>
      <c r="AB18" s="1" t="s">
        <v>153</v>
      </c>
      <c r="AC18" s="70" t="s">
        <v>149</v>
      </c>
      <c r="AD18" s="1" t="s">
        <v>154</v>
      </c>
      <c r="AE18" s="61" t="s">
        <v>154</v>
      </c>
      <c r="AG18" s="2"/>
      <c r="AH18" s="2"/>
      <c r="AI18" s="27"/>
      <c r="AJ18" s="2"/>
      <c r="AS18" s="23"/>
      <c r="AT18" s="23"/>
    </row>
    <row r="19" spans="1:46" ht="15">
      <c r="A19" s="64">
        <v>45617</v>
      </c>
      <c r="B19" s="22">
        <v>6</v>
      </c>
      <c r="C19" s="24" t="s">
        <v>52</v>
      </c>
      <c r="D19" s="22">
        <v>22</v>
      </c>
      <c r="E19" s="23" t="s">
        <v>68</v>
      </c>
      <c r="F19" s="22" t="s">
        <v>69</v>
      </c>
      <c r="G19" s="1" t="s">
        <v>107</v>
      </c>
      <c r="H19" s="23" t="s">
        <v>56</v>
      </c>
      <c r="L19" s="69">
        <v>18</v>
      </c>
      <c r="M19" s="25">
        <v>3</v>
      </c>
      <c r="N19" s="25" t="s">
        <v>68</v>
      </c>
      <c r="O19" s="25">
        <v>6</v>
      </c>
      <c r="P19" s="25" t="s">
        <v>109</v>
      </c>
      <c r="Q19" s="25" t="s">
        <v>110</v>
      </c>
      <c r="R19" s="68" t="s">
        <v>59</v>
      </c>
      <c r="S19" s="67">
        <v>45611</v>
      </c>
      <c r="T19" s="66">
        <v>45642</v>
      </c>
      <c r="U19" s="42"/>
      <c r="X19" s="42" t="s">
        <v>146</v>
      </c>
      <c r="Y19" s="50" t="s">
        <v>159</v>
      </c>
      <c r="Z19" s="65" t="s">
        <v>152</v>
      </c>
      <c r="AA19" s="1" t="s">
        <v>153</v>
      </c>
      <c r="AB19" s="1" t="s">
        <v>153</v>
      </c>
      <c r="AC19" s="1" t="s">
        <v>153</v>
      </c>
      <c r="AD19" s="1" t="s">
        <v>154</v>
      </c>
      <c r="AE19" s="61" t="s">
        <v>154</v>
      </c>
      <c r="AF19" s="1" t="s">
        <v>157</v>
      </c>
      <c r="AG19" s="2"/>
      <c r="AH19" s="2"/>
      <c r="AI19" s="2"/>
      <c r="AJ19" s="22"/>
      <c r="AS19" s="23"/>
      <c r="AT19" s="23"/>
    </row>
    <row r="20" spans="1:46" ht="14.1">
      <c r="A20" s="64">
        <v>45617</v>
      </c>
      <c r="B20" s="22">
        <v>6</v>
      </c>
      <c r="C20" s="6" t="s">
        <v>63</v>
      </c>
      <c r="D20" s="22">
        <v>23</v>
      </c>
      <c r="E20" s="23" t="s">
        <v>68</v>
      </c>
      <c r="F20" s="22" t="s">
        <v>69</v>
      </c>
      <c r="G20" s="1" t="s">
        <v>107</v>
      </c>
      <c r="L20" s="2"/>
      <c r="M20" s="2"/>
      <c r="N20" s="2"/>
      <c r="O20" s="2"/>
      <c r="P20" s="2"/>
      <c r="Q20" s="2"/>
      <c r="R20" s="28"/>
      <c r="S20" s="42"/>
      <c r="T20" s="42"/>
      <c r="U20" s="42"/>
      <c r="X20" s="42" t="s">
        <v>146</v>
      </c>
      <c r="Y20" s="50" t="s">
        <v>160</v>
      </c>
      <c r="Z20" s="62" t="s">
        <v>152</v>
      </c>
      <c r="AA20" s="1" t="s">
        <v>153</v>
      </c>
      <c r="AB20" s="1" t="s">
        <v>153</v>
      </c>
      <c r="AC20" s="1" t="s">
        <v>153</v>
      </c>
      <c r="AD20" s="1" t="s">
        <v>154</v>
      </c>
      <c r="AE20" s="61" t="s">
        <v>154</v>
      </c>
    </row>
    <row r="21" spans="1:46" ht="14.1">
      <c r="A21" s="64">
        <v>45617</v>
      </c>
      <c r="B21" s="22">
        <v>6</v>
      </c>
      <c r="C21" s="6" t="s">
        <v>65</v>
      </c>
      <c r="D21" s="22">
        <v>24</v>
      </c>
      <c r="E21" s="23" t="s">
        <v>68</v>
      </c>
      <c r="F21" s="22" t="s">
        <v>69</v>
      </c>
      <c r="G21" s="1" t="s">
        <v>107</v>
      </c>
      <c r="H21" s="1" t="s">
        <v>66</v>
      </c>
      <c r="S21" s="42"/>
      <c r="T21" s="42"/>
      <c r="U21" s="42"/>
      <c r="X21" s="42" t="s">
        <v>146</v>
      </c>
      <c r="Y21" s="50" t="s">
        <v>161</v>
      </c>
      <c r="Z21" s="62" t="s">
        <v>152</v>
      </c>
      <c r="AA21" s="1" t="s">
        <v>153</v>
      </c>
      <c r="AB21" s="1" t="s">
        <v>153</v>
      </c>
      <c r="AC21" s="1" t="s">
        <v>153</v>
      </c>
      <c r="AD21" s="1" t="s">
        <v>154</v>
      </c>
      <c r="AE21" s="61" t="s">
        <v>154</v>
      </c>
      <c r="AF21" s="1" t="s">
        <v>157</v>
      </c>
    </row>
    <row r="22" spans="1:46" ht="14.1">
      <c r="A22" s="63">
        <v>45617</v>
      </c>
      <c r="B22" s="17">
        <v>6</v>
      </c>
      <c r="C22" s="19" t="s">
        <v>128</v>
      </c>
      <c r="D22" s="17">
        <v>25</v>
      </c>
      <c r="E22" s="18" t="s">
        <v>68</v>
      </c>
      <c r="F22" s="17" t="s">
        <v>69</v>
      </c>
      <c r="G22" s="16" t="s">
        <v>107</v>
      </c>
      <c r="H22" s="16" t="s">
        <v>129</v>
      </c>
      <c r="L22" s="932"/>
      <c r="M22" s="932"/>
      <c r="N22" s="932"/>
      <c r="O22" s="932"/>
      <c r="P22" s="932"/>
      <c r="Q22" s="932"/>
      <c r="R22" s="932"/>
      <c r="S22" s="42"/>
      <c r="T22" s="42"/>
      <c r="U22" s="42"/>
      <c r="X22" s="42" t="s">
        <v>146</v>
      </c>
      <c r="Y22" s="50" t="s">
        <v>162</v>
      </c>
      <c r="Z22" s="62" t="s">
        <v>152</v>
      </c>
      <c r="AA22" s="1" t="s">
        <v>153</v>
      </c>
      <c r="AB22" s="1" t="s">
        <v>153</v>
      </c>
      <c r="AC22" s="1" t="s">
        <v>153</v>
      </c>
      <c r="AD22" s="1" t="s">
        <v>154</v>
      </c>
      <c r="AE22" s="61" t="s">
        <v>154</v>
      </c>
    </row>
    <row r="23" spans="1:46" ht="15" thickBot="1">
      <c r="A23" s="60">
        <v>45617</v>
      </c>
      <c r="B23" s="11">
        <v>6</v>
      </c>
      <c r="C23" s="43" t="s">
        <v>130</v>
      </c>
      <c r="D23" s="11">
        <v>26</v>
      </c>
      <c r="E23" s="32" t="s">
        <v>68</v>
      </c>
      <c r="F23" s="31" t="s">
        <v>69</v>
      </c>
      <c r="G23" s="10" t="s">
        <v>107</v>
      </c>
      <c r="H23" s="10" t="s">
        <v>131</v>
      </c>
      <c r="I23" s="59"/>
      <c r="Q23" s="58"/>
      <c r="R23" s="58"/>
      <c r="S23" s="42"/>
      <c r="T23" s="42"/>
      <c r="U23" s="42"/>
      <c r="X23" s="42" t="s">
        <v>146</v>
      </c>
      <c r="Y23" s="47" t="s">
        <v>163</v>
      </c>
      <c r="Z23" s="57" t="s">
        <v>152</v>
      </c>
      <c r="AA23" s="56" t="s">
        <v>153</v>
      </c>
      <c r="AB23" s="56" t="s">
        <v>153</v>
      </c>
      <c r="AC23" s="56" t="s">
        <v>153</v>
      </c>
      <c r="AD23" s="56" t="s">
        <v>154</v>
      </c>
      <c r="AE23" s="55" t="s">
        <v>154</v>
      </c>
    </row>
    <row r="24" spans="1:46" ht="15">
      <c r="A24" s="7">
        <v>45621</v>
      </c>
      <c r="B24" s="2">
        <v>10</v>
      </c>
      <c r="C24" s="24" t="s">
        <v>52</v>
      </c>
      <c r="D24" s="22">
        <v>189</v>
      </c>
      <c r="E24" s="23" t="s">
        <v>53</v>
      </c>
      <c r="F24" s="22" t="s">
        <v>69</v>
      </c>
      <c r="G24" s="1" t="s">
        <v>107</v>
      </c>
      <c r="H24" s="23" t="s">
        <v>56</v>
      </c>
      <c r="I24" s="41"/>
      <c r="M24" s="4"/>
      <c r="N24" s="4"/>
      <c r="S24" s="42"/>
      <c r="T24" s="42"/>
      <c r="U24" s="42"/>
      <c r="X24" s="54" t="s">
        <v>164</v>
      </c>
      <c r="Y24" s="53" t="s">
        <v>165</v>
      </c>
      <c r="Z24" s="52">
        <f t="shared" ref="Z24:Z32" si="0">AVERAGE(Z2,AF2,AL2)</f>
        <v>11.350000000000001</v>
      </c>
      <c r="AA24" s="52">
        <f t="shared" ref="AA24:AA32" si="1">AVERAGE(AA2,AG2,AM2)</f>
        <v>3.1466666666666665</v>
      </c>
      <c r="AB24" s="52">
        <f t="shared" ref="AB24:AB32" si="2">AVERAGE(AB2,AH2,AN2)</f>
        <v>6.5933333333333328</v>
      </c>
      <c r="AC24" s="52">
        <f t="shared" ref="AC24:AC32" si="3">AVERAGE(AC2,AI2,AO2)</f>
        <v>7.63</v>
      </c>
      <c r="AD24" s="52">
        <f t="shared" ref="AD24:AD32" si="4">AVERAGE(AD2,AJ2,AP2)</f>
        <v>1.8266666666666669</v>
      </c>
      <c r="AE24" s="51">
        <f t="shared" ref="AE24:AE32" si="5">AVERAGE(AE2,AK2,AQ2)</f>
        <v>9.1433333333333326</v>
      </c>
    </row>
    <row r="25" spans="1:46" ht="14.1">
      <c r="A25" s="7">
        <v>45621</v>
      </c>
      <c r="B25" s="2">
        <v>10</v>
      </c>
      <c r="C25" s="6" t="s">
        <v>65</v>
      </c>
      <c r="D25" s="22">
        <v>191</v>
      </c>
      <c r="E25" s="23" t="s">
        <v>53</v>
      </c>
      <c r="F25" s="22" t="s">
        <v>69</v>
      </c>
      <c r="G25" s="1" t="s">
        <v>107</v>
      </c>
      <c r="H25" s="1" t="s">
        <v>66</v>
      </c>
      <c r="I25" s="41"/>
      <c r="S25" s="42"/>
      <c r="T25" s="42"/>
      <c r="U25" s="42"/>
      <c r="Y25" s="50" t="s">
        <v>166</v>
      </c>
      <c r="Z25" s="49">
        <f t="shared" si="0"/>
        <v>35.773333333333333</v>
      </c>
      <c r="AA25" s="49">
        <f t="shared" si="1"/>
        <v>11.573333333333332</v>
      </c>
      <c r="AB25" s="49">
        <f t="shared" si="2"/>
        <v>21.903333333333332</v>
      </c>
      <c r="AC25" s="49">
        <f t="shared" si="3"/>
        <v>22.886666666666667</v>
      </c>
      <c r="AD25" s="49">
        <f t="shared" si="4"/>
        <v>12.540000000000001</v>
      </c>
      <c r="AE25" s="48">
        <f t="shared" si="5"/>
        <v>57.316666666666663</v>
      </c>
      <c r="AG25" s="2"/>
    </row>
    <row r="26" spans="1:46" ht="15">
      <c r="A26" s="7">
        <v>45621</v>
      </c>
      <c r="B26" s="2">
        <v>10</v>
      </c>
      <c r="C26" s="6" t="s">
        <v>63</v>
      </c>
      <c r="D26" s="22">
        <v>192</v>
      </c>
      <c r="E26" s="23" t="s">
        <v>53</v>
      </c>
      <c r="F26" s="22" t="s">
        <v>69</v>
      </c>
      <c r="G26" s="1" t="s">
        <v>107</v>
      </c>
      <c r="I26" s="41"/>
      <c r="N26" s="40" t="s">
        <v>167</v>
      </c>
      <c r="O26" s="40" t="s">
        <v>168</v>
      </c>
      <c r="P26" s="40" t="s">
        <v>169</v>
      </c>
      <c r="S26" s="42"/>
      <c r="T26" s="42"/>
      <c r="U26" s="42"/>
      <c r="Y26" s="50" t="s">
        <v>170</v>
      </c>
      <c r="Z26" s="49">
        <f t="shared" si="0"/>
        <v>61.383333333333326</v>
      </c>
      <c r="AA26" s="49">
        <f t="shared" si="1"/>
        <v>41.12</v>
      </c>
      <c r="AB26" s="49">
        <f t="shared" si="2"/>
        <v>28.524999999999999</v>
      </c>
      <c r="AC26" s="49">
        <f t="shared" si="3"/>
        <v>33.103333333333332</v>
      </c>
      <c r="AD26" s="49">
        <f t="shared" si="4"/>
        <v>36.42</v>
      </c>
      <c r="AE26" s="48">
        <f t="shared" si="5"/>
        <v>42.49666666666667</v>
      </c>
      <c r="AH26" s="2"/>
    </row>
    <row r="27" spans="1:46" ht="15">
      <c r="A27" s="7">
        <v>45621</v>
      </c>
      <c r="B27" s="2">
        <v>10</v>
      </c>
      <c r="C27" s="24" t="s">
        <v>52</v>
      </c>
      <c r="D27" s="22">
        <v>193</v>
      </c>
      <c r="E27" s="23" t="s">
        <v>118</v>
      </c>
      <c r="F27" s="22" t="s">
        <v>69</v>
      </c>
      <c r="G27" s="1" t="s">
        <v>107</v>
      </c>
      <c r="H27" s="23" t="s">
        <v>56</v>
      </c>
      <c r="I27" s="41"/>
      <c r="N27" s="5" t="s">
        <v>171</v>
      </c>
      <c r="O27" s="5" t="s">
        <v>171</v>
      </c>
      <c r="P27" s="44" t="s">
        <v>171</v>
      </c>
      <c r="S27" s="42"/>
      <c r="T27" s="42"/>
      <c r="U27" s="42"/>
      <c r="Y27" s="50" t="s">
        <v>172</v>
      </c>
      <c r="Z27" s="49">
        <f t="shared" si="0"/>
        <v>59.78</v>
      </c>
      <c r="AA27" s="49">
        <f t="shared" si="1"/>
        <v>56.136666666666663</v>
      </c>
      <c r="AB27" s="49">
        <f t="shared" si="2"/>
        <v>53.394999999999996</v>
      </c>
      <c r="AC27" s="49">
        <f t="shared" si="3"/>
        <v>52.155000000000001</v>
      </c>
      <c r="AD27" s="49">
        <f t="shared" si="4"/>
        <v>35.534999999999997</v>
      </c>
      <c r="AE27" s="48">
        <f t="shared" si="5"/>
        <v>53.484999999999999</v>
      </c>
    </row>
    <row r="28" spans="1:46" ht="15">
      <c r="A28" s="7">
        <v>45621</v>
      </c>
      <c r="B28" s="2">
        <v>10</v>
      </c>
      <c r="C28" s="6" t="s">
        <v>63</v>
      </c>
      <c r="D28" s="22">
        <v>194</v>
      </c>
      <c r="E28" s="23" t="s">
        <v>118</v>
      </c>
      <c r="F28" s="22" t="s">
        <v>69</v>
      </c>
      <c r="G28" s="1" t="s">
        <v>107</v>
      </c>
      <c r="H28" s="23"/>
      <c r="N28" s="4" t="s">
        <v>173</v>
      </c>
      <c r="O28" s="4" t="s">
        <v>173</v>
      </c>
      <c r="P28" s="1" t="s">
        <v>174</v>
      </c>
      <c r="S28" s="42"/>
      <c r="T28" s="42"/>
      <c r="U28" s="42"/>
      <c r="Y28" s="50" t="s">
        <v>175</v>
      </c>
      <c r="Z28" s="49">
        <f t="shared" si="0"/>
        <v>48.48</v>
      </c>
      <c r="AA28" s="49">
        <f t="shared" si="1"/>
        <v>55.056666666666672</v>
      </c>
      <c r="AB28" s="49">
        <f t="shared" si="2"/>
        <v>59.284999999999997</v>
      </c>
      <c r="AC28" s="49">
        <f t="shared" si="3"/>
        <v>60.034999999999997</v>
      </c>
      <c r="AD28" s="49">
        <f t="shared" si="4"/>
        <v>38.729999999999997</v>
      </c>
      <c r="AE28" s="48">
        <f t="shared" si="5"/>
        <v>60.25</v>
      </c>
    </row>
    <row r="29" spans="1:46" ht="15">
      <c r="A29" s="7">
        <v>45621</v>
      </c>
      <c r="B29" s="2">
        <v>10</v>
      </c>
      <c r="C29" s="6" t="s">
        <v>65</v>
      </c>
      <c r="D29" s="22">
        <v>195</v>
      </c>
      <c r="E29" s="23" t="s">
        <v>118</v>
      </c>
      <c r="F29" s="22" t="s">
        <v>69</v>
      </c>
      <c r="G29" s="1" t="s">
        <v>107</v>
      </c>
      <c r="H29" s="1" t="s">
        <v>66</v>
      </c>
      <c r="N29" s="4" t="s">
        <v>176</v>
      </c>
      <c r="O29" s="4" t="s">
        <v>177</v>
      </c>
      <c r="P29" s="1" t="s">
        <v>178</v>
      </c>
      <c r="S29" s="42"/>
      <c r="T29" s="42"/>
      <c r="U29" s="42"/>
      <c r="Y29" s="50" t="s">
        <v>179</v>
      </c>
      <c r="Z29" s="49">
        <f t="shared" si="0"/>
        <v>50.923333333333339</v>
      </c>
      <c r="AA29" s="49">
        <f t="shared" si="1"/>
        <v>47.283333333333331</v>
      </c>
      <c r="AB29" s="49">
        <f t="shared" si="2"/>
        <v>42.94</v>
      </c>
      <c r="AC29" s="49">
        <f t="shared" si="3"/>
        <v>39.64</v>
      </c>
      <c r="AD29" s="49">
        <f t="shared" si="4"/>
        <v>31.009999999999998</v>
      </c>
      <c r="AE29" s="48">
        <f t="shared" si="5"/>
        <v>38.905000000000001</v>
      </c>
    </row>
    <row r="30" spans="1:46" ht="15">
      <c r="A30" s="7">
        <v>45621</v>
      </c>
      <c r="B30" s="2">
        <v>10</v>
      </c>
      <c r="C30" s="24" t="s">
        <v>52</v>
      </c>
      <c r="D30" s="22">
        <v>196</v>
      </c>
      <c r="E30" s="23" t="s">
        <v>68</v>
      </c>
      <c r="F30" s="22" t="s">
        <v>69</v>
      </c>
      <c r="G30" s="1" t="s">
        <v>107</v>
      </c>
      <c r="H30" s="23" t="s">
        <v>56</v>
      </c>
      <c r="N30" s="4" t="s">
        <v>180</v>
      </c>
      <c r="O30" s="4" t="s">
        <v>181</v>
      </c>
      <c r="P30" s="1" t="s">
        <v>182</v>
      </c>
      <c r="S30" s="42"/>
      <c r="T30" s="42"/>
      <c r="U30" s="42"/>
      <c r="Y30" s="50" t="s">
        <v>162</v>
      </c>
      <c r="Z30" s="49">
        <f t="shared" si="0"/>
        <v>49.234999999999999</v>
      </c>
      <c r="AA30" s="49">
        <f t="shared" si="1"/>
        <v>62.58</v>
      </c>
      <c r="AB30" s="49">
        <f t="shared" si="2"/>
        <v>50.72</v>
      </c>
      <c r="AC30" s="49">
        <f t="shared" si="3"/>
        <v>55.66</v>
      </c>
      <c r="AD30" s="49">
        <f t="shared" si="4"/>
        <v>35.299999999999997</v>
      </c>
      <c r="AE30" s="48">
        <f t="shared" si="5"/>
        <v>46.784999999999997</v>
      </c>
    </row>
    <row r="31" spans="1:46" ht="15">
      <c r="A31" s="7">
        <v>45621</v>
      </c>
      <c r="B31" s="2">
        <v>10</v>
      </c>
      <c r="C31" s="6" t="s">
        <v>63</v>
      </c>
      <c r="D31" s="22">
        <v>197</v>
      </c>
      <c r="E31" s="23" t="s">
        <v>68</v>
      </c>
      <c r="F31" s="22" t="s">
        <v>69</v>
      </c>
      <c r="G31" s="1" t="s">
        <v>107</v>
      </c>
      <c r="N31" s="4" t="s">
        <v>183</v>
      </c>
      <c r="O31" s="4" t="s">
        <v>184</v>
      </c>
      <c r="P31" s="1" t="s">
        <v>185</v>
      </c>
      <c r="S31" s="42"/>
      <c r="T31" s="42"/>
      <c r="U31" s="42"/>
      <c r="X31" s="2"/>
      <c r="Y31" s="50" t="s">
        <v>186</v>
      </c>
      <c r="Z31" s="49">
        <f t="shared" si="0"/>
        <v>51.604999999999997</v>
      </c>
      <c r="AA31" s="49">
        <f t="shared" si="1"/>
        <v>60.105000000000004</v>
      </c>
      <c r="AB31" s="49">
        <f t="shared" si="2"/>
        <v>47.055</v>
      </c>
      <c r="AC31" s="49">
        <f t="shared" si="3"/>
        <v>58.454999999999998</v>
      </c>
      <c r="AD31" s="49">
        <f t="shared" si="4"/>
        <v>34.51</v>
      </c>
      <c r="AE31" s="48">
        <f t="shared" si="5"/>
        <v>43.06</v>
      </c>
    </row>
    <row r="32" spans="1:46" ht="15.95" thickBot="1">
      <c r="A32" s="7">
        <v>45621</v>
      </c>
      <c r="B32" s="2">
        <v>10</v>
      </c>
      <c r="C32" s="6" t="s">
        <v>65</v>
      </c>
      <c r="D32" s="22">
        <v>198</v>
      </c>
      <c r="E32" s="23" t="s">
        <v>68</v>
      </c>
      <c r="F32" s="22" t="s">
        <v>69</v>
      </c>
      <c r="G32" s="1" t="s">
        <v>107</v>
      </c>
      <c r="H32" s="1" t="s">
        <v>66</v>
      </c>
      <c r="N32" s="4" t="s">
        <v>187</v>
      </c>
      <c r="O32" s="4" t="s">
        <v>188</v>
      </c>
      <c r="P32" s="1" t="s">
        <v>189</v>
      </c>
      <c r="U32" s="42"/>
      <c r="Y32" s="47" t="s">
        <v>190</v>
      </c>
      <c r="Z32" s="46">
        <f t="shared" si="0"/>
        <v>42.34</v>
      </c>
      <c r="AA32" s="46">
        <f t="shared" si="1"/>
        <v>55.97</v>
      </c>
      <c r="AB32" s="46">
        <f t="shared" si="2"/>
        <v>31.6</v>
      </c>
      <c r="AC32" s="46">
        <f t="shared" si="3"/>
        <v>53.144999999999996</v>
      </c>
      <c r="AD32" s="46">
        <f t="shared" si="4"/>
        <v>29.344999999999999</v>
      </c>
      <c r="AE32" s="45">
        <f t="shared" si="5"/>
        <v>40.274999999999999</v>
      </c>
    </row>
    <row r="33" spans="1:21" ht="15">
      <c r="A33" s="36">
        <v>45621</v>
      </c>
      <c r="B33" s="35">
        <v>10</v>
      </c>
      <c r="C33" s="19" t="s">
        <v>128</v>
      </c>
      <c r="D33" s="17">
        <v>199</v>
      </c>
      <c r="E33" s="18" t="s">
        <v>68</v>
      </c>
      <c r="F33" s="17" t="s">
        <v>69</v>
      </c>
      <c r="G33" s="16" t="s">
        <v>107</v>
      </c>
      <c r="H33" s="16" t="s">
        <v>129</v>
      </c>
      <c r="N33" s="5" t="s">
        <v>191</v>
      </c>
      <c r="O33" s="5" t="s">
        <v>191</v>
      </c>
      <c r="P33" s="44" t="s">
        <v>191</v>
      </c>
      <c r="U33" s="42"/>
    </row>
    <row r="34" spans="1:21" ht="15">
      <c r="A34" s="34">
        <v>45621</v>
      </c>
      <c r="B34" s="33">
        <v>10</v>
      </c>
      <c r="C34" s="43" t="s">
        <v>130</v>
      </c>
      <c r="D34" s="11">
        <v>200</v>
      </c>
      <c r="E34" s="32" t="s">
        <v>68</v>
      </c>
      <c r="F34" s="31" t="s">
        <v>69</v>
      </c>
      <c r="G34" s="10" t="s">
        <v>107</v>
      </c>
      <c r="H34" s="10" t="s">
        <v>131</v>
      </c>
      <c r="I34" s="37"/>
      <c r="N34" s="4" t="s">
        <v>192</v>
      </c>
      <c r="O34" s="4" t="s">
        <v>193</v>
      </c>
      <c r="P34" s="1" t="s">
        <v>173</v>
      </c>
      <c r="U34" s="42"/>
    </row>
    <row r="35" spans="1:21" ht="15">
      <c r="A35" s="7">
        <v>45623</v>
      </c>
      <c r="B35" s="2">
        <v>12</v>
      </c>
      <c r="C35" s="24" t="s">
        <v>52</v>
      </c>
      <c r="D35" s="22">
        <v>201</v>
      </c>
      <c r="E35" s="23" t="s">
        <v>53</v>
      </c>
      <c r="F35" s="22" t="s">
        <v>69</v>
      </c>
      <c r="G35" s="1" t="s">
        <v>107</v>
      </c>
      <c r="H35" s="23" t="s">
        <v>56</v>
      </c>
      <c r="N35" s="4" t="s">
        <v>194</v>
      </c>
      <c r="O35" s="4" t="s">
        <v>173</v>
      </c>
      <c r="P35" s="1" t="s">
        <v>195</v>
      </c>
      <c r="R35" s="28"/>
    </row>
    <row r="36" spans="1:21" ht="15">
      <c r="A36" s="7">
        <v>45623</v>
      </c>
      <c r="B36" s="2">
        <v>12</v>
      </c>
      <c r="C36" s="6" t="s">
        <v>63</v>
      </c>
      <c r="D36" s="22">
        <v>202</v>
      </c>
      <c r="E36" s="23" t="s">
        <v>53</v>
      </c>
      <c r="F36" s="22" t="s">
        <v>69</v>
      </c>
      <c r="G36" s="1" t="s">
        <v>107</v>
      </c>
      <c r="H36" s="23"/>
      <c r="I36" s="41"/>
      <c r="O36" s="4" t="s">
        <v>196</v>
      </c>
      <c r="P36" s="1" t="s">
        <v>185</v>
      </c>
      <c r="R36" s="2"/>
    </row>
    <row r="37" spans="1:21" ht="15">
      <c r="A37" s="7">
        <v>45623</v>
      </c>
      <c r="B37" s="2">
        <v>12</v>
      </c>
      <c r="C37" s="6" t="s">
        <v>65</v>
      </c>
      <c r="D37" s="22">
        <v>203</v>
      </c>
      <c r="E37" s="23" t="s">
        <v>53</v>
      </c>
      <c r="F37" s="22" t="s">
        <v>69</v>
      </c>
      <c r="G37" s="1" t="s">
        <v>107</v>
      </c>
      <c r="H37" s="1" t="s">
        <v>66</v>
      </c>
      <c r="O37" s="4" t="s">
        <v>197</v>
      </c>
      <c r="P37" s="1" t="s">
        <v>198</v>
      </c>
      <c r="R37" s="2"/>
    </row>
    <row r="38" spans="1:21" ht="14.1">
      <c r="A38" s="7">
        <v>45623</v>
      </c>
      <c r="B38" s="2">
        <v>12</v>
      </c>
      <c r="C38" s="24" t="s">
        <v>52</v>
      </c>
      <c r="D38" s="22">
        <v>204</v>
      </c>
      <c r="E38" s="23" t="s">
        <v>118</v>
      </c>
      <c r="F38" s="22" t="s">
        <v>69</v>
      </c>
      <c r="G38" s="1" t="s">
        <v>107</v>
      </c>
      <c r="H38" s="23" t="s">
        <v>56</v>
      </c>
      <c r="P38" s="1" t="s">
        <v>182</v>
      </c>
      <c r="R38" s="28"/>
    </row>
    <row r="39" spans="1:21" ht="14.1">
      <c r="A39" s="7">
        <v>45623</v>
      </c>
      <c r="B39" s="2">
        <v>12</v>
      </c>
      <c r="C39" s="6" t="s">
        <v>63</v>
      </c>
      <c r="D39" s="22">
        <v>205</v>
      </c>
      <c r="E39" s="23" t="s">
        <v>118</v>
      </c>
      <c r="F39" s="22" t="s">
        <v>69</v>
      </c>
      <c r="G39" s="1" t="s">
        <v>107</v>
      </c>
      <c r="H39" s="23"/>
      <c r="R39" s="2"/>
    </row>
    <row r="40" spans="1:21" ht="12.95" customHeight="1">
      <c r="A40" s="7">
        <v>45623</v>
      </c>
      <c r="B40" s="2">
        <v>12</v>
      </c>
      <c r="C40" s="6" t="s">
        <v>65</v>
      </c>
      <c r="D40" s="22">
        <v>206</v>
      </c>
      <c r="E40" s="23" t="s">
        <v>118</v>
      </c>
      <c r="F40" s="22" t="s">
        <v>69</v>
      </c>
      <c r="G40" s="1" t="s">
        <v>107</v>
      </c>
      <c r="H40" s="1" t="s">
        <v>66</v>
      </c>
      <c r="N40" s="40" t="s">
        <v>199</v>
      </c>
      <c r="R40" s="2"/>
    </row>
    <row r="41" spans="1:21" ht="12.95" customHeight="1">
      <c r="A41" s="7">
        <v>45623</v>
      </c>
      <c r="B41" s="2">
        <v>12</v>
      </c>
      <c r="C41" s="24" t="s">
        <v>52</v>
      </c>
      <c r="D41" s="22">
        <v>207</v>
      </c>
      <c r="E41" s="23" t="s">
        <v>68</v>
      </c>
      <c r="F41" s="22" t="s">
        <v>69</v>
      </c>
      <c r="G41" s="1" t="s">
        <v>107</v>
      </c>
      <c r="H41" s="23" t="s">
        <v>56</v>
      </c>
      <c r="R41" s="28"/>
    </row>
    <row r="42" spans="1:21" ht="12.95" customHeight="1">
      <c r="A42" s="7">
        <v>45623</v>
      </c>
      <c r="B42" s="2">
        <v>12</v>
      </c>
      <c r="C42" s="6" t="s">
        <v>63</v>
      </c>
      <c r="D42" s="22">
        <v>208</v>
      </c>
      <c r="E42" s="23" t="s">
        <v>68</v>
      </c>
      <c r="F42" s="22" t="s">
        <v>69</v>
      </c>
      <c r="G42" s="1" t="s">
        <v>107</v>
      </c>
      <c r="N42" s="936"/>
      <c r="O42" s="936"/>
      <c r="R42" s="2"/>
    </row>
    <row r="43" spans="1:21" ht="12.95" customHeight="1">
      <c r="A43" s="7">
        <v>45623</v>
      </c>
      <c r="B43" s="2">
        <v>12</v>
      </c>
      <c r="C43" s="6" t="s">
        <v>65</v>
      </c>
      <c r="D43" s="22">
        <v>209</v>
      </c>
      <c r="E43" s="23" t="s">
        <v>68</v>
      </c>
      <c r="F43" s="22" t="s">
        <v>69</v>
      </c>
      <c r="G43" s="1" t="s">
        <v>107</v>
      </c>
      <c r="H43" s="1" t="s">
        <v>66</v>
      </c>
      <c r="N43" s="936"/>
      <c r="O43" s="936"/>
      <c r="R43" s="2"/>
    </row>
    <row r="44" spans="1:21" ht="12.95" customHeight="1">
      <c r="A44" s="36">
        <v>45623</v>
      </c>
      <c r="B44" s="35">
        <v>12</v>
      </c>
      <c r="C44" s="19" t="s">
        <v>128</v>
      </c>
      <c r="D44" s="39">
        <v>210</v>
      </c>
      <c r="E44" s="18" t="s">
        <v>68</v>
      </c>
      <c r="F44" s="17" t="s">
        <v>69</v>
      </c>
      <c r="G44" s="16" t="s">
        <v>107</v>
      </c>
      <c r="H44" s="16" t="s">
        <v>129</v>
      </c>
      <c r="N44" s="936"/>
      <c r="O44" s="936"/>
      <c r="R44" s="28"/>
    </row>
    <row r="45" spans="1:21" ht="12.95" customHeight="1">
      <c r="A45" s="34">
        <v>45623</v>
      </c>
      <c r="B45" s="33">
        <v>12</v>
      </c>
      <c r="C45" s="13" t="s">
        <v>130</v>
      </c>
      <c r="D45" s="38">
        <v>211</v>
      </c>
      <c r="E45" s="32" t="s">
        <v>68</v>
      </c>
      <c r="F45" s="31" t="s">
        <v>69</v>
      </c>
      <c r="G45" s="10" t="s">
        <v>107</v>
      </c>
      <c r="H45" s="10" t="s">
        <v>131</v>
      </c>
      <c r="I45" s="37"/>
      <c r="N45" s="936"/>
      <c r="O45" s="936"/>
      <c r="R45" s="2"/>
    </row>
    <row r="46" spans="1:21" ht="12.95" customHeight="1">
      <c r="A46" s="7">
        <v>45628</v>
      </c>
      <c r="B46" s="2">
        <v>17</v>
      </c>
      <c r="C46" s="24" t="s">
        <v>52</v>
      </c>
      <c r="D46" s="22">
        <v>212</v>
      </c>
      <c r="E46" s="23" t="s">
        <v>53</v>
      </c>
      <c r="F46" s="22" t="s">
        <v>69</v>
      </c>
      <c r="G46" s="1" t="s">
        <v>107</v>
      </c>
      <c r="H46" s="23" t="s">
        <v>56</v>
      </c>
      <c r="N46" s="936"/>
      <c r="O46" s="936"/>
      <c r="R46" s="2"/>
    </row>
    <row r="47" spans="1:21" ht="14.1">
      <c r="A47" s="7">
        <v>45628</v>
      </c>
      <c r="B47" s="2">
        <v>17</v>
      </c>
      <c r="C47" s="6" t="s">
        <v>63</v>
      </c>
      <c r="D47" s="22">
        <v>213</v>
      </c>
      <c r="E47" s="23" t="s">
        <v>53</v>
      </c>
      <c r="F47" s="22" t="s">
        <v>69</v>
      </c>
      <c r="G47" s="1" t="s">
        <v>107</v>
      </c>
      <c r="H47" s="23"/>
      <c r="N47" s="936"/>
      <c r="O47" s="936"/>
      <c r="R47" s="28"/>
    </row>
    <row r="48" spans="1:21" ht="14.1">
      <c r="A48" s="7">
        <v>45628</v>
      </c>
      <c r="B48" s="2">
        <v>17</v>
      </c>
      <c r="C48" s="6" t="s">
        <v>65</v>
      </c>
      <c r="D48" s="22">
        <v>214</v>
      </c>
      <c r="E48" s="23" t="s">
        <v>53</v>
      </c>
      <c r="F48" s="22" t="s">
        <v>69</v>
      </c>
      <c r="G48" s="1" t="s">
        <v>107</v>
      </c>
      <c r="H48" s="1" t="s">
        <v>66</v>
      </c>
      <c r="N48" s="936"/>
      <c r="O48" s="936"/>
    </row>
    <row r="49" spans="1:62" ht="14.1">
      <c r="A49" s="7">
        <v>45628</v>
      </c>
      <c r="B49" s="2">
        <v>17</v>
      </c>
      <c r="C49" s="24" t="s">
        <v>52</v>
      </c>
      <c r="D49" s="22">
        <v>215</v>
      </c>
      <c r="E49" s="23" t="s">
        <v>118</v>
      </c>
      <c r="F49" s="22" t="s">
        <v>200</v>
      </c>
      <c r="G49" s="1" t="s">
        <v>201</v>
      </c>
      <c r="H49" s="23" t="s">
        <v>56</v>
      </c>
    </row>
    <row r="50" spans="1:62" ht="14.1">
      <c r="A50" s="7">
        <v>45628</v>
      </c>
      <c r="B50" s="2">
        <v>17</v>
      </c>
      <c r="C50" s="6" t="s">
        <v>63</v>
      </c>
      <c r="D50" s="22">
        <v>216</v>
      </c>
      <c r="E50" s="23" t="s">
        <v>118</v>
      </c>
      <c r="F50" s="22" t="s">
        <v>200</v>
      </c>
      <c r="G50" s="1" t="s">
        <v>201</v>
      </c>
      <c r="H50" s="23"/>
    </row>
    <row r="51" spans="1:62" ht="14.1">
      <c r="A51" s="7">
        <v>45628</v>
      </c>
      <c r="B51" s="2">
        <v>17</v>
      </c>
      <c r="C51" s="6" t="s">
        <v>65</v>
      </c>
      <c r="D51" s="22">
        <v>217</v>
      </c>
      <c r="E51" s="23" t="s">
        <v>118</v>
      </c>
      <c r="F51" s="22" t="s">
        <v>200</v>
      </c>
      <c r="G51" s="1" t="s">
        <v>201</v>
      </c>
      <c r="H51" s="1" t="s">
        <v>66</v>
      </c>
    </row>
    <row r="52" spans="1:62" ht="14.1">
      <c r="A52" s="7">
        <v>45628</v>
      </c>
      <c r="B52" s="2">
        <v>17</v>
      </c>
      <c r="C52" s="24" t="s">
        <v>52</v>
      </c>
      <c r="D52" s="22">
        <v>218</v>
      </c>
      <c r="E52" s="23" t="s">
        <v>68</v>
      </c>
      <c r="F52" s="22" t="s">
        <v>69</v>
      </c>
      <c r="G52" s="1" t="s">
        <v>107</v>
      </c>
      <c r="H52" s="23" t="s">
        <v>56</v>
      </c>
    </row>
    <row r="53" spans="1:62" ht="14.1">
      <c r="A53" s="7">
        <v>45628</v>
      </c>
      <c r="B53" s="2">
        <v>17</v>
      </c>
      <c r="C53" s="6" t="s">
        <v>63</v>
      </c>
      <c r="D53" s="22">
        <v>219</v>
      </c>
      <c r="E53" s="23" t="s">
        <v>68</v>
      </c>
      <c r="F53" s="22" t="s">
        <v>69</v>
      </c>
      <c r="G53" s="1" t="s">
        <v>107</v>
      </c>
    </row>
    <row r="54" spans="1:62" ht="14.1">
      <c r="A54" s="7">
        <v>45628</v>
      </c>
      <c r="B54" s="2">
        <v>17</v>
      </c>
      <c r="C54" s="6" t="s">
        <v>65</v>
      </c>
      <c r="D54" s="22">
        <v>220</v>
      </c>
      <c r="E54" s="23" t="s">
        <v>68</v>
      </c>
      <c r="F54" s="22" t="s">
        <v>69</v>
      </c>
      <c r="G54" s="1" t="s">
        <v>107</v>
      </c>
      <c r="H54" s="1" t="s">
        <v>66</v>
      </c>
    </row>
    <row r="55" spans="1:62" ht="14.1">
      <c r="A55" s="36">
        <v>45628</v>
      </c>
      <c r="B55" s="35">
        <v>17</v>
      </c>
      <c r="C55" s="19" t="s">
        <v>128</v>
      </c>
      <c r="D55" s="17">
        <v>221</v>
      </c>
      <c r="E55" s="18" t="s">
        <v>68</v>
      </c>
      <c r="F55" s="17" t="s">
        <v>69</v>
      </c>
      <c r="G55" s="16" t="s">
        <v>107</v>
      </c>
      <c r="H55" s="16" t="s">
        <v>129</v>
      </c>
    </row>
    <row r="56" spans="1:62" ht="14.1">
      <c r="A56" s="34">
        <v>45628</v>
      </c>
      <c r="B56" s="33">
        <v>17</v>
      </c>
      <c r="C56" s="13" t="s">
        <v>130</v>
      </c>
      <c r="D56" s="11">
        <v>222</v>
      </c>
      <c r="E56" s="32" t="s">
        <v>68</v>
      </c>
      <c r="F56" s="31" t="s">
        <v>69</v>
      </c>
      <c r="G56" s="10" t="s">
        <v>107</v>
      </c>
      <c r="H56" s="10" t="s">
        <v>131</v>
      </c>
      <c r="I56" s="8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</row>
    <row r="57" spans="1:62" ht="14.1">
      <c r="A57" s="7">
        <v>45631</v>
      </c>
      <c r="B57" s="2">
        <v>20</v>
      </c>
      <c r="C57" s="24" t="s">
        <v>52</v>
      </c>
      <c r="D57" s="22">
        <v>223</v>
      </c>
      <c r="E57" s="23" t="s">
        <v>53</v>
      </c>
      <c r="F57" s="22" t="s">
        <v>69</v>
      </c>
      <c r="G57" s="1" t="s">
        <v>107</v>
      </c>
      <c r="H57" s="23" t="s">
        <v>56</v>
      </c>
      <c r="I57" s="1" t="s">
        <v>202</v>
      </c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</row>
    <row r="58" spans="1:62" ht="14.1">
      <c r="A58" s="7">
        <v>45631</v>
      </c>
      <c r="B58" s="2">
        <v>20</v>
      </c>
      <c r="C58" s="6" t="s">
        <v>63</v>
      </c>
      <c r="D58" s="22">
        <v>224</v>
      </c>
      <c r="E58" s="23" t="s">
        <v>53</v>
      </c>
      <c r="F58" s="22" t="s">
        <v>69</v>
      </c>
      <c r="G58" s="1" t="s">
        <v>107</v>
      </c>
      <c r="H58" s="23"/>
      <c r="AF58" s="2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62" ht="14.1">
      <c r="A59" s="7">
        <v>45631</v>
      </c>
      <c r="B59" s="2">
        <v>20</v>
      </c>
      <c r="C59" s="6" t="s">
        <v>65</v>
      </c>
      <c r="D59" s="22">
        <v>225</v>
      </c>
      <c r="E59" s="23" t="s">
        <v>53</v>
      </c>
      <c r="F59" s="22" t="s">
        <v>69</v>
      </c>
      <c r="G59" s="1" t="s">
        <v>107</v>
      </c>
      <c r="H59" s="1" t="s">
        <v>66</v>
      </c>
      <c r="Y59" s="22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2"/>
      <c r="AS59" s="2"/>
      <c r="AT59" s="2"/>
    </row>
    <row r="60" spans="1:62" ht="14.1">
      <c r="A60" s="7">
        <v>45631</v>
      </c>
      <c r="B60" s="2">
        <v>20</v>
      </c>
      <c r="C60" s="24" t="s">
        <v>52</v>
      </c>
      <c r="D60" s="22">
        <v>226</v>
      </c>
      <c r="E60" s="23" t="s">
        <v>118</v>
      </c>
      <c r="F60" s="22" t="s">
        <v>200</v>
      </c>
      <c r="G60" s="1" t="s">
        <v>201</v>
      </c>
      <c r="H60" s="23" t="s">
        <v>56</v>
      </c>
      <c r="Y60" s="2"/>
      <c r="Z60" s="2"/>
      <c r="AA60" s="2"/>
      <c r="AB60" s="2"/>
      <c r="AC60" s="2"/>
      <c r="AD60" s="2"/>
      <c r="AE60" s="2"/>
      <c r="AF60" s="2"/>
      <c r="AG60" s="22"/>
      <c r="AH60" s="2"/>
      <c r="AI60" s="2"/>
      <c r="AJ60" s="22"/>
      <c r="AK60" s="2"/>
      <c r="AL60" s="2"/>
      <c r="AM60" s="22"/>
      <c r="AN60" s="2"/>
      <c r="AO60" s="2"/>
      <c r="AP60" s="22"/>
      <c r="AQ60" s="22"/>
      <c r="AR60" s="2"/>
      <c r="AS60" s="2"/>
      <c r="AT60" s="2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</row>
    <row r="61" spans="1:62" ht="14.1">
      <c r="A61" s="7">
        <v>45631</v>
      </c>
      <c r="B61" s="2">
        <v>20</v>
      </c>
      <c r="C61" s="6" t="s">
        <v>63</v>
      </c>
      <c r="D61" s="22">
        <v>227</v>
      </c>
      <c r="E61" s="23" t="s">
        <v>118</v>
      </c>
      <c r="F61" s="22" t="s">
        <v>200</v>
      </c>
      <c r="G61" s="1" t="s">
        <v>201</v>
      </c>
      <c r="H61" s="23"/>
      <c r="Y61" s="2"/>
      <c r="Z61" s="2"/>
      <c r="AA61" s="2"/>
      <c r="AB61" s="22"/>
      <c r="AC61" s="2"/>
      <c r="AD61" s="2"/>
      <c r="AE61" s="2"/>
      <c r="AF61" s="2"/>
      <c r="AG61" s="22"/>
      <c r="AH61" s="2"/>
      <c r="AI61" s="2"/>
      <c r="AJ61" s="22"/>
      <c r="AK61" s="2"/>
      <c r="AL61" s="2"/>
      <c r="AM61" s="22"/>
      <c r="AN61" s="2"/>
      <c r="AO61" s="2"/>
      <c r="AP61" s="22"/>
      <c r="AQ61" s="2"/>
      <c r="AR61" s="22"/>
      <c r="AS61" s="27"/>
      <c r="AT61" s="2"/>
      <c r="AU61" s="2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spans="1:62" ht="14.1">
      <c r="A62" s="7">
        <v>45631</v>
      </c>
      <c r="B62" s="2">
        <v>20</v>
      </c>
      <c r="C62" s="6" t="s">
        <v>65</v>
      </c>
      <c r="D62" s="22">
        <v>228</v>
      </c>
      <c r="E62" s="23" t="s">
        <v>118</v>
      </c>
      <c r="F62" s="22" t="s">
        <v>200</v>
      </c>
      <c r="G62" s="1" t="s">
        <v>201</v>
      </c>
      <c r="H62" s="1" t="s">
        <v>66</v>
      </c>
      <c r="Y62" s="2"/>
      <c r="Z62" s="2"/>
      <c r="AA62" s="2"/>
      <c r="AB62" s="22"/>
      <c r="AC62" s="2"/>
      <c r="AD62" s="2"/>
      <c r="AE62" s="2"/>
      <c r="AF62" s="2"/>
      <c r="AG62" s="22"/>
      <c r="AH62" s="2"/>
      <c r="AI62" s="2"/>
      <c r="AJ62" s="22"/>
      <c r="AK62" s="2"/>
      <c r="AL62" s="2"/>
      <c r="AM62" s="22"/>
      <c r="AN62" s="2"/>
      <c r="AO62" s="2"/>
      <c r="AP62" s="22"/>
      <c r="AQ62" s="2"/>
      <c r="AR62" s="2"/>
      <c r="AS62" s="2"/>
      <c r="AT62" s="2"/>
      <c r="AU62" s="2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spans="1:62" ht="14.1">
      <c r="A63" s="7">
        <v>45631</v>
      </c>
      <c r="B63" s="2">
        <v>20</v>
      </c>
      <c r="C63" s="24" t="s">
        <v>52</v>
      </c>
      <c r="D63" s="22">
        <v>234</v>
      </c>
      <c r="E63" s="23" t="s">
        <v>68</v>
      </c>
      <c r="F63" s="22" t="s">
        <v>69</v>
      </c>
      <c r="G63" s="1" t="s">
        <v>107</v>
      </c>
      <c r="H63" s="23" t="s">
        <v>56</v>
      </c>
      <c r="I63" s="1" t="s">
        <v>203</v>
      </c>
      <c r="N63" s="29" t="s">
        <v>204</v>
      </c>
      <c r="Y63" s="2"/>
      <c r="Z63" s="2"/>
      <c r="AA63" s="27"/>
      <c r="AB63" s="2"/>
      <c r="AC63" s="2"/>
      <c r="AD63" s="2"/>
      <c r="AE63" s="2"/>
      <c r="AF63" s="2"/>
      <c r="AG63" s="22"/>
      <c r="AH63" s="2"/>
      <c r="AI63" s="2"/>
      <c r="AJ63" s="22"/>
      <c r="AK63" s="2"/>
      <c r="AL63" s="2"/>
      <c r="AM63" s="22"/>
      <c r="AN63" s="2"/>
      <c r="AO63" s="2"/>
      <c r="AP63" s="22"/>
      <c r="AQ63" s="22"/>
      <c r="AR63" s="2"/>
      <c r="AS63" s="2"/>
      <c r="AT63" s="2"/>
      <c r="AU63" s="2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62" ht="14.1">
      <c r="A64" s="7">
        <v>45631</v>
      </c>
      <c r="B64" s="2">
        <v>20</v>
      </c>
      <c r="C64" s="6" t="s">
        <v>63</v>
      </c>
      <c r="D64" s="22">
        <v>239</v>
      </c>
      <c r="E64" s="23" t="s">
        <v>68</v>
      </c>
      <c r="F64" s="22" t="s">
        <v>69</v>
      </c>
      <c r="G64" s="1" t="s">
        <v>107</v>
      </c>
      <c r="I64" s="1" t="s">
        <v>205</v>
      </c>
      <c r="Y64" s="2"/>
      <c r="Z64" s="2"/>
      <c r="AA64" s="2"/>
      <c r="AB64" s="22"/>
      <c r="AC64" s="2"/>
      <c r="AD64" s="2"/>
      <c r="AE64" s="2"/>
      <c r="AF64" s="2"/>
      <c r="AG64" s="22"/>
      <c r="AH64" s="2"/>
      <c r="AI64" s="2"/>
      <c r="AJ64" s="22"/>
      <c r="AK64" s="2"/>
      <c r="AL64" s="2"/>
      <c r="AM64" s="22"/>
      <c r="AN64" s="2"/>
      <c r="AO64" s="2"/>
      <c r="AP64" s="2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1:62" ht="14.1">
      <c r="A65" s="7">
        <v>45631</v>
      </c>
      <c r="B65" s="2">
        <v>20</v>
      </c>
      <c r="C65" s="6" t="s">
        <v>65</v>
      </c>
      <c r="D65" s="22">
        <v>240</v>
      </c>
      <c r="E65" s="23" t="s">
        <v>68</v>
      </c>
      <c r="F65" s="22" t="s">
        <v>69</v>
      </c>
      <c r="G65" s="1" t="s">
        <v>107</v>
      </c>
      <c r="H65" s="1" t="s">
        <v>66</v>
      </c>
      <c r="Y65" s="2"/>
      <c r="Z65" s="2"/>
      <c r="AA65" s="2"/>
      <c r="AB65" s="22"/>
      <c r="AC65" s="2"/>
      <c r="AD65" s="2"/>
      <c r="AE65" s="2"/>
      <c r="AF65" s="2"/>
      <c r="AG65" s="22"/>
      <c r="AH65" s="2"/>
      <c r="AI65" s="2"/>
      <c r="AJ65" s="22"/>
      <c r="AK65" s="2"/>
      <c r="AL65" s="2"/>
      <c r="AM65" s="22"/>
      <c r="AN65" s="2"/>
      <c r="AO65" s="2"/>
      <c r="AP65" s="22"/>
      <c r="AQ65" s="2"/>
      <c r="AR65" s="2"/>
      <c r="AS65" s="2"/>
      <c r="AT65" s="2"/>
      <c r="AU65" s="2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1:62" ht="14.1">
      <c r="A66" s="21">
        <v>45631</v>
      </c>
      <c r="B66" s="20">
        <v>20</v>
      </c>
      <c r="C66" s="19" t="s">
        <v>128</v>
      </c>
      <c r="D66" s="17">
        <v>241</v>
      </c>
      <c r="E66" s="18" t="s">
        <v>68</v>
      </c>
      <c r="F66" s="17" t="s">
        <v>69</v>
      </c>
      <c r="G66" s="16" t="s">
        <v>107</v>
      </c>
      <c r="H66" s="16" t="s">
        <v>129</v>
      </c>
      <c r="Y66" s="28"/>
      <c r="Z66" s="2"/>
      <c r="AA66" s="2"/>
      <c r="AB66" s="22"/>
      <c r="AC66" s="2"/>
      <c r="AD66" s="2"/>
      <c r="AE66" s="2"/>
      <c r="AF66" s="2"/>
      <c r="AG66" s="22"/>
      <c r="AH66" s="2"/>
      <c r="AI66" s="2"/>
      <c r="AJ66" s="22"/>
      <c r="AK66" s="2"/>
      <c r="AL66" s="2"/>
      <c r="AM66" s="22"/>
      <c r="AN66" s="2"/>
      <c r="AO66" s="2"/>
      <c r="AP66" s="2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1:62" ht="14.1">
      <c r="A67" s="15">
        <v>45631</v>
      </c>
      <c r="B67" s="14">
        <v>20</v>
      </c>
      <c r="C67" s="13" t="s">
        <v>130</v>
      </c>
      <c r="D67" s="11">
        <v>242</v>
      </c>
      <c r="E67" s="12" t="s">
        <v>68</v>
      </c>
      <c r="F67" s="11" t="s">
        <v>69</v>
      </c>
      <c r="G67" s="10" t="s">
        <v>107</v>
      </c>
      <c r="H67" s="9" t="s">
        <v>131</v>
      </c>
      <c r="I67" s="8"/>
      <c r="Y67" s="2"/>
      <c r="Z67" s="2"/>
      <c r="AA67" s="2"/>
      <c r="AB67" s="22"/>
      <c r="AC67" s="2"/>
      <c r="AD67" s="2"/>
      <c r="AE67" s="2"/>
      <c r="AF67" s="2"/>
      <c r="AG67" s="22"/>
      <c r="AH67" s="2"/>
      <c r="AI67" s="2"/>
      <c r="AJ67" s="22"/>
      <c r="AK67" s="2"/>
      <c r="AL67" s="2"/>
      <c r="AM67" s="22"/>
      <c r="AN67" s="2"/>
      <c r="AO67" s="2"/>
      <c r="AP67" s="2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ht="14.1">
      <c r="A68" s="7">
        <v>45636</v>
      </c>
      <c r="B68" s="2">
        <v>25</v>
      </c>
      <c r="C68" s="24" t="s">
        <v>52</v>
      </c>
      <c r="D68" s="22">
        <v>244</v>
      </c>
      <c r="E68" s="23" t="s">
        <v>53</v>
      </c>
      <c r="F68" s="22" t="s">
        <v>69</v>
      </c>
      <c r="G68" s="1" t="s">
        <v>107</v>
      </c>
      <c r="H68" s="23" t="s">
        <v>56</v>
      </c>
      <c r="Y68" s="2"/>
      <c r="Z68" s="2"/>
      <c r="AA68" s="2"/>
      <c r="AB68" s="22"/>
      <c r="AC68" s="2"/>
      <c r="AD68" s="2"/>
      <c r="AE68" s="2"/>
      <c r="AF68" s="2"/>
      <c r="AG68" s="22"/>
      <c r="AH68" s="2"/>
      <c r="AI68" s="2"/>
      <c r="AJ68" s="22"/>
      <c r="AK68" s="2"/>
      <c r="AL68" s="2"/>
      <c r="AM68" s="22"/>
      <c r="AN68" s="2"/>
      <c r="AO68" s="2"/>
      <c r="AP68" s="2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1:62" ht="14.1">
      <c r="A69" s="7">
        <v>45636</v>
      </c>
      <c r="B69" s="2">
        <v>25</v>
      </c>
      <c r="C69" s="6" t="s">
        <v>63</v>
      </c>
      <c r="D69" s="22">
        <v>245</v>
      </c>
      <c r="E69" s="23" t="s">
        <v>53</v>
      </c>
      <c r="F69" s="22" t="s">
        <v>69</v>
      </c>
      <c r="G69" s="1" t="s">
        <v>107</v>
      </c>
      <c r="H69" s="2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1:62" ht="14.1">
      <c r="A70" s="7">
        <v>45636</v>
      </c>
      <c r="B70" s="2">
        <v>25</v>
      </c>
      <c r="C70" s="6" t="s">
        <v>65</v>
      </c>
      <c r="D70" s="22">
        <v>246</v>
      </c>
      <c r="E70" s="23" t="s">
        <v>53</v>
      </c>
      <c r="F70" s="22" t="s">
        <v>69</v>
      </c>
      <c r="G70" s="1" t="s">
        <v>107</v>
      </c>
      <c r="H70" s="1" t="s">
        <v>66</v>
      </c>
      <c r="Z70" s="2"/>
      <c r="AA70" s="2"/>
      <c r="AB70" s="2"/>
      <c r="AC70" s="27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1:62" ht="14.1">
      <c r="A71" s="7">
        <v>45636</v>
      </c>
      <c r="B71" s="2">
        <v>25</v>
      </c>
      <c r="C71" s="24" t="s">
        <v>52</v>
      </c>
      <c r="D71" s="22">
        <v>247</v>
      </c>
      <c r="E71" s="23" t="s">
        <v>118</v>
      </c>
      <c r="F71" s="22" t="s">
        <v>200</v>
      </c>
      <c r="G71" s="1" t="s">
        <v>201</v>
      </c>
      <c r="H71" s="23" t="s">
        <v>56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1:62" ht="14.1">
      <c r="A72" s="7">
        <v>45636</v>
      </c>
      <c r="B72" s="2">
        <v>25</v>
      </c>
      <c r="C72" s="6" t="s">
        <v>63</v>
      </c>
      <c r="D72" s="22">
        <v>248</v>
      </c>
      <c r="E72" s="23" t="s">
        <v>118</v>
      </c>
      <c r="F72" s="22" t="s">
        <v>200</v>
      </c>
      <c r="G72" s="1" t="s">
        <v>201</v>
      </c>
      <c r="H72" s="2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1:62" ht="14.1">
      <c r="A73" s="7">
        <v>45636</v>
      </c>
      <c r="B73" s="2">
        <v>25</v>
      </c>
      <c r="C73" s="6" t="s">
        <v>65</v>
      </c>
      <c r="D73" s="22">
        <v>249</v>
      </c>
      <c r="E73" s="23" t="s">
        <v>118</v>
      </c>
      <c r="F73" s="22" t="s">
        <v>200</v>
      </c>
      <c r="G73" s="1" t="s">
        <v>201</v>
      </c>
      <c r="H73" s="1" t="s">
        <v>66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1:62" ht="14.1">
      <c r="A74" s="7">
        <v>45636</v>
      </c>
      <c r="B74" s="2">
        <v>25</v>
      </c>
      <c r="C74" s="24" t="s">
        <v>52</v>
      </c>
      <c r="D74" s="22">
        <v>250</v>
      </c>
      <c r="E74" s="23" t="s">
        <v>68</v>
      </c>
      <c r="F74" s="22" t="s">
        <v>69</v>
      </c>
      <c r="G74" s="1" t="s">
        <v>107</v>
      </c>
      <c r="H74" s="23" t="s">
        <v>56</v>
      </c>
      <c r="I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ht="14.1">
      <c r="A75" s="7">
        <v>45636</v>
      </c>
      <c r="B75" s="2">
        <v>25</v>
      </c>
      <c r="C75" s="6" t="s">
        <v>63</v>
      </c>
      <c r="D75" s="22">
        <v>251</v>
      </c>
      <c r="E75" s="23" t="s">
        <v>68</v>
      </c>
      <c r="F75" s="22" t="s">
        <v>69</v>
      </c>
      <c r="G75" s="1" t="s">
        <v>107</v>
      </c>
      <c r="I75" s="2"/>
      <c r="Z75" s="2"/>
      <c r="AA75" s="2"/>
      <c r="AB75" s="2"/>
      <c r="AC75" s="2"/>
      <c r="AD75" s="2"/>
      <c r="AE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1:62" ht="14.1">
      <c r="A76" s="7">
        <v>45636</v>
      </c>
      <c r="B76" s="2">
        <v>25</v>
      </c>
      <c r="C76" s="6" t="s">
        <v>65</v>
      </c>
      <c r="D76" s="22">
        <v>252</v>
      </c>
      <c r="E76" s="23" t="s">
        <v>68</v>
      </c>
      <c r="F76" s="22" t="s">
        <v>69</v>
      </c>
      <c r="G76" s="1" t="s">
        <v>107</v>
      </c>
      <c r="H76" s="1" t="s">
        <v>66</v>
      </c>
      <c r="I76" s="2"/>
      <c r="Z76" s="2"/>
      <c r="AA76" s="2"/>
      <c r="AB76" s="2"/>
      <c r="AC76" s="2"/>
      <c r="AD76" s="2"/>
      <c r="AE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1:62" ht="14.1">
      <c r="A77" s="21">
        <v>45636</v>
      </c>
      <c r="B77" s="20">
        <v>25</v>
      </c>
      <c r="C77" s="19" t="s">
        <v>128</v>
      </c>
      <c r="D77" s="17">
        <v>253</v>
      </c>
      <c r="E77" s="18" t="s">
        <v>68</v>
      </c>
      <c r="F77" s="17" t="s">
        <v>69</v>
      </c>
      <c r="G77" s="16" t="s">
        <v>107</v>
      </c>
      <c r="H77" s="16" t="s">
        <v>129</v>
      </c>
      <c r="I77" s="2"/>
      <c r="Z77" s="2"/>
      <c r="AA77" s="2"/>
      <c r="AB77" s="2"/>
      <c r="AC77" s="2"/>
      <c r="AD77" s="2"/>
      <c r="AE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1:62" ht="14.1">
      <c r="A78" s="15">
        <v>45636</v>
      </c>
      <c r="B78" s="14">
        <v>25</v>
      </c>
      <c r="C78" s="13" t="s">
        <v>130</v>
      </c>
      <c r="D78" s="11">
        <v>254</v>
      </c>
      <c r="E78" s="12" t="s">
        <v>68</v>
      </c>
      <c r="F78" s="11" t="s">
        <v>69</v>
      </c>
      <c r="G78" s="10" t="s">
        <v>107</v>
      </c>
      <c r="H78" s="9" t="s">
        <v>131</v>
      </c>
      <c r="I78" s="25"/>
      <c r="Z78" s="2"/>
      <c r="AA78" s="2"/>
      <c r="AB78" s="2"/>
      <c r="AC78" s="2"/>
      <c r="AD78" s="2"/>
      <c r="AE78" s="2"/>
    </row>
    <row r="79" spans="1:62" ht="14.1">
      <c r="A79" s="7">
        <v>45638</v>
      </c>
      <c r="B79" s="2">
        <v>27</v>
      </c>
      <c r="C79" s="24" t="s">
        <v>52</v>
      </c>
      <c r="D79" s="26">
        <v>255</v>
      </c>
      <c r="E79" s="23" t="s">
        <v>53</v>
      </c>
      <c r="F79" s="22" t="s">
        <v>69</v>
      </c>
      <c r="G79" s="1" t="s">
        <v>107</v>
      </c>
      <c r="H79" s="23" t="s">
        <v>56</v>
      </c>
      <c r="I79" s="2"/>
      <c r="Z79" s="2"/>
      <c r="AA79" s="2"/>
      <c r="AB79" s="2"/>
      <c r="AC79" s="2"/>
      <c r="AD79" s="2"/>
      <c r="AE79" s="2"/>
    </row>
    <row r="80" spans="1:62" ht="14.1">
      <c r="A80" s="7">
        <v>45638</v>
      </c>
      <c r="B80" s="2">
        <v>27</v>
      </c>
      <c r="C80" s="6" t="s">
        <v>63</v>
      </c>
      <c r="D80" s="26">
        <v>256</v>
      </c>
      <c r="E80" s="23" t="s">
        <v>53</v>
      </c>
      <c r="F80" s="22" t="s">
        <v>69</v>
      </c>
      <c r="G80" s="1" t="s">
        <v>107</v>
      </c>
      <c r="H80" s="23"/>
      <c r="I80" s="2"/>
      <c r="Z80" s="2"/>
      <c r="AA80" s="2"/>
      <c r="AB80" s="2"/>
      <c r="AC80" s="2"/>
      <c r="AD80" s="2"/>
      <c r="AE80" s="2"/>
    </row>
    <row r="81" spans="1:31" ht="14.1">
      <c r="A81" s="7">
        <v>45638</v>
      </c>
      <c r="B81" s="2">
        <v>27</v>
      </c>
      <c r="C81" s="6" t="s">
        <v>65</v>
      </c>
      <c r="D81" s="26">
        <v>257</v>
      </c>
      <c r="E81" s="23" t="s">
        <v>53</v>
      </c>
      <c r="F81" s="22" t="s">
        <v>69</v>
      </c>
      <c r="G81" s="1" t="s">
        <v>107</v>
      </c>
      <c r="H81" s="1" t="s">
        <v>66</v>
      </c>
      <c r="I81" s="2"/>
      <c r="Z81" s="2"/>
      <c r="AA81" s="2"/>
      <c r="AB81" s="2"/>
      <c r="AC81" s="2"/>
      <c r="AD81" s="2"/>
      <c r="AE81" s="2"/>
    </row>
    <row r="82" spans="1:31" ht="14.1">
      <c r="A82" s="7">
        <v>45638</v>
      </c>
      <c r="B82" s="2">
        <v>27</v>
      </c>
      <c r="C82" s="24" t="s">
        <v>52</v>
      </c>
      <c r="D82" s="26">
        <v>258</v>
      </c>
      <c r="E82" s="23" t="s">
        <v>118</v>
      </c>
      <c r="F82" s="22" t="s">
        <v>200</v>
      </c>
      <c r="G82" s="1" t="s">
        <v>201</v>
      </c>
      <c r="H82" s="23" t="s">
        <v>56</v>
      </c>
      <c r="I82" s="2"/>
      <c r="Z82" s="2"/>
      <c r="AA82" s="2"/>
      <c r="AB82" s="2"/>
      <c r="AC82" s="2"/>
      <c r="AD82" s="2"/>
      <c r="AE82" s="2"/>
    </row>
    <row r="83" spans="1:31" ht="14.1">
      <c r="A83" s="7">
        <v>45638</v>
      </c>
      <c r="B83" s="2">
        <v>27</v>
      </c>
      <c r="C83" s="6" t="s">
        <v>63</v>
      </c>
      <c r="D83" s="26">
        <v>259</v>
      </c>
      <c r="E83" s="23" t="s">
        <v>118</v>
      </c>
      <c r="F83" s="22" t="s">
        <v>200</v>
      </c>
      <c r="G83" s="1" t="s">
        <v>201</v>
      </c>
      <c r="H83" s="23"/>
      <c r="I83" s="2"/>
      <c r="Z83" s="2"/>
      <c r="AA83" s="2"/>
      <c r="AB83" s="2"/>
      <c r="AC83" s="2"/>
      <c r="AD83" s="2"/>
      <c r="AE83" s="2"/>
    </row>
    <row r="84" spans="1:31" ht="14.1">
      <c r="A84" s="7">
        <v>45638</v>
      </c>
      <c r="B84" s="2">
        <v>27</v>
      </c>
      <c r="C84" s="6" t="s">
        <v>65</v>
      </c>
      <c r="D84" s="26">
        <v>260</v>
      </c>
      <c r="E84" s="23" t="s">
        <v>118</v>
      </c>
      <c r="F84" s="22" t="s">
        <v>200</v>
      </c>
      <c r="G84" s="1" t="s">
        <v>201</v>
      </c>
      <c r="H84" s="1" t="s">
        <v>66</v>
      </c>
      <c r="I84" s="2"/>
    </row>
    <row r="85" spans="1:31" ht="14.1">
      <c r="A85" s="7">
        <v>45638</v>
      </c>
      <c r="B85" s="2">
        <v>27</v>
      </c>
      <c r="C85" s="24" t="s">
        <v>52</v>
      </c>
      <c r="D85" s="26">
        <v>261</v>
      </c>
      <c r="E85" s="23" t="s">
        <v>68</v>
      </c>
      <c r="F85" s="22" t="s">
        <v>69</v>
      </c>
      <c r="G85" s="1" t="s">
        <v>107</v>
      </c>
      <c r="H85" s="23" t="s">
        <v>56</v>
      </c>
      <c r="I85" s="2"/>
    </row>
    <row r="86" spans="1:31" ht="14.1">
      <c r="A86" s="7">
        <v>45638</v>
      </c>
      <c r="B86" s="2">
        <v>27</v>
      </c>
      <c r="C86" s="6" t="s">
        <v>63</v>
      </c>
      <c r="D86" s="26">
        <v>262</v>
      </c>
      <c r="E86" s="23" t="s">
        <v>68</v>
      </c>
      <c r="F86" s="22" t="s">
        <v>69</v>
      </c>
      <c r="G86" s="1" t="s">
        <v>107</v>
      </c>
      <c r="I86" s="2"/>
    </row>
    <row r="87" spans="1:31" ht="14.1">
      <c r="A87" s="7">
        <v>45638</v>
      </c>
      <c r="B87" s="2">
        <v>27</v>
      </c>
      <c r="C87" s="6" t="s">
        <v>65</v>
      </c>
      <c r="D87" s="26">
        <v>263</v>
      </c>
      <c r="E87" s="23" t="s">
        <v>68</v>
      </c>
      <c r="F87" s="22" t="s">
        <v>69</v>
      </c>
      <c r="G87" s="1" t="s">
        <v>107</v>
      </c>
      <c r="H87" s="1" t="s">
        <v>66</v>
      </c>
      <c r="I87" s="2"/>
    </row>
    <row r="88" spans="1:31" ht="14.1">
      <c r="A88" s="21">
        <v>45638</v>
      </c>
      <c r="B88" s="20">
        <v>27</v>
      </c>
      <c r="C88" s="19" t="s">
        <v>128</v>
      </c>
      <c r="D88" s="17">
        <v>264</v>
      </c>
      <c r="E88" s="18" t="s">
        <v>68</v>
      </c>
      <c r="F88" s="17" t="s">
        <v>69</v>
      </c>
      <c r="G88" s="16" t="s">
        <v>107</v>
      </c>
      <c r="H88" s="16" t="s">
        <v>129</v>
      </c>
      <c r="I88" s="2"/>
    </row>
    <row r="89" spans="1:31" ht="14.1">
      <c r="A89" s="15">
        <v>45638</v>
      </c>
      <c r="B89" s="14">
        <v>27</v>
      </c>
      <c r="C89" s="13" t="s">
        <v>130</v>
      </c>
      <c r="D89" s="11">
        <v>265</v>
      </c>
      <c r="E89" s="12" t="s">
        <v>68</v>
      </c>
      <c r="F89" s="11" t="s">
        <v>69</v>
      </c>
      <c r="G89" s="10" t="s">
        <v>107</v>
      </c>
      <c r="H89" s="9" t="s">
        <v>131</v>
      </c>
      <c r="I89" s="25"/>
    </row>
    <row r="90" spans="1:31" ht="14.1">
      <c r="A90" s="7">
        <v>45642</v>
      </c>
      <c r="B90" s="2">
        <v>31</v>
      </c>
      <c r="C90" s="24" t="s">
        <v>52</v>
      </c>
      <c r="D90" s="22">
        <v>266</v>
      </c>
      <c r="E90" s="23" t="s">
        <v>53</v>
      </c>
      <c r="F90" s="22" t="s">
        <v>69</v>
      </c>
      <c r="G90" s="1" t="s">
        <v>107</v>
      </c>
      <c r="H90" s="23" t="s">
        <v>56</v>
      </c>
      <c r="I90" s="2"/>
    </row>
    <row r="91" spans="1:31" ht="14.1">
      <c r="A91" s="7">
        <v>45642</v>
      </c>
      <c r="B91" s="2">
        <v>31</v>
      </c>
      <c r="C91" s="6" t="s">
        <v>63</v>
      </c>
      <c r="D91" s="22">
        <v>267</v>
      </c>
      <c r="E91" s="23" t="s">
        <v>53</v>
      </c>
      <c r="F91" s="22" t="s">
        <v>69</v>
      </c>
      <c r="G91" s="1" t="s">
        <v>107</v>
      </c>
      <c r="H91" s="23"/>
      <c r="I91" s="2"/>
    </row>
    <row r="92" spans="1:31" ht="14.1">
      <c r="A92" s="7">
        <v>45642</v>
      </c>
      <c r="B92" s="2">
        <v>31</v>
      </c>
      <c r="C92" s="6" t="s">
        <v>65</v>
      </c>
      <c r="D92" s="22">
        <v>268</v>
      </c>
      <c r="E92" s="23" t="s">
        <v>53</v>
      </c>
      <c r="F92" s="22" t="s">
        <v>69</v>
      </c>
      <c r="G92" s="1" t="s">
        <v>107</v>
      </c>
      <c r="H92" s="1" t="s">
        <v>66</v>
      </c>
      <c r="I92" s="2"/>
    </row>
    <row r="93" spans="1:31" ht="14.1">
      <c r="A93" s="7">
        <v>45642</v>
      </c>
      <c r="B93" s="2">
        <v>31</v>
      </c>
      <c r="C93" s="24" t="s">
        <v>52</v>
      </c>
      <c r="D93" s="22">
        <v>269</v>
      </c>
      <c r="E93" s="23" t="s">
        <v>118</v>
      </c>
      <c r="F93" s="22" t="s">
        <v>200</v>
      </c>
      <c r="G93" s="1" t="s">
        <v>201</v>
      </c>
      <c r="H93" s="23" t="s">
        <v>56</v>
      </c>
      <c r="I93" s="2"/>
    </row>
    <row r="94" spans="1:31" ht="14.1">
      <c r="A94" s="7">
        <v>45642</v>
      </c>
      <c r="B94" s="2">
        <v>31</v>
      </c>
      <c r="C94" s="6" t="s">
        <v>63</v>
      </c>
      <c r="D94" s="22">
        <v>270</v>
      </c>
      <c r="E94" s="23" t="s">
        <v>118</v>
      </c>
      <c r="F94" s="22" t="s">
        <v>200</v>
      </c>
      <c r="G94" s="1" t="s">
        <v>201</v>
      </c>
      <c r="H94" s="23"/>
      <c r="I94" s="2"/>
    </row>
    <row r="95" spans="1:31" ht="14.1">
      <c r="A95" s="7">
        <v>45642</v>
      </c>
      <c r="B95" s="2">
        <v>31</v>
      </c>
      <c r="C95" s="6" t="s">
        <v>65</v>
      </c>
      <c r="D95" s="22">
        <v>271</v>
      </c>
      <c r="E95" s="23" t="s">
        <v>118</v>
      </c>
      <c r="F95" s="22" t="s">
        <v>200</v>
      </c>
      <c r="G95" s="1" t="s">
        <v>201</v>
      </c>
      <c r="H95" s="1" t="s">
        <v>66</v>
      </c>
      <c r="I95" s="2"/>
    </row>
    <row r="96" spans="1:31" ht="14.1">
      <c r="A96" s="7">
        <v>45642</v>
      </c>
      <c r="B96" s="2">
        <v>31</v>
      </c>
      <c r="C96" s="24" t="s">
        <v>52</v>
      </c>
      <c r="D96" s="22">
        <v>272</v>
      </c>
      <c r="E96" s="23" t="s">
        <v>68</v>
      </c>
      <c r="F96" s="22" t="s">
        <v>69</v>
      </c>
      <c r="G96" s="1" t="s">
        <v>107</v>
      </c>
      <c r="H96" s="23" t="s">
        <v>56</v>
      </c>
      <c r="I96" s="2"/>
    </row>
    <row r="97" spans="1:26" ht="14.1">
      <c r="A97" s="7">
        <v>45642</v>
      </c>
      <c r="B97" s="2">
        <v>31</v>
      </c>
      <c r="C97" s="6" t="s">
        <v>63</v>
      </c>
      <c r="D97" s="22">
        <v>273</v>
      </c>
      <c r="E97" s="23" t="s">
        <v>68</v>
      </c>
      <c r="F97" s="22" t="s">
        <v>69</v>
      </c>
      <c r="G97" s="1" t="s">
        <v>107</v>
      </c>
      <c r="I97" s="2"/>
    </row>
    <row r="98" spans="1:26" ht="14.1">
      <c r="A98" s="7">
        <v>45642</v>
      </c>
      <c r="B98" s="2">
        <v>31</v>
      </c>
      <c r="C98" s="6" t="s">
        <v>65</v>
      </c>
      <c r="D98" s="22">
        <v>274</v>
      </c>
      <c r="E98" s="23" t="s">
        <v>68</v>
      </c>
      <c r="F98" s="22" t="s">
        <v>69</v>
      </c>
      <c r="G98" s="1" t="s">
        <v>107</v>
      </c>
      <c r="H98" s="1" t="s">
        <v>66</v>
      </c>
    </row>
    <row r="99" spans="1:26" ht="14.1">
      <c r="A99" s="21">
        <v>45642</v>
      </c>
      <c r="B99" s="20">
        <v>31</v>
      </c>
      <c r="C99" s="19" t="s">
        <v>128</v>
      </c>
      <c r="D99" s="17">
        <v>275</v>
      </c>
      <c r="E99" s="18" t="s">
        <v>68</v>
      </c>
      <c r="F99" s="17" t="s">
        <v>69</v>
      </c>
      <c r="G99" s="16" t="s">
        <v>107</v>
      </c>
      <c r="H99" s="16" t="s">
        <v>129</v>
      </c>
    </row>
    <row r="100" spans="1:26" ht="14.1">
      <c r="A100" s="15">
        <v>45642</v>
      </c>
      <c r="B100" s="14">
        <v>31</v>
      </c>
      <c r="C100" s="13" t="s">
        <v>130</v>
      </c>
      <c r="D100" s="11">
        <v>276</v>
      </c>
      <c r="E100" s="12" t="s">
        <v>68</v>
      </c>
      <c r="F100" s="11" t="s">
        <v>69</v>
      </c>
      <c r="G100" s="10" t="s">
        <v>107</v>
      </c>
      <c r="H100" s="9" t="s">
        <v>131</v>
      </c>
      <c r="I100" s="8"/>
    </row>
    <row r="101" spans="1:26" ht="15">
      <c r="A101" s="7"/>
      <c r="C101" s="6"/>
      <c r="D101" s="3"/>
      <c r="F101" s="6"/>
      <c r="G101" s="3"/>
      <c r="H101" s="3"/>
      <c r="Y101" s="4"/>
      <c r="Z101" s="4"/>
    </row>
    <row r="102" spans="1:26" ht="15">
      <c r="A102" s="7"/>
      <c r="C102" s="6"/>
      <c r="D102" s="3"/>
      <c r="F102" s="6"/>
      <c r="G102" s="3"/>
      <c r="H102" s="3"/>
      <c r="Y102" s="5"/>
      <c r="Z102" s="5"/>
    </row>
    <row r="103" spans="1:26" ht="15">
      <c r="A103" s="7"/>
      <c r="C103" s="6"/>
      <c r="F103" s="6"/>
      <c r="G103" s="2"/>
      <c r="Y103" s="4"/>
      <c r="Z103" s="4"/>
    </row>
    <row r="104" spans="1:26" ht="15">
      <c r="A104" s="7"/>
      <c r="C104" s="6"/>
      <c r="F104" s="6"/>
      <c r="G104" s="2"/>
      <c r="Y104" s="4"/>
      <c r="Z104" s="4"/>
    </row>
    <row r="105" spans="1:26" ht="15">
      <c r="A105" s="7"/>
      <c r="C105" s="6"/>
      <c r="F105" s="6"/>
      <c r="G105" s="2"/>
      <c r="Y105" s="4"/>
      <c r="Z105" s="4"/>
    </row>
    <row r="106" spans="1:26" ht="15">
      <c r="A106" s="7"/>
      <c r="C106" s="6"/>
      <c r="F106" s="6"/>
      <c r="G106" s="2"/>
      <c r="Y106" s="4"/>
      <c r="Z106" s="4"/>
    </row>
    <row r="107" spans="1:26" ht="15">
      <c r="A107" s="7"/>
      <c r="C107" s="3"/>
      <c r="F107" s="6"/>
      <c r="G107" s="2"/>
      <c r="Y107" s="4"/>
      <c r="Z107" s="4"/>
    </row>
    <row r="108" spans="1:26" ht="15">
      <c r="Y108" s="5"/>
      <c r="Z108" s="5"/>
    </row>
    <row r="109" spans="1:26" ht="15">
      <c r="Y109" s="4"/>
      <c r="Z109" s="4"/>
    </row>
    <row r="110" spans="1:26" ht="15">
      <c r="Y110" s="4"/>
      <c r="Z110" s="4"/>
    </row>
    <row r="111" spans="1:26" ht="12.75" customHeight="1">
      <c r="Z111" s="4"/>
    </row>
    <row r="112" spans="1:26" ht="12.75" customHeight="1">
      <c r="Z112" s="4"/>
    </row>
    <row r="115" spans="25:26" ht="12.75" customHeight="1">
      <c r="Y115" s="4"/>
    </row>
    <row r="117" spans="25:26" ht="12.75" customHeight="1">
      <c r="Y117" s="936"/>
      <c r="Z117" s="936"/>
    </row>
    <row r="118" spans="25:26" ht="12.75" customHeight="1">
      <c r="Y118" s="936"/>
      <c r="Z118" s="936"/>
    </row>
    <row r="119" spans="25:26" ht="12.75" customHeight="1">
      <c r="Y119" s="936"/>
      <c r="Z119" s="936"/>
    </row>
    <row r="120" spans="25:26" ht="12.75" customHeight="1">
      <c r="Y120" s="936"/>
      <c r="Z120" s="936"/>
    </row>
    <row r="121" spans="25:26" ht="12.75" customHeight="1">
      <c r="Y121" s="936"/>
      <c r="Z121" s="936"/>
    </row>
    <row r="122" spans="25:26" ht="12.75" customHeight="1">
      <c r="Y122" s="936"/>
      <c r="Z122" s="936"/>
    </row>
    <row r="123" spans="25:26" ht="12.75" customHeight="1">
      <c r="Y123" s="936"/>
      <c r="Z123" s="936"/>
    </row>
  </sheetData>
  <sheetProtection sheet="1" objects="1" scenarios="1"/>
  <mergeCells count="5">
    <mergeCell ref="L22:R22"/>
    <mergeCell ref="Y117:Y123"/>
    <mergeCell ref="Z117:Z123"/>
    <mergeCell ref="N42:N48"/>
    <mergeCell ref="O42:O48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ACDE-6338-E440-8905-2FC5A2F8D958}">
  <sheetPr>
    <tabColor theme="9"/>
  </sheetPr>
  <dimension ref="A1:BL110"/>
  <sheetViews>
    <sheetView topLeftCell="G1" zoomScale="75" workbookViewId="0">
      <selection activeCell="I2" sqref="I2:I10"/>
    </sheetView>
  </sheetViews>
  <sheetFormatPr defaultColWidth="8.85546875" defaultRowHeight="12.75" customHeight="1"/>
  <cols>
    <col min="1" max="1" width="12.7109375" style="216" customWidth="1"/>
    <col min="2" max="2" width="6.28515625" style="216" customWidth="1"/>
    <col min="3" max="3" width="19.85546875" style="216" bestFit="1" customWidth="1"/>
    <col min="4" max="4" width="8.85546875" style="216"/>
    <col min="5" max="5" width="9.85546875" style="217" customWidth="1"/>
    <col min="6" max="6" width="22.42578125" style="216" customWidth="1"/>
    <col min="7" max="7" width="61.85546875" style="216" customWidth="1"/>
    <col min="8" max="8" width="42.42578125" style="216" customWidth="1"/>
    <col min="9" max="9" width="57.85546875" style="216" customWidth="1"/>
    <col min="10" max="10" width="87.42578125" style="216" customWidth="1"/>
    <col min="11" max="11" width="12" style="216" customWidth="1"/>
    <col min="12" max="12" width="8.85546875" style="216"/>
    <col min="13" max="13" width="11.140625" style="216" customWidth="1"/>
    <col min="14" max="14" width="8.85546875" style="216"/>
    <col min="15" max="15" width="21" style="216" bestFit="1" customWidth="1"/>
    <col min="16" max="16" width="16.140625" style="216" customWidth="1"/>
    <col min="17" max="17" width="19.42578125" style="216" customWidth="1"/>
    <col min="18" max="18" width="26" style="216" customWidth="1"/>
    <col min="19" max="19" width="13.42578125" style="216" bestFit="1" customWidth="1"/>
    <col min="20" max="20" width="19.140625" style="216" customWidth="1"/>
    <col min="21" max="21" width="26.42578125" style="216" customWidth="1"/>
    <col min="22" max="22" width="33.85546875" style="216" customWidth="1"/>
    <col min="23" max="23" width="15.28515625" style="216" customWidth="1"/>
    <col min="24" max="24" width="13.42578125" style="216" customWidth="1"/>
    <col min="25" max="25" width="15.42578125" style="216" customWidth="1"/>
    <col min="26" max="26" width="29.42578125" style="216" customWidth="1"/>
    <col min="27" max="27" width="30.42578125" style="216" customWidth="1"/>
    <col min="28" max="28" width="12" style="216" customWidth="1"/>
    <col min="29" max="32" width="8.85546875" style="216"/>
    <col min="33" max="33" width="10.140625" style="216" customWidth="1"/>
    <col min="34" max="34" width="12.140625" style="216" customWidth="1"/>
    <col min="35" max="39" width="8.85546875" style="216"/>
    <col min="40" max="40" width="11" style="216" customWidth="1"/>
    <col min="41" max="41" width="8.85546875" style="216"/>
    <col min="42" max="42" width="12.28515625" style="216" customWidth="1"/>
    <col min="43" max="46" width="8.85546875" style="216"/>
    <col min="47" max="47" width="106.28515625" style="216" bestFit="1" customWidth="1"/>
    <col min="48" max="48" width="13.7109375" style="216" bestFit="1" customWidth="1"/>
    <col min="49" max="64" width="8.85546875" style="216"/>
    <col min="65" max="65" width="66.42578125" style="216" bestFit="1" customWidth="1"/>
    <col min="66" max="16384" width="8.85546875" style="216"/>
  </cols>
  <sheetData>
    <row r="1" spans="1:64" ht="15.95" thickBot="1">
      <c r="A1" s="306" t="s">
        <v>10</v>
      </c>
      <c r="B1" s="306" t="s">
        <v>11</v>
      </c>
      <c r="C1" s="306" t="s">
        <v>12</v>
      </c>
      <c r="D1" s="306" t="s">
        <v>13</v>
      </c>
      <c r="E1" s="306" t="s">
        <v>14</v>
      </c>
      <c r="F1" s="306" t="s">
        <v>15</v>
      </c>
      <c r="G1" s="306" t="s">
        <v>16</v>
      </c>
      <c r="H1" s="306" t="s">
        <v>100</v>
      </c>
      <c r="I1" s="305" t="s">
        <v>28</v>
      </c>
      <c r="J1" s="304" t="s">
        <v>101</v>
      </c>
      <c r="L1" s="303" t="s">
        <v>19</v>
      </c>
      <c r="M1" s="302" t="s">
        <v>20</v>
      </c>
      <c r="N1" s="302" t="s">
        <v>21</v>
      </c>
      <c r="O1" s="302" t="s">
        <v>22</v>
      </c>
      <c r="P1" s="302" t="s">
        <v>23</v>
      </c>
      <c r="Q1" s="302" t="s">
        <v>24</v>
      </c>
      <c r="R1" s="302" t="s">
        <v>102</v>
      </c>
      <c r="S1" s="301" t="s">
        <v>103</v>
      </c>
      <c r="T1" s="300" t="s">
        <v>206</v>
      </c>
      <c r="U1" s="299" t="s">
        <v>207</v>
      </c>
      <c r="V1" s="298" t="s">
        <v>28</v>
      </c>
      <c r="W1" s="297"/>
      <c r="X1" s="264" t="s">
        <v>105</v>
      </c>
      <c r="Y1" s="296" t="s">
        <v>10</v>
      </c>
      <c r="Z1" s="296" t="s">
        <v>208</v>
      </c>
      <c r="AA1" s="296" t="s">
        <v>11</v>
      </c>
      <c r="AB1" s="295" t="s">
        <v>30</v>
      </c>
      <c r="AC1" s="295" t="s">
        <v>31</v>
      </c>
      <c r="AD1" s="293" t="s">
        <v>32</v>
      </c>
      <c r="AE1" s="293" t="s">
        <v>33</v>
      </c>
      <c r="AF1" s="293" t="s">
        <v>34</v>
      </c>
      <c r="AG1" s="293" t="s">
        <v>35</v>
      </c>
      <c r="AH1" s="294" t="s">
        <v>36</v>
      </c>
      <c r="AI1" s="294" t="s">
        <v>37</v>
      </c>
      <c r="AJ1" s="293" t="s">
        <v>38</v>
      </c>
      <c r="AK1" s="293" t="s">
        <v>39</v>
      </c>
      <c r="AL1" s="293" t="s">
        <v>40</v>
      </c>
      <c r="AM1" s="293" t="s">
        <v>41</v>
      </c>
      <c r="AN1" s="294" t="s">
        <v>42</v>
      </c>
      <c r="AO1" s="293" t="s">
        <v>43</v>
      </c>
      <c r="AP1" s="293" t="s">
        <v>44</v>
      </c>
      <c r="AQ1" s="234" t="s">
        <v>106</v>
      </c>
    </row>
    <row r="2" spans="1:64" ht="12.75" customHeight="1">
      <c r="A2" s="222">
        <v>45656</v>
      </c>
      <c r="B2" s="220">
        <v>35</v>
      </c>
      <c r="C2" s="218" t="s">
        <v>52</v>
      </c>
      <c r="D2" s="218">
        <v>1</v>
      </c>
      <c r="E2" s="217" t="s">
        <v>209</v>
      </c>
      <c r="F2" s="218" t="s">
        <v>69</v>
      </c>
      <c r="G2" s="217" t="s">
        <v>210</v>
      </c>
      <c r="H2" s="216" t="s">
        <v>211</v>
      </c>
      <c r="I2" s="922" t="s">
        <v>212</v>
      </c>
      <c r="J2" s="216" t="s">
        <v>108</v>
      </c>
      <c r="L2" s="259">
        <v>1</v>
      </c>
      <c r="M2" s="217">
        <v>1</v>
      </c>
      <c r="N2" s="264" t="s">
        <v>209</v>
      </c>
      <c r="O2" s="258">
        <v>1</v>
      </c>
      <c r="P2" s="258" t="s">
        <v>213</v>
      </c>
      <c r="Q2" s="258" t="s">
        <v>214</v>
      </c>
      <c r="R2" s="228" t="s">
        <v>215</v>
      </c>
      <c r="S2" s="261">
        <v>45621</v>
      </c>
      <c r="T2" s="264" t="s">
        <v>216</v>
      </c>
      <c r="U2" s="269" t="s">
        <v>217</v>
      </c>
      <c r="V2" s="268" t="s">
        <v>218</v>
      </c>
      <c r="W2" s="219"/>
      <c r="X2" s="260" t="s">
        <v>120</v>
      </c>
      <c r="Y2" s="267">
        <v>45656</v>
      </c>
      <c r="Z2" s="292" t="s">
        <v>219</v>
      </c>
      <c r="AA2" s="264" t="s">
        <v>220</v>
      </c>
      <c r="AB2" s="289">
        <v>24.38</v>
      </c>
      <c r="AC2" s="289">
        <v>29.61</v>
      </c>
      <c r="AD2" s="288">
        <v>23.39</v>
      </c>
      <c r="AE2" s="288">
        <v>23.23</v>
      </c>
      <c r="AF2" s="288">
        <v>27.26</v>
      </c>
      <c r="AG2" s="288">
        <v>29.22</v>
      </c>
      <c r="AH2" s="291">
        <v>48.29</v>
      </c>
      <c r="AI2" s="291">
        <v>57.47</v>
      </c>
      <c r="AJ2" s="288">
        <v>37.79</v>
      </c>
      <c r="AK2" s="288">
        <v>68.5</v>
      </c>
      <c r="AL2" s="288">
        <v>72.23</v>
      </c>
      <c r="AM2" s="290">
        <v>72.040000000000006</v>
      </c>
      <c r="AN2" s="289">
        <v>77.58</v>
      </c>
      <c r="AO2" s="288">
        <v>73.27</v>
      </c>
      <c r="AP2" s="287">
        <v>75.69</v>
      </c>
      <c r="AQ2" s="234" t="s">
        <v>112</v>
      </c>
      <c r="AR2" s="234" t="s">
        <v>113</v>
      </c>
    </row>
    <row r="3" spans="1:64" ht="13.5">
      <c r="A3" s="222">
        <v>45656</v>
      </c>
      <c r="B3" s="220">
        <v>35</v>
      </c>
      <c r="C3" s="218" t="s">
        <v>63</v>
      </c>
      <c r="D3" s="218">
        <v>2</v>
      </c>
      <c r="E3" s="217" t="s">
        <v>209</v>
      </c>
      <c r="F3" s="218" t="s">
        <v>69</v>
      </c>
      <c r="G3" s="217" t="s">
        <v>210</v>
      </c>
      <c r="H3" s="218"/>
      <c r="I3" s="922" t="s">
        <v>212</v>
      </c>
      <c r="J3" s="216" t="s">
        <v>114</v>
      </c>
      <c r="L3" s="259">
        <v>2</v>
      </c>
      <c r="M3" s="217">
        <v>1</v>
      </c>
      <c r="N3" s="259" t="s">
        <v>209</v>
      </c>
      <c r="O3" s="258">
        <v>2</v>
      </c>
      <c r="P3" s="258" t="s">
        <v>213</v>
      </c>
      <c r="Q3" s="258" t="s">
        <v>214</v>
      </c>
      <c r="R3" s="228" t="s">
        <v>215</v>
      </c>
      <c r="S3" s="257">
        <v>45621</v>
      </c>
      <c r="T3" s="259" t="s">
        <v>221</v>
      </c>
      <c r="U3" s="269" t="s">
        <v>222</v>
      </c>
      <c r="V3" s="268" t="s">
        <v>218</v>
      </c>
      <c r="W3" s="219"/>
      <c r="X3" s="256"/>
      <c r="Y3" s="255"/>
      <c r="AA3" s="259"/>
      <c r="AB3" s="284"/>
      <c r="AC3" s="284"/>
      <c r="AD3" s="283"/>
      <c r="AE3" s="283"/>
      <c r="AF3" s="283"/>
      <c r="AG3" s="283"/>
      <c r="AH3" s="285"/>
      <c r="AI3" s="285"/>
      <c r="AJ3" s="283"/>
      <c r="AK3" s="283"/>
      <c r="AL3" s="283"/>
      <c r="AM3" s="286"/>
      <c r="AN3" s="284"/>
      <c r="AO3" s="283"/>
      <c r="AP3" s="282"/>
      <c r="AQ3" s="234" t="s">
        <v>112</v>
      </c>
      <c r="AR3" s="234" t="s">
        <v>113</v>
      </c>
    </row>
    <row r="4" spans="1:64" ht="13.5">
      <c r="A4" s="222">
        <v>45656</v>
      </c>
      <c r="B4" s="220">
        <v>35</v>
      </c>
      <c r="C4" s="218" t="s">
        <v>65</v>
      </c>
      <c r="D4" s="218">
        <v>3</v>
      </c>
      <c r="E4" s="217" t="s">
        <v>209</v>
      </c>
      <c r="F4" s="218" t="s">
        <v>69</v>
      </c>
      <c r="G4" s="217" t="s">
        <v>210</v>
      </c>
      <c r="H4" s="218"/>
      <c r="I4" s="922" t="s">
        <v>212</v>
      </c>
      <c r="J4" s="216" t="s">
        <v>66</v>
      </c>
      <c r="L4" s="259">
        <v>3</v>
      </c>
      <c r="M4" s="217">
        <v>1</v>
      </c>
      <c r="N4" s="259" t="s">
        <v>209</v>
      </c>
      <c r="O4" s="258">
        <v>3</v>
      </c>
      <c r="P4" s="258" t="s">
        <v>223</v>
      </c>
      <c r="Q4" s="258" t="s">
        <v>224</v>
      </c>
      <c r="R4" s="228" t="s">
        <v>225</v>
      </c>
      <c r="S4" s="257">
        <v>45621</v>
      </c>
      <c r="T4" s="259" t="s">
        <v>226</v>
      </c>
      <c r="U4" s="269" t="s">
        <v>227</v>
      </c>
      <c r="V4" s="268" t="s">
        <v>218</v>
      </c>
      <c r="W4" s="219"/>
      <c r="X4" s="256"/>
      <c r="Y4" s="255"/>
      <c r="AA4" s="259"/>
      <c r="AB4" s="284"/>
      <c r="AC4" s="284"/>
      <c r="AD4" s="283"/>
      <c r="AE4" s="283"/>
      <c r="AF4" s="283"/>
      <c r="AG4" s="283"/>
      <c r="AH4" s="285"/>
      <c r="AI4" s="285"/>
      <c r="AJ4" s="283"/>
      <c r="AK4" s="283"/>
      <c r="AL4" s="283"/>
      <c r="AM4" s="283"/>
      <c r="AN4" s="284"/>
      <c r="AO4" s="283"/>
      <c r="AP4" s="282"/>
      <c r="AQ4" s="234" t="s">
        <v>112</v>
      </c>
      <c r="AR4" s="234" t="s">
        <v>113</v>
      </c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</row>
    <row r="5" spans="1:64" ht="13.5">
      <c r="A5" s="222">
        <v>45656</v>
      </c>
      <c r="B5" s="220">
        <v>35</v>
      </c>
      <c r="C5" s="218" t="s">
        <v>52</v>
      </c>
      <c r="D5" s="218">
        <v>4</v>
      </c>
      <c r="E5" s="217" t="s">
        <v>228</v>
      </c>
      <c r="F5" s="218" t="s">
        <v>69</v>
      </c>
      <c r="G5" s="217" t="s">
        <v>229</v>
      </c>
      <c r="H5" s="216" t="s">
        <v>211</v>
      </c>
      <c r="I5" s="922" t="s">
        <v>212</v>
      </c>
      <c r="J5" s="216" t="s">
        <v>73</v>
      </c>
      <c r="L5" s="259">
        <v>4</v>
      </c>
      <c r="M5" s="217">
        <v>1</v>
      </c>
      <c r="N5" s="259" t="s">
        <v>209</v>
      </c>
      <c r="O5" s="258">
        <v>4</v>
      </c>
      <c r="P5" s="258" t="s">
        <v>223</v>
      </c>
      <c r="Q5" s="258" t="s">
        <v>224</v>
      </c>
      <c r="R5" s="228" t="s">
        <v>225</v>
      </c>
      <c r="S5" s="257">
        <v>45621</v>
      </c>
      <c r="T5" s="259" t="s">
        <v>230</v>
      </c>
      <c r="U5" s="217" t="s">
        <v>231</v>
      </c>
      <c r="V5" s="268" t="s">
        <v>218</v>
      </c>
      <c r="W5" s="219"/>
      <c r="X5" s="248"/>
      <c r="Y5" s="247"/>
      <c r="Z5" s="281"/>
      <c r="AA5" s="252"/>
      <c r="AB5" s="280"/>
      <c r="AC5" s="280"/>
      <c r="AD5" s="277"/>
      <c r="AE5" s="277"/>
      <c r="AF5" s="277"/>
      <c r="AG5" s="277"/>
      <c r="AH5" s="279"/>
      <c r="AI5" s="278"/>
      <c r="AJ5" s="277"/>
      <c r="AK5" s="277"/>
      <c r="AL5" s="277"/>
      <c r="AM5" s="277"/>
      <c r="AN5" s="278"/>
      <c r="AO5" s="277"/>
      <c r="AP5" s="276"/>
      <c r="AQ5" s="234" t="s">
        <v>112</v>
      </c>
      <c r="AR5" s="234" t="s">
        <v>113</v>
      </c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</row>
    <row r="6" spans="1:64" ht="13.5">
      <c r="A6" s="222">
        <v>45656</v>
      </c>
      <c r="B6" s="220">
        <v>35</v>
      </c>
      <c r="C6" s="218" t="s">
        <v>63</v>
      </c>
      <c r="D6" s="218">
        <v>5</v>
      </c>
      <c r="E6" s="217" t="s">
        <v>228</v>
      </c>
      <c r="F6" s="218" t="s">
        <v>69</v>
      </c>
      <c r="G6" s="217" t="s">
        <v>229</v>
      </c>
      <c r="I6" s="922" t="s">
        <v>212</v>
      </c>
      <c r="J6" s="216" t="s">
        <v>123</v>
      </c>
      <c r="L6" s="259">
        <v>5</v>
      </c>
      <c r="M6" s="217">
        <v>1</v>
      </c>
      <c r="N6" s="259" t="s">
        <v>209</v>
      </c>
      <c r="O6" s="258">
        <v>5</v>
      </c>
      <c r="P6" s="258" t="s">
        <v>232</v>
      </c>
      <c r="Q6" s="258" t="s">
        <v>233</v>
      </c>
      <c r="R6" s="228" t="s">
        <v>78</v>
      </c>
      <c r="S6" s="257">
        <v>45621</v>
      </c>
      <c r="T6" s="259" t="s">
        <v>221</v>
      </c>
      <c r="U6" s="269" t="s">
        <v>222</v>
      </c>
      <c r="V6" s="268" t="s">
        <v>218</v>
      </c>
      <c r="W6" s="219"/>
      <c r="AB6" s="275" t="s">
        <v>234</v>
      </c>
      <c r="AC6" s="274" t="s">
        <v>235</v>
      </c>
      <c r="AD6" s="273" t="s">
        <v>236</v>
      </c>
      <c r="AE6" s="272" t="s">
        <v>237</v>
      </c>
      <c r="AF6" s="274" t="s">
        <v>235</v>
      </c>
      <c r="AG6" s="271" t="s">
        <v>238</v>
      </c>
      <c r="AH6" s="270" t="s">
        <v>234</v>
      </c>
      <c r="AI6" s="272" t="s">
        <v>237</v>
      </c>
      <c r="AJ6" s="273" t="s">
        <v>236</v>
      </c>
      <c r="AK6" s="274" t="s">
        <v>235</v>
      </c>
      <c r="AL6" s="273" t="s">
        <v>236</v>
      </c>
      <c r="AM6" s="271" t="s">
        <v>238</v>
      </c>
      <c r="AN6" s="272" t="s">
        <v>237</v>
      </c>
      <c r="AO6" s="271" t="s">
        <v>238</v>
      </c>
      <c r="AP6" s="270" t="s">
        <v>234</v>
      </c>
      <c r="AQ6" s="234" t="s">
        <v>112</v>
      </c>
      <c r="AR6" s="234" t="s">
        <v>113</v>
      </c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</row>
    <row r="7" spans="1:64" ht="13.5">
      <c r="A7" s="222">
        <v>45656</v>
      </c>
      <c r="B7" s="220">
        <v>35</v>
      </c>
      <c r="C7" s="218" t="s">
        <v>65</v>
      </c>
      <c r="D7" s="218">
        <v>6</v>
      </c>
      <c r="E7" s="217" t="s">
        <v>228</v>
      </c>
      <c r="F7" s="218" t="s">
        <v>69</v>
      </c>
      <c r="G7" s="217" t="s">
        <v>229</v>
      </c>
      <c r="I7" s="922" t="s">
        <v>212</v>
      </c>
      <c r="L7" s="252">
        <v>6</v>
      </c>
      <c r="M7" s="253">
        <v>1</v>
      </c>
      <c r="N7" s="252" t="s">
        <v>209</v>
      </c>
      <c r="O7" s="251">
        <v>6</v>
      </c>
      <c r="P7" s="251" t="s">
        <v>232</v>
      </c>
      <c r="Q7" s="251" t="s">
        <v>233</v>
      </c>
      <c r="R7" s="250" t="s">
        <v>78</v>
      </c>
      <c r="S7" s="257">
        <v>45621</v>
      </c>
      <c r="T7" s="259" t="s">
        <v>239</v>
      </c>
      <c r="U7" s="269" t="s">
        <v>240</v>
      </c>
      <c r="V7" s="268" t="s">
        <v>218</v>
      </c>
      <c r="W7" s="219"/>
      <c r="AA7" s="219"/>
      <c r="AB7" s="216" t="s">
        <v>216</v>
      </c>
      <c r="AC7" s="216" t="s">
        <v>221</v>
      </c>
      <c r="AD7" s="216" t="s">
        <v>226</v>
      </c>
      <c r="AE7" s="217" t="s">
        <v>230</v>
      </c>
      <c r="AF7" s="217" t="s">
        <v>221</v>
      </c>
      <c r="AG7" s="216" t="s">
        <v>239</v>
      </c>
      <c r="AH7" s="217" t="s">
        <v>216</v>
      </c>
      <c r="AI7" s="217" t="s">
        <v>230</v>
      </c>
      <c r="AJ7" s="217" t="s">
        <v>226</v>
      </c>
      <c r="AK7" s="217" t="s">
        <v>221</v>
      </c>
      <c r="AL7" s="217" t="s">
        <v>226</v>
      </c>
      <c r="AM7" s="217" t="s">
        <v>239</v>
      </c>
      <c r="AN7" s="217" t="s">
        <v>230</v>
      </c>
      <c r="AO7" s="217" t="s">
        <v>239</v>
      </c>
      <c r="AP7" s="217" t="s">
        <v>216</v>
      </c>
      <c r="AQ7" s="234" t="s">
        <v>112</v>
      </c>
      <c r="AR7" s="234" t="s">
        <v>113</v>
      </c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</row>
    <row r="8" spans="1:64" ht="13.5">
      <c r="A8" s="222">
        <v>45656</v>
      </c>
      <c r="B8" s="220">
        <v>35</v>
      </c>
      <c r="C8" s="218" t="s">
        <v>52</v>
      </c>
      <c r="D8" s="218">
        <v>7</v>
      </c>
      <c r="E8" s="217" t="s">
        <v>241</v>
      </c>
      <c r="F8" s="218" t="s">
        <v>242</v>
      </c>
      <c r="G8" s="217" t="s">
        <v>243</v>
      </c>
      <c r="H8" s="216" t="s">
        <v>211</v>
      </c>
      <c r="I8" s="922" t="s">
        <v>212</v>
      </c>
      <c r="L8" s="259">
        <v>7</v>
      </c>
      <c r="M8" s="217">
        <v>2</v>
      </c>
      <c r="N8" s="259" t="s">
        <v>228</v>
      </c>
      <c r="O8" s="258">
        <v>1</v>
      </c>
      <c r="P8" s="258" t="s">
        <v>213</v>
      </c>
      <c r="Q8" s="258" t="s">
        <v>214</v>
      </c>
      <c r="R8" s="228" t="s">
        <v>215</v>
      </c>
      <c r="S8" s="261">
        <v>45621</v>
      </c>
      <c r="T8" s="260" t="s">
        <v>216</v>
      </c>
      <c r="U8" s="267" t="s">
        <v>217</v>
      </c>
      <c r="V8" s="254"/>
      <c r="W8" s="219"/>
      <c r="AA8" s="219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7"/>
      <c r="AQ8" s="234" t="s">
        <v>112</v>
      </c>
      <c r="AR8" s="234" t="s">
        <v>113</v>
      </c>
      <c r="AT8" s="217"/>
      <c r="AU8" s="217"/>
      <c r="AV8" s="217"/>
      <c r="AW8" s="217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</row>
    <row r="9" spans="1:64" ht="13.5">
      <c r="A9" s="222">
        <v>45656</v>
      </c>
      <c r="B9" s="220">
        <v>35</v>
      </c>
      <c r="C9" s="218" t="s">
        <v>63</v>
      </c>
      <c r="D9" s="218">
        <v>8</v>
      </c>
      <c r="E9" s="217" t="s">
        <v>241</v>
      </c>
      <c r="F9" s="218" t="s">
        <v>242</v>
      </c>
      <c r="G9" s="217" t="s">
        <v>243</v>
      </c>
      <c r="I9" s="922" t="s">
        <v>212</v>
      </c>
      <c r="L9" s="259">
        <v>8</v>
      </c>
      <c r="M9" s="217">
        <v>2</v>
      </c>
      <c r="N9" s="259" t="s">
        <v>228</v>
      </c>
      <c r="O9" s="258">
        <v>2</v>
      </c>
      <c r="P9" s="258" t="s">
        <v>213</v>
      </c>
      <c r="Q9" s="258" t="s">
        <v>214</v>
      </c>
      <c r="R9" s="228" t="s">
        <v>215</v>
      </c>
      <c r="S9" s="257">
        <v>45621</v>
      </c>
      <c r="T9" s="256" t="s">
        <v>230</v>
      </c>
      <c r="U9" s="259" t="s">
        <v>231</v>
      </c>
      <c r="V9" s="266"/>
      <c r="AA9" s="219"/>
      <c r="AB9" s="217"/>
      <c r="AH9" s="217"/>
      <c r="AQ9" s="234" t="s">
        <v>112</v>
      </c>
      <c r="AR9" s="234" t="s">
        <v>113</v>
      </c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</row>
    <row r="10" spans="1:64" ht="13.5">
      <c r="A10" s="227">
        <v>45656</v>
      </c>
      <c r="B10" s="226">
        <v>35</v>
      </c>
      <c r="C10" s="224" t="s">
        <v>65</v>
      </c>
      <c r="D10" s="224">
        <v>9</v>
      </c>
      <c r="E10" s="223" t="s">
        <v>241</v>
      </c>
      <c r="F10" s="224" t="s">
        <v>242</v>
      </c>
      <c r="G10" s="223" t="s">
        <v>243</v>
      </c>
      <c r="H10" s="229"/>
      <c r="I10" s="922" t="s">
        <v>212</v>
      </c>
      <c r="L10" s="259">
        <v>9</v>
      </c>
      <c r="M10" s="217">
        <v>2</v>
      </c>
      <c r="N10" s="259" t="s">
        <v>228</v>
      </c>
      <c r="O10" s="258">
        <v>3</v>
      </c>
      <c r="P10" s="258" t="s">
        <v>223</v>
      </c>
      <c r="Q10" s="258" t="s">
        <v>224</v>
      </c>
      <c r="R10" s="228" t="s">
        <v>225</v>
      </c>
      <c r="S10" s="257">
        <v>45621</v>
      </c>
      <c r="T10" s="256" t="s">
        <v>226</v>
      </c>
      <c r="U10" s="255" t="s">
        <v>227</v>
      </c>
      <c r="V10" s="254"/>
      <c r="W10" s="219"/>
      <c r="AA10" s="219"/>
      <c r="AB10" s="217"/>
      <c r="AQ10" s="234" t="s">
        <v>112</v>
      </c>
      <c r="AR10" s="234" t="s">
        <v>113</v>
      </c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</row>
    <row r="11" spans="1:64" ht="15">
      <c r="A11" s="222">
        <v>45656</v>
      </c>
      <c r="B11" s="220">
        <v>35</v>
      </c>
      <c r="C11" s="218" t="s">
        <v>63</v>
      </c>
      <c r="D11" s="218">
        <v>11</v>
      </c>
      <c r="E11" s="217" t="s">
        <v>209</v>
      </c>
      <c r="F11" s="218" t="s">
        <v>69</v>
      </c>
      <c r="G11" s="217" t="s">
        <v>210</v>
      </c>
      <c r="H11" s="216" t="s">
        <v>244</v>
      </c>
      <c r="L11" s="259">
        <v>10</v>
      </c>
      <c r="M11" s="217">
        <v>2</v>
      </c>
      <c r="N11" s="259" t="s">
        <v>228</v>
      </c>
      <c r="O11" s="258">
        <v>4</v>
      </c>
      <c r="P11" s="258" t="s">
        <v>223</v>
      </c>
      <c r="Q11" s="258" t="s">
        <v>224</v>
      </c>
      <c r="R11" s="228" t="s">
        <v>225</v>
      </c>
      <c r="S11" s="257">
        <v>45621</v>
      </c>
      <c r="T11" s="256" t="s">
        <v>221</v>
      </c>
      <c r="U11" s="255" t="s">
        <v>222</v>
      </c>
      <c r="V11" s="254"/>
      <c r="W11" s="219"/>
      <c r="AB11" s="217"/>
      <c r="AQ11" s="233"/>
      <c r="AR11" s="233"/>
      <c r="AS11" s="233"/>
      <c r="AT11" s="233"/>
      <c r="AU11" s="234"/>
      <c r="AV11" s="234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</row>
    <row r="12" spans="1:64" ht="15">
      <c r="A12" s="222">
        <v>45656</v>
      </c>
      <c r="B12" s="220">
        <v>35</v>
      </c>
      <c r="C12" s="218" t="s">
        <v>65</v>
      </c>
      <c r="D12" s="218">
        <v>12</v>
      </c>
      <c r="E12" s="217" t="s">
        <v>209</v>
      </c>
      <c r="F12" s="218" t="s">
        <v>69</v>
      </c>
      <c r="G12" s="217" t="s">
        <v>210</v>
      </c>
      <c r="H12" s="216" t="s">
        <v>244</v>
      </c>
      <c r="L12" s="259">
        <v>11</v>
      </c>
      <c r="M12" s="217">
        <v>2</v>
      </c>
      <c r="N12" s="259" t="s">
        <v>228</v>
      </c>
      <c r="O12" s="258">
        <v>5</v>
      </c>
      <c r="P12" s="258" t="s">
        <v>232</v>
      </c>
      <c r="Q12" s="258" t="s">
        <v>233</v>
      </c>
      <c r="R12" s="228" t="s">
        <v>78</v>
      </c>
      <c r="S12" s="257">
        <v>45621</v>
      </c>
      <c r="T12" s="256" t="s">
        <v>226</v>
      </c>
      <c r="U12" s="255" t="s">
        <v>227</v>
      </c>
      <c r="V12" s="254"/>
      <c r="W12" s="219"/>
      <c r="AB12" s="217"/>
      <c r="AQ12" s="217"/>
      <c r="AR12" s="217"/>
      <c r="AS12" s="217"/>
      <c r="AT12" s="217"/>
      <c r="AU12" s="234"/>
      <c r="AV12" s="234"/>
    </row>
    <row r="13" spans="1:64" ht="15.95" thickBot="1">
      <c r="A13" s="222">
        <v>45656</v>
      </c>
      <c r="B13" s="220">
        <v>35</v>
      </c>
      <c r="C13" s="218" t="s">
        <v>63</v>
      </c>
      <c r="D13" s="218">
        <v>14</v>
      </c>
      <c r="E13" s="217" t="s">
        <v>228</v>
      </c>
      <c r="F13" s="218" t="s">
        <v>69</v>
      </c>
      <c r="G13" s="217" t="s">
        <v>229</v>
      </c>
      <c r="H13" s="216" t="s">
        <v>244</v>
      </c>
      <c r="L13" s="259">
        <v>12</v>
      </c>
      <c r="M13" s="217">
        <v>2</v>
      </c>
      <c r="N13" s="259" t="s">
        <v>228</v>
      </c>
      <c r="O13" s="258">
        <v>6</v>
      </c>
      <c r="P13" s="258" t="s">
        <v>232</v>
      </c>
      <c r="Q13" s="258" t="s">
        <v>233</v>
      </c>
      <c r="R13" s="228" t="s">
        <v>78</v>
      </c>
      <c r="S13" s="257">
        <v>45621</v>
      </c>
      <c r="T13" s="256" t="s">
        <v>239</v>
      </c>
      <c r="U13" s="247" t="s">
        <v>240</v>
      </c>
      <c r="V13" s="254"/>
      <c r="W13" s="219"/>
      <c r="AB13" s="217"/>
      <c r="AQ13" s="217"/>
      <c r="AR13" s="217"/>
      <c r="AS13" s="217"/>
      <c r="AT13" s="217"/>
      <c r="AU13" s="234"/>
      <c r="AV13" s="234"/>
    </row>
    <row r="14" spans="1:64" ht="15">
      <c r="A14" s="222">
        <v>45656</v>
      </c>
      <c r="B14" s="220">
        <v>35</v>
      </c>
      <c r="C14" s="218" t="s">
        <v>65</v>
      </c>
      <c r="D14" s="218">
        <v>15</v>
      </c>
      <c r="E14" s="217" t="s">
        <v>228</v>
      </c>
      <c r="F14" s="218" t="s">
        <v>69</v>
      </c>
      <c r="G14" s="217" t="s">
        <v>229</v>
      </c>
      <c r="H14" s="216" t="s">
        <v>244</v>
      </c>
      <c r="L14" s="264">
        <v>13</v>
      </c>
      <c r="M14" s="265">
        <v>3</v>
      </c>
      <c r="N14" s="264" t="s">
        <v>241</v>
      </c>
      <c r="O14" s="263">
        <v>1</v>
      </c>
      <c r="P14" s="263" t="s">
        <v>213</v>
      </c>
      <c r="Q14" s="263" t="s">
        <v>214</v>
      </c>
      <c r="R14" s="262" t="s">
        <v>215</v>
      </c>
      <c r="S14" s="261">
        <v>45621</v>
      </c>
      <c r="T14" s="260" t="s">
        <v>230</v>
      </c>
      <c r="U14" s="259" t="s">
        <v>231</v>
      </c>
      <c r="V14" s="254"/>
      <c r="W14" s="219"/>
      <c r="AB14" s="217"/>
      <c r="AU14" s="234"/>
      <c r="AV14" s="234"/>
    </row>
    <row r="15" spans="1:64" ht="15">
      <c r="A15" s="222">
        <v>45656</v>
      </c>
      <c r="B15" s="220">
        <v>35</v>
      </c>
      <c r="C15" s="218" t="s">
        <v>63</v>
      </c>
      <c r="D15" s="218">
        <v>16</v>
      </c>
      <c r="E15" s="217" t="s">
        <v>241</v>
      </c>
      <c r="F15" s="218" t="s">
        <v>242</v>
      </c>
      <c r="G15" s="217" t="s">
        <v>243</v>
      </c>
      <c r="H15" s="216" t="s">
        <v>244</v>
      </c>
      <c r="L15" s="259">
        <v>14</v>
      </c>
      <c r="M15" s="217">
        <v>3</v>
      </c>
      <c r="N15" s="259" t="s">
        <v>241</v>
      </c>
      <c r="O15" s="258">
        <v>2</v>
      </c>
      <c r="P15" s="258" t="s">
        <v>223</v>
      </c>
      <c r="Q15" s="258" t="s">
        <v>224</v>
      </c>
      <c r="R15" s="228" t="s">
        <v>225</v>
      </c>
      <c r="S15" s="257">
        <v>45621</v>
      </c>
      <c r="T15" s="256" t="s">
        <v>239</v>
      </c>
      <c r="U15" s="255" t="s">
        <v>240</v>
      </c>
      <c r="V15" s="254"/>
      <c r="W15" s="219"/>
      <c r="AB15" s="217"/>
      <c r="AU15" s="234"/>
      <c r="AV15" s="234"/>
    </row>
    <row r="16" spans="1:64" ht="15.95" thickBot="1">
      <c r="A16" s="227">
        <v>45656</v>
      </c>
      <c r="B16" s="226">
        <v>35</v>
      </c>
      <c r="C16" s="224" t="s">
        <v>65</v>
      </c>
      <c r="D16" s="224">
        <v>17</v>
      </c>
      <c r="E16" s="223" t="s">
        <v>241</v>
      </c>
      <c r="F16" s="224" t="s">
        <v>242</v>
      </c>
      <c r="G16" s="223" t="s">
        <v>243</v>
      </c>
      <c r="H16" s="229" t="s">
        <v>244</v>
      </c>
      <c r="L16" s="252">
        <v>15</v>
      </c>
      <c r="M16" s="253">
        <v>3</v>
      </c>
      <c r="N16" s="252" t="s">
        <v>241</v>
      </c>
      <c r="O16" s="251">
        <v>3</v>
      </c>
      <c r="P16" s="251" t="s">
        <v>232</v>
      </c>
      <c r="Q16" s="251" t="s">
        <v>233</v>
      </c>
      <c r="R16" s="250" t="s">
        <v>78</v>
      </c>
      <c r="S16" s="249">
        <v>45621</v>
      </c>
      <c r="T16" s="248" t="s">
        <v>216</v>
      </c>
      <c r="U16" s="247" t="s">
        <v>217</v>
      </c>
      <c r="V16" s="246"/>
      <c r="W16" s="219"/>
      <c r="AB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21"/>
      <c r="AU16" s="234"/>
      <c r="AV16" s="234"/>
    </row>
    <row r="17" spans="1:48" ht="14.1">
      <c r="A17" s="222">
        <v>45656</v>
      </c>
      <c r="B17" s="220">
        <v>35</v>
      </c>
      <c r="C17" s="218" t="s">
        <v>63</v>
      </c>
      <c r="D17" s="218">
        <v>18</v>
      </c>
      <c r="E17" s="217" t="s">
        <v>209</v>
      </c>
      <c r="F17" s="218" t="s">
        <v>69</v>
      </c>
      <c r="G17" s="217" t="s">
        <v>210</v>
      </c>
      <c r="H17" s="216" t="s">
        <v>245</v>
      </c>
      <c r="L17" s="217"/>
      <c r="M17" s="217"/>
      <c r="N17" s="217"/>
      <c r="O17" s="217"/>
      <c r="P17" s="217"/>
      <c r="Q17" s="217"/>
      <c r="R17" s="228"/>
      <c r="S17" s="219"/>
      <c r="T17" s="219"/>
      <c r="U17" s="219"/>
      <c r="V17" s="219"/>
      <c r="W17" s="219"/>
      <c r="AB17" s="217"/>
      <c r="AU17" s="234"/>
      <c r="AV17" s="234"/>
    </row>
    <row r="18" spans="1:48" ht="14.1">
      <c r="A18" s="222">
        <v>45656</v>
      </c>
      <c r="B18" s="220">
        <v>35</v>
      </c>
      <c r="C18" s="218" t="s">
        <v>65</v>
      </c>
      <c r="D18" s="218">
        <v>19</v>
      </c>
      <c r="E18" s="217" t="s">
        <v>209</v>
      </c>
      <c r="F18" s="218" t="s">
        <v>69</v>
      </c>
      <c r="G18" s="217" t="s">
        <v>210</v>
      </c>
      <c r="H18" s="216" t="s">
        <v>245</v>
      </c>
      <c r="L18" s="217"/>
      <c r="M18" s="217"/>
      <c r="N18" s="217"/>
      <c r="O18" s="217"/>
      <c r="P18" s="217"/>
      <c r="Q18" s="217"/>
      <c r="R18" s="228"/>
      <c r="S18" s="219"/>
      <c r="T18" s="219"/>
      <c r="U18" s="219"/>
      <c r="V18" s="219"/>
      <c r="W18" s="219"/>
      <c r="AU18" s="234"/>
      <c r="AV18" s="234"/>
    </row>
    <row r="19" spans="1:48" ht="14.1">
      <c r="A19" s="222">
        <v>45656</v>
      </c>
      <c r="B19" s="220">
        <v>35</v>
      </c>
      <c r="C19" s="218" t="s">
        <v>63</v>
      </c>
      <c r="D19" s="218">
        <v>21</v>
      </c>
      <c r="E19" s="217" t="s">
        <v>228</v>
      </c>
      <c r="F19" s="218" t="s">
        <v>69</v>
      </c>
      <c r="G19" s="217" t="s">
        <v>229</v>
      </c>
      <c r="H19" s="216" t="s">
        <v>245</v>
      </c>
      <c r="L19" s="217"/>
      <c r="M19" s="217"/>
      <c r="O19" s="217"/>
      <c r="P19" s="217"/>
      <c r="Q19" s="217"/>
      <c r="R19" s="217"/>
      <c r="S19" s="219"/>
      <c r="T19" s="219"/>
      <c r="U19" s="219"/>
      <c r="V19" s="219"/>
      <c r="W19" s="219"/>
      <c r="AU19" s="234"/>
      <c r="AV19" s="234"/>
    </row>
    <row r="20" spans="1:48" ht="14.1">
      <c r="A20" s="222">
        <v>45656</v>
      </c>
      <c r="B20" s="220">
        <v>35</v>
      </c>
      <c r="C20" s="218" t="s">
        <v>65</v>
      </c>
      <c r="D20" s="218">
        <v>22</v>
      </c>
      <c r="E20" s="217" t="s">
        <v>228</v>
      </c>
      <c r="F20" s="218" t="s">
        <v>69</v>
      </c>
      <c r="G20" s="217" t="s">
        <v>229</v>
      </c>
      <c r="H20" s="216" t="s">
        <v>245</v>
      </c>
      <c r="L20" s="217"/>
      <c r="M20" s="217"/>
      <c r="O20" s="217"/>
      <c r="P20" s="217"/>
      <c r="Q20" s="217"/>
      <c r="R20" s="217"/>
      <c r="S20" s="219"/>
      <c r="T20" s="219"/>
      <c r="U20" s="219"/>
      <c r="V20" s="219"/>
      <c r="W20" s="219"/>
    </row>
    <row r="21" spans="1:48" ht="14.1">
      <c r="A21" s="222">
        <v>45656</v>
      </c>
      <c r="B21" s="220">
        <v>35</v>
      </c>
      <c r="C21" s="218" t="s">
        <v>63</v>
      </c>
      <c r="D21" s="218">
        <v>23</v>
      </c>
      <c r="E21" s="217" t="s">
        <v>241</v>
      </c>
      <c r="F21" s="218" t="s">
        <v>242</v>
      </c>
      <c r="G21" s="217" t="s">
        <v>243</v>
      </c>
      <c r="H21" s="216" t="s">
        <v>245</v>
      </c>
      <c r="L21" s="237"/>
      <c r="M21" s="236"/>
      <c r="N21" s="236"/>
      <c r="O21" s="236"/>
      <c r="P21" s="237"/>
      <c r="Q21" s="237"/>
      <c r="R21" s="239"/>
      <c r="S21" s="219"/>
      <c r="T21" s="219"/>
      <c r="U21" s="219"/>
      <c r="V21" s="219"/>
      <c r="W21" s="219"/>
    </row>
    <row r="22" spans="1:48" ht="14.1">
      <c r="A22" s="227">
        <v>45656</v>
      </c>
      <c r="B22" s="226">
        <v>35</v>
      </c>
      <c r="C22" s="224" t="s">
        <v>65</v>
      </c>
      <c r="D22" s="224">
        <v>24</v>
      </c>
      <c r="E22" s="223" t="s">
        <v>241</v>
      </c>
      <c r="F22" s="224" t="s">
        <v>242</v>
      </c>
      <c r="G22" s="223" t="s">
        <v>243</v>
      </c>
      <c r="H22" s="229" t="s">
        <v>245</v>
      </c>
      <c r="L22" s="933"/>
      <c r="M22" s="933"/>
      <c r="N22" s="933"/>
      <c r="O22" s="933"/>
      <c r="P22" s="933"/>
      <c r="Q22" s="933"/>
      <c r="R22" s="933"/>
      <c r="S22" s="219"/>
      <c r="T22" s="219"/>
      <c r="U22" s="219"/>
      <c r="V22" s="219"/>
      <c r="W22" s="219"/>
    </row>
    <row r="23" spans="1:48" ht="14.1">
      <c r="A23" s="222">
        <v>45656</v>
      </c>
      <c r="B23" s="220">
        <v>35</v>
      </c>
      <c r="C23" s="218" t="s">
        <v>63</v>
      </c>
      <c r="D23" s="218">
        <v>25</v>
      </c>
      <c r="E23" s="217" t="s">
        <v>209</v>
      </c>
      <c r="F23" s="218" t="s">
        <v>69</v>
      </c>
      <c r="G23" s="217" t="s">
        <v>210</v>
      </c>
      <c r="H23" s="216" t="s">
        <v>246</v>
      </c>
      <c r="I23" s="238"/>
      <c r="L23" s="244"/>
      <c r="M23" s="245"/>
      <c r="N23" s="245"/>
      <c r="O23" s="244"/>
      <c r="P23" s="244"/>
      <c r="Q23" s="244"/>
      <c r="R23" s="244"/>
      <c r="S23" s="219"/>
      <c r="T23" s="219"/>
      <c r="U23" s="219"/>
      <c r="V23" s="219"/>
      <c r="W23" s="219"/>
      <c r="AA23" s="217"/>
    </row>
    <row r="24" spans="1:48" ht="14.1">
      <c r="A24" s="222">
        <v>45656</v>
      </c>
      <c r="B24" s="220">
        <v>35</v>
      </c>
      <c r="C24" s="218" t="s">
        <v>65</v>
      </c>
      <c r="D24" s="218">
        <v>26</v>
      </c>
      <c r="E24" s="217" t="s">
        <v>209</v>
      </c>
      <c r="F24" s="218" t="s">
        <v>69</v>
      </c>
      <c r="G24" s="217" t="s">
        <v>210</v>
      </c>
      <c r="H24" s="216" t="s">
        <v>246</v>
      </c>
      <c r="I24" s="238"/>
      <c r="L24" s="236"/>
      <c r="M24" s="243"/>
      <c r="N24" s="237"/>
      <c r="O24" s="236"/>
      <c r="P24" s="236"/>
      <c r="Q24" s="236"/>
      <c r="R24" s="236"/>
      <c r="S24" s="219"/>
      <c r="T24" s="219"/>
      <c r="U24" s="219"/>
      <c r="V24" s="219"/>
      <c r="W24" s="219"/>
    </row>
    <row r="25" spans="1:48" ht="14.1">
      <c r="A25" s="222">
        <v>45656</v>
      </c>
      <c r="B25" s="220">
        <v>35</v>
      </c>
      <c r="C25" s="218" t="s">
        <v>63</v>
      </c>
      <c r="D25" s="218">
        <v>27</v>
      </c>
      <c r="E25" s="217" t="s">
        <v>228</v>
      </c>
      <c r="F25" s="218" t="s">
        <v>69</v>
      </c>
      <c r="G25" s="217" t="s">
        <v>229</v>
      </c>
      <c r="H25" s="216" t="s">
        <v>246</v>
      </c>
      <c r="I25" s="238"/>
      <c r="L25" s="236"/>
      <c r="M25" s="243"/>
      <c r="N25" s="237"/>
      <c r="O25" s="236"/>
      <c r="P25" s="236"/>
      <c r="Q25" s="236"/>
      <c r="R25" s="236"/>
      <c r="S25" s="219"/>
      <c r="T25" s="219"/>
      <c r="U25" s="219"/>
      <c r="V25" s="219"/>
      <c r="W25" s="219"/>
    </row>
    <row r="26" spans="1:48" ht="14.1">
      <c r="A26" s="222">
        <v>45656</v>
      </c>
      <c r="B26" s="220">
        <v>35</v>
      </c>
      <c r="C26" s="218" t="s">
        <v>65</v>
      </c>
      <c r="D26" s="218">
        <v>28</v>
      </c>
      <c r="E26" s="217" t="s">
        <v>228</v>
      </c>
      <c r="F26" s="218" t="s">
        <v>69</v>
      </c>
      <c r="G26" s="217" t="s">
        <v>229</v>
      </c>
      <c r="H26" s="216" t="s">
        <v>246</v>
      </c>
      <c r="I26" s="238"/>
      <c r="L26" s="240"/>
      <c r="M26" s="242"/>
      <c r="N26" s="241"/>
      <c r="O26" s="236"/>
      <c r="P26" s="236"/>
      <c r="Q26" s="236"/>
      <c r="R26" s="236"/>
      <c r="S26" s="219"/>
      <c r="T26" s="219"/>
      <c r="U26" s="219"/>
      <c r="V26" s="219"/>
      <c r="W26" s="219"/>
    </row>
    <row r="27" spans="1:48" ht="14.1">
      <c r="A27" s="222">
        <v>45656</v>
      </c>
      <c r="B27" s="220">
        <v>35</v>
      </c>
      <c r="C27" s="218" t="s">
        <v>63</v>
      </c>
      <c r="D27" s="218">
        <v>29</v>
      </c>
      <c r="E27" s="217" t="s">
        <v>241</v>
      </c>
      <c r="F27" s="218" t="s">
        <v>242</v>
      </c>
      <c r="G27" s="217" t="s">
        <v>243</v>
      </c>
      <c r="H27" s="216" t="s">
        <v>246</v>
      </c>
      <c r="I27" s="238"/>
      <c r="L27" s="240"/>
      <c r="M27" s="242"/>
      <c r="N27" s="241"/>
      <c r="O27" s="240"/>
      <c r="P27" s="240"/>
      <c r="Q27" s="240"/>
      <c r="R27" s="236"/>
      <c r="W27" s="219"/>
    </row>
    <row r="28" spans="1:48" ht="14.1">
      <c r="A28" s="227">
        <v>45656</v>
      </c>
      <c r="B28" s="226">
        <v>35</v>
      </c>
      <c r="C28" s="224" t="s">
        <v>65</v>
      </c>
      <c r="D28" s="224">
        <v>30</v>
      </c>
      <c r="E28" s="223" t="s">
        <v>241</v>
      </c>
      <c r="F28" s="224" t="s">
        <v>242</v>
      </c>
      <c r="G28" s="223" t="s">
        <v>243</v>
      </c>
      <c r="H28" s="229" t="s">
        <v>246</v>
      </c>
      <c r="L28" s="240"/>
      <c r="M28" s="242"/>
      <c r="N28" s="241"/>
      <c r="O28" s="240"/>
      <c r="P28" s="240"/>
      <c r="Q28" s="240"/>
      <c r="R28" s="236"/>
      <c r="W28" s="219"/>
    </row>
    <row r="29" spans="1:48" ht="14.1">
      <c r="A29" s="222"/>
      <c r="B29" s="220"/>
      <c r="C29" s="218"/>
      <c r="D29" s="218"/>
      <c r="F29" s="218"/>
      <c r="G29" s="217"/>
      <c r="L29" s="240"/>
      <c r="M29" s="242"/>
      <c r="N29" s="241"/>
      <c r="O29" s="240"/>
      <c r="P29" s="240"/>
      <c r="Q29" s="240"/>
      <c r="R29" s="236"/>
      <c r="W29" s="219"/>
    </row>
    <row r="30" spans="1:48" ht="14.1">
      <c r="A30" s="222"/>
      <c r="B30" s="220"/>
      <c r="C30" s="218"/>
      <c r="D30" s="218"/>
      <c r="F30" s="218"/>
      <c r="G30" s="217"/>
      <c r="L30" s="240"/>
      <c r="M30" s="242"/>
      <c r="N30" s="241"/>
      <c r="O30" s="240"/>
      <c r="P30" s="240"/>
      <c r="Q30" s="240"/>
      <c r="R30" s="236"/>
      <c r="W30" s="219"/>
    </row>
    <row r="31" spans="1:48" ht="14.1">
      <c r="A31" s="222"/>
      <c r="B31" s="220"/>
      <c r="C31" s="218"/>
      <c r="D31" s="218"/>
      <c r="F31" s="218"/>
      <c r="G31" s="217"/>
      <c r="L31" s="240"/>
      <c r="M31" s="242"/>
      <c r="N31" s="241"/>
      <c r="O31" s="240"/>
      <c r="P31" s="240"/>
      <c r="Q31" s="240"/>
      <c r="R31" s="236"/>
      <c r="W31" s="219"/>
    </row>
    <row r="32" spans="1:48" ht="14.1">
      <c r="A32" s="222"/>
      <c r="B32" s="220"/>
      <c r="C32" s="218"/>
      <c r="D32" s="218"/>
      <c r="E32" s="228"/>
      <c r="F32" s="218"/>
      <c r="G32" s="217"/>
      <c r="L32" s="240"/>
      <c r="M32" s="242"/>
      <c r="N32" s="241"/>
      <c r="O32" s="240"/>
      <c r="P32" s="240"/>
      <c r="Q32" s="240"/>
      <c r="R32" s="236"/>
    </row>
    <row r="33" spans="1:18" ht="14.1">
      <c r="A33" s="222"/>
      <c r="B33" s="220"/>
      <c r="C33" s="218"/>
      <c r="D33" s="218"/>
      <c r="E33" s="228"/>
      <c r="F33" s="218"/>
      <c r="G33" s="217"/>
      <c r="L33" s="236"/>
      <c r="M33" s="236"/>
      <c r="N33" s="236"/>
      <c r="O33" s="236"/>
      <c r="P33" s="236"/>
      <c r="Q33" s="236"/>
      <c r="R33" s="236"/>
    </row>
    <row r="34" spans="1:18" ht="14.1">
      <c r="A34" s="222"/>
      <c r="B34" s="220"/>
      <c r="C34" s="218"/>
      <c r="D34" s="218"/>
      <c r="E34" s="228"/>
      <c r="F34" s="218"/>
      <c r="G34" s="217"/>
      <c r="L34" s="236"/>
      <c r="M34" s="236"/>
      <c r="N34" s="236"/>
      <c r="O34" s="236"/>
      <c r="P34" s="236"/>
      <c r="Q34" s="236"/>
      <c r="R34" s="236"/>
    </row>
    <row r="35" spans="1:18" ht="14.1">
      <c r="A35" s="222"/>
      <c r="B35" s="220"/>
      <c r="C35" s="218"/>
      <c r="D35" s="218"/>
      <c r="F35" s="218"/>
      <c r="G35" s="217"/>
      <c r="L35" s="237"/>
      <c r="M35" s="237"/>
      <c r="N35" s="236"/>
      <c r="O35" s="237"/>
      <c r="P35" s="237"/>
      <c r="Q35" s="237"/>
      <c r="R35" s="239"/>
    </row>
    <row r="36" spans="1:18" ht="14.1">
      <c r="A36" s="222"/>
      <c r="B36" s="220"/>
      <c r="C36" s="218"/>
      <c r="D36" s="218"/>
      <c r="F36" s="218"/>
      <c r="G36" s="217"/>
      <c r="I36" s="238"/>
      <c r="L36" s="237"/>
      <c r="M36" s="237"/>
      <c r="N36" s="236"/>
      <c r="O36" s="237"/>
      <c r="P36" s="237"/>
      <c r="Q36" s="237"/>
      <c r="R36" s="237"/>
    </row>
    <row r="37" spans="1:18" ht="14.1">
      <c r="A37" s="222"/>
      <c r="B37" s="220"/>
      <c r="C37" s="218"/>
      <c r="D37" s="218"/>
      <c r="F37" s="218"/>
      <c r="G37" s="217"/>
      <c r="L37" s="236"/>
      <c r="M37" s="236"/>
      <c r="N37" s="236"/>
      <c r="O37" s="236"/>
      <c r="P37" s="236"/>
      <c r="Q37" s="236"/>
      <c r="R37" s="236"/>
    </row>
    <row r="38" spans="1:18" ht="14.1">
      <c r="A38" s="222"/>
      <c r="B38" s="220"/>
      <c r="C38" s="218"/>
      <c r="D38" s="218"/>
      <c r="F38" s="218"/>
      <c r="G38" s="217"/>
    </row>
    <row r="39" spans="1:18" ht="14.1">
      <c r="A39" s="222"/>
      <c r="B39" s="220"/>
      <c r="C39" s="218"/>
      <c r="D39" s="218"/>
      <c r="F39" s="218"/>
      <c r="G39" s="217"/>
    </row>
    <row r="40" spans="1:18" ht="14.1">
      <c r="A40" s="222"/>
      <c r="B40" s="220"/>
      <c r="C40" s="218"/>
      <c r="D40" s="218"/>
      <c r="F40" s="218"/>
      <c r="G40" s="217"/>
    </row>
    <row r="41" spans="1:18" ht="14.1">
      <c r="A41" s="222"/>
      <c r="B41" s="220"/>
      <c r="C41" s="218"/>
      <c r="D41" s="218"/>
      <c r="F41" s="218"/>
      <c r="G41" s="217"/>
    </row>
    <row r="42" spans="1:18" ht="14.1">
      <c r="A42" s="222"/>
      <c r="B42" s="220"/>
      <c r="C42" s="218"/>
      <c r="D42" s="218"/>
      <c r="F42" s="218"/>
      <c r="G42" s="217"/>
      <c r="L42" s="934"/>
      <c r="M42" s="934"/>
      <c r="N42" s="934"/>
      <c r="O42" s="934"/>
      <c r="P42" s="934"/>
    </row>
    <row r="43" spans="1:18" ht="14.1">
      <c r="A43" s="222"/>
      <c r="B43" s="220"/>
      <c r="C43" s="218"/>
      <c r="D43" s="218"/>
      <c r="F43" s="218"/>
      <c r="G43" s="217"/>
      <c r="M43" s="218"/>
      <c r="N43" s="221"/>
    </row>
    <row r="44" spans="1:18" ht="14.1">
      <c r="A44" s="222"/>
      <c r="B44" s="220"/>
      <c r="C44" s="218"/>
      <c r="D44" s="218"/>
      <c r="F44" s="218"/>
      <c r="G44" s="217"/>
      <c r="M44" s="219"/>
      <c r="N44" s="217"/>
    </row>
    <row r="45" spans="1:18" ht="14.1">
      <c r="A45" s="222"/>
      <c r="B45" s="220"/>
      <c r="C45" s="218"/>
      <c r="D45" s="218"/>
      <c r="F45" s="218"/>
      <c r="G45" s="217"/>
      <c r="M45" s="219"/>
      <c r="N45" s="217"/>
    </row>
    <row r="46" spans="1:18" ht="14.1">
      <c r="A46" s="222"/>
      <c r="B46" s="220"/>
      <c r="C46" s="218"/>
      <c r="D46" s="218"/>
      <c r="F46" s="218"/>
      <c r="G46" s="217"/>
      <c r="L46" s="234"/>
      <c r="M46" s="235"/>
      <c r="N46" s="221"/>
    </row>
    <row r="47" spans="1:18" ht="14.1">
      <c r="A47" s="222"/>
      <c r="B47" s="220"/>
      <c r="C47" s="218"/>
      <c r="D47" s="218"/>
      <c r="F47" s="218"/>
      <c r="G47" s="217"/>
      <c r="L47" s="234"/>
      <c r="M47" s="235"/>
      <c r="N47" s="221"/>
      <c r="O47" s="234"/>
      <c r="P47" s="234"/>
      <c r="Q47" s="234"/>
    </row>
    <row r="48" spans="1:18" ht="14.1">
      <c r="A48" s="222"/>
      <c r="B48" s="220"/>
      <c r="C48" s="218"/>
      <c r="D48" s="218"/>
      <c r="F48" s="218"/>
      <c r="G48" s="217"/>
      <c r="L48" s="234"/>
      <c r="M48" s="235"/>
      <c r="N48" s="221"/>
      <c r="O48" s="234"/>
      <c r="P48" s="234"/>
      <c r="Q48" s="234"/>
    </row>
    <row r="49" spans="1:64" ht="14.1">
      <c r="A49" s="222"/>
      <c r="B49" s="220"/>
      <c r="C49" s="218"/>
      <c r="D49" s="218"/>
      <c r="F49" s="218"/>
      <c r="G49" s="217"/>
      <c r="L49" s="234"/>
      <c r="M49" s="235"/>
      <c r="N49" s="221"/>
      <c r="O49" s="234"/>
      <c r="P49" s="234"/>
      <c r="Q49" s="234"/>
    </row>
    <row r="50" spans="1:64" ht="14.1">
      <c r="A50" s="222"/>
      <c r="B50" s="220"/>
      <c r="C50" s="218"/>
      <c r="D50" s="218"/>
      <c r="F50" s="218"/>
      <c r="G50" s="217"/>
      <c r="L50" s="234"/>
      <c r="M50" s="235"/>
      <c r="N50" s="221"/>
      <c r="O50" s="234"/>
      <c r="P50" s="234"/>
      <c r="Q50" s="234"/>
    </row>
    <row r="51" spans="1:64" ht="14.1">
      <c r="A51" s="222"/>
      <c r="B51" s="220"/>
      <c r="C51" s="218"/>
      <c r="D51" s="218"/>
      <c r="F51" s="218"/>
      <c r="G51" s="217"/>
      <c r="L51" s="234"/>
      <c r="M51" s="235"/>
      <c r="N51" s="221"/>
      <c r="O51" s="234"/>
      <c r="P51" s="234"/>
      <c r="Q51" s="234"/>
      <c r="AB51" s="234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</row>
    <row r="52" spans="1:64" ht="14.1">
      <c r="A52" s="222"/>
      <c r="B52" s="220"/>
      <c r="C52" s="218"/>
      <c r="D52" s="218"/>
      <c r="F52" s="218"/>
      <c r="G52" s="217"/>
      <c r="L52" s="234"/>
      <c r="M52" s="235"/>
      <c r="N52" s="221"/>
      <c r="O52" s="234"/>
      <c r="P52" s="234"/>
      <c r="Q52" s="234"/>
      <c r="AC52" s="217"/>
      <c r="AD52" s="217"/>
      <c r="AE52" s="217"/>
      <c r="AF52" s="217"/>
      <c r="AG52" s="217"/>
      <c r="AH52" s="217"/>
      <c r="AI52" s="221"/>
      <c r="AJ52" s="217"/>
      <c r="AK52" s="217"/>
      <c r="AL52" s="217"/>
      <c r="AM52" s="217"/>
      <c r="AN52" s="217"/>
      <c r="AO52" s="217"/>
      <c r="AP52" s="217"/>
    </row>
    <row r="53" spans="1:64" ht="14.1">
      <c r="A53" s="222"/>
      <c r="B53" s="220"/>
      <c r="C53" s="218"/>
      <c r="D53" s="218"/>
      <c r="F53" s="218"/>
      <c r="G53" s="217"/>
      <c r="AC53" s="217"/>
      <c r="AD53" s="217"/>
      <c r="AE53" s="217"/>
      <c r="AF53" s="217"/>
      <c r="AG53" s="217"/>
      <c r="AH53" s="217"/>
      <c r="AI53" s="221"/>
      <c r="AJ53" s="217"/>
      <c r="AK53" s="217"/>
      <c r="AL53" s="217"/>
      <c r="AM53" s="217"/>
      <c r="AN53" s="217"/>
      <c r="AO53" s="217"/>
      <c r="AP53" s="217"/>
    </row>
    <row r="54" spans="1:64" ht="14.1">
      <c r="A54" s="222"/>
      <c r="B54" s="220"/>
      <c r="C54" s="218"/>
      <c r="D54" s="218"/>
      <c r="F54" s="218"/>
      <c r="G54" s="217"/>
      <c r="AC54" s="217"/>
      <c r="AD54" s="217"/>
      <c r="AE54" s="217"/>
      <c r="AF54" s="217"/>
      <c r="AG54" s="217"/>
      <c r="AH54" s="217"/>
      <c r="AI54" s="221"/>
      <c r="AJ54" s="217"/>
      <c r="AK54" s="217"/>
      <c r="AL54" s="217"/>
      <c r="AM54" s="217"/>
      <c r="AN54" s="217"/>
      <c r="AO54" s="217"/>
      <c r="AP54" s="217"/>
    </row>
    <row r="55" spans="1:64" ht="14.1">
      <c r="A55" s="222"/>
      <c r="B55" s="220"/>
      <c r="C55" s="218"/>
      <c r="D55" s="218"/>
      <c r="F55" s="218"/>
      <c r="G55" s="217"/>
      <c r="AC55" s="217"/>
      <c r="AD55" s="217"/>
      <c r="AE55" s="217"/>
      <c r="AF55" s="232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</row>
    <row r="56" spans="1:64" ht="14.1">
      <c r="A56" s="222"/>
      <c r="B56" s="220"/>
      <c r="C56" s="218"/>
      <c r="D56" s="218"/>
      <c r="F56" s="218"/>
      <c r="G56" s="217"/>
      <c r="AC56" s="217"/>
      <c r="AD56" s="217"/>
      <c r="AE56" s="217"/>
      <c r="AF56" s="217"/>
      <c r="AG56" s="217"/>
      <c r="AH56" s="217"/>
      <c r="AI56" s="221"/>
      <c r="AJ56" s="217"/>
      <c r="AK56" s="217"/>
      <c r="AL56" s="217"/>
      <c r="AM56" s="217"/>
      <c r="AN56" s="217"/>
      <c r="AO56" s="217"/>
      <c r="AP56" s="217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</row>
    <row r="57" spans="1:64" ht="14.1">
      <c r="A57" s="222"/>
      <c r="B57" s="220"/>
      <c r="C57" s="218"/>
      <c r="D57" s="218"/>
      <c r="F57" s="218"/>
      <c r="G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21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</row>
    <row r="58" spans="1:64" ht="14.1">
      <c r="A58" s="222"/>
      <c r="B58" s="220"/>
      <c r="C58" s="218"/>
      <c r="D58" s="218"/>
      <c r="F58" s="218"/>
      <c r="G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21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</row>
    <row r="59" spans="1:64" ht="14.1">
      <c r="A59" s="222"/>
      <c r="B59" s="220"/>
      <c r="C59" s="218"/>
      <c r="D59" s="218"/>
      <c r="E59" s="228"/>
      <c r="F59" s="218"/>
      <c r="G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21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</row>
    <row r="60" spans="1:64" ht="14.1">
      <c r="A60" s="222"/>
      <c r="B60" s="220"/>
      <c r="C60" s="218"/>
      <c r="D60" s="218"/>
      <c r="E60" s="228"/>
      <c r="F60" s="218"/>
      <c r="G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21"/>
      <c r="AU60" s="232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</row>
    <row r="61" spans="1:64" ht="14.1">
      <c r="A61" s="222"/>
      <c r="B61" s="220"/>
      <c r="C61" s="218"/>
      <c r="D61" s="218"/>
      <c r="E61" s="228"/>
      <c r="F61" s="218"/>
      <c r="G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21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</row>
    <row r="62" spans="1:64" ht="14.1">
      <c r="A62" s="222"/>
      <c r="B62" s="220"/>
      <c r="C62" s="218"/>
      <c r="D62" s="218"/>
      <c r="F62" s="218"/>
      <c r="G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</row>
    <row r="63" spans="1:64" ht="14.1">
      <c r="A63" s="222"/>
      <c r="B63" s="220"/>
      <c r="C63" s="218"/>
      <c r="D63" s="218"/>
      <c r="F63" s="218"/>
      <c r="G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</row>
    <row r="64" spans="1:64" ht="14.1">
      <c r="A64" s="222"/>
      <c r="B64" s="220"/>
      <c r="C64" s="218"/>
      <c r="D64" s="218"/>
      <c r="F64" s="218"/>
      <c r="G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</row>
    <row r="65" spans="1:64" ht="14.1">
      <c r="A65" s="222"/>
      <c r="B65" s="220"/>
      <c r="C65" s="218"/>
      <c r="D65" s="218"/>
      <c r="F65" s="218"/>
      <c r="G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</row>
    <row r="66" spans="1:64" ht="14.1">
      <c r="A66" s="222"/>
      <c r="B66" s="220"/>
      <c r="C66" s="218"/>
      <c r="D66" s="218"/>
      <c r="F66" s="218"/>
      <c r="G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</row>
    <row r="67" spans="1:64" ht="14.1">
      <c r="A67" s="222"/>
      <c r="B67" s="220"/>
      <c r="C67" s="218"/>
      <c r="D67" s="218"/>
      <c r="F67" s="218"/>
      <c r="G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</row>
    <row r="68" spans="1:64" ht="14.1">
      <c r="A68" s="222"/>
      <c r="B68" s="220"/>
      <c r="C68" s="218"/>
      <c r="D68" s="218"/>
      <c r="F68" s="218"/>
      <c r="G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</row>
    <row r="69" spans="1:64" ht="14.1">
      <c r="A69" s="222"/>
      <c r="B69" s="220"/>
      <c r="C69" s="218"/>
      <c r="D69" s="218"/>
      <c r="F69" s="218"/>
      <c r="G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</row>
    <row r="70" spans="1:64" ht="14.1">
      <c r="A70" s="222"/>
      <c r="B70" s="220"/>
      <c r="C70" s="218"/>
      <c r="D70" s="218"/>
      <c r="E70" s="228"/>
      <c r="F70" s="218"/>
      <c r="G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</row>
    <row r="71" spans="1:64" ht="14.1">
      <c r="A71" s="222"/>
      <c r="B71" s="220"/>
      <c r="C71" s="218"/>
      <c r="D71" s="218"/>
      <c r="E71" s="228"/>
      <c r="F71" s="218"/>
      <c r="G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</row>
    <row r="72" spans="1:64" ht="14.1">
      <c r="A72" s="222"/>
      <c r="B72" s="220"/>
      <c r="C72" s="218"/>
      <c r="D72" s="220"/>
      <c r="E72" s="228"/>
      <c r="F72" s="218"/>
      <c r="G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</row>
    <row r="73" spans="1:64" ht="14.1">
      <c r="A73" s="231"/>
      <c r="B73" s="220"/>
      <c r="C73" s="218"/>
      <c r="D73" s="220"/>
      <c r="F73" s="218"/>
      <c r="G73" s="217"/>
      <c r="I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</row>
    <row r="74" spans="1:64" ht="14.1">
      <c r="A74" s="231"/>
      <c r="B74" s="220"/>
      <c r="C74" s="218"/>
      <c r="D74" s="220"/>
      <c r="F74" s="218"/>
      <c r="G74" s="217"/>
      <c r="I74" s="217"/>
    </row>
    <row r="75" spans="1:64" ht="14.1">
      <c r="A75" s="231"/>
      <c r="B75" s="220"/>
      <c r="C75" s="218"/>
      <c r="D75" s="220"/>
      <c r="F75" s="218"/>
      <c r="G75" s="217"/>
      <c r="I75" s="217"/>
    </row>
    <row r="76" spans="1:64" ht="14.1">
      <c r="A76" s="231"/>
      <c r="B76" s="220"/>
      <c r="C76" s="218"/>
      <c r="D76" s="220"/>
      <c r="F76" s="218"/>
      <c r="G76" s="217"/>
      <c r="I76" s="217"/>
    </row>
    <row r="77" spans="1:64" ht="14.1">
      <c r="A77" s="231"/>
      <c r="B77" s="220"/>
      <c r="C77" s="218"/>
      <c r="D77" s="220"/>
      <c r="F77" s="218"/>
      <c r="G77" s="217"/>
      <c r="I77" s="217"/>
    </row>
    <row r="78" spans="1:64" ht="14.1">
      <c r="A78" s="231"/>
      <c r="B78" s="220"/>
      <c r="C78" s="224"/>
      <c r="D78" s="220"/>
      <c r="F78" s="218"/>
      <c r="G78" s="217"/>
      <c r="H78" s="229"/>
      <c r="I78" s="217"/>
    </row>
    <row r="79" spans="1:64" ht="14.1">
      <c r="A79" s="231"/>
      <c r="B79" s="220"/>
      <c r="C79" s="218"/>
      <c r="D79" s="220"/>
      <c r="F79" s="218"/>
      <c r="G79" s="217"/>
      <c r="I79" s="217"/>
    </row>
    <row r="80" spans="1:64" ht="14.1">
      <c r="A80" s="230"/>
      <c r="B80" s="226"/>
      <c r="C80" s="218"/>
      <c r="D80" s="218"/>
      <c r="E80" s="223"/>
      <c r="F80" s="224"/>
      <c r="G80" s="223"/>
      <c r="I80" s="217"/>
    </row>
    <row r="81" spans="1:9" ht="14.1">
      <c r="A81" s="222"/>
      <c r="B81" s="220"/>
      <c r="C81" s="218"/>
      <c r="D81" s="218"/>
      <c r="F81" s="218"/>
      <c r="G81" s="217"/>
      <c r="I81" s="217"/>
    </row>
    <row r="82" spans="1:9" ht="14.1">
      <c r="A82" s="222"/>
      <c r="B82" s="220"/>
      <c r="C82" s="218"/>
      <c r="D82" s="218"/>
      <c r="F82" s="218"/>
      <c r="G82" s="217"/>
      <c r="I82" s="217"/>
    </row>
    <row r="83" spans="1:9" ht="14.1">
      <c r="A83" s="222"/>
      <c r="B83" s="220"/>
      <c r="C83" s="218"/>
      <c r="D83" s="218"/>
      <c r="F83" s="218"/>
      <c r="G83" s="217"/>
      <c r="I83" s="217"/>
    </row>
    <row r="84" spans="1:9" ht="14.1">
      <c r="A84" s="222"/>
      <c r="B84" s="220"/>
      <c r="C84" s="218"/>
      <c r="D84" s="218"/>
      <c r="F84" s="218"/>
      <c r="G84" s="217"/>
      <c r="I84" s="217"/>
    </row>
    <row r="85" spans="1:9" ht="14.1">
      <c r="A85" s="222"/>
      <c r="B85" s="220"/>
      <c r="C85" s="218"/>
      <c r="D85" s="218"/>
      <c r="F85" s="218"/>
      <c r="G85" s="217"/>
      <c r="I85" s="217"/>
    </row>
    <row r="86" spans="1:9" ht="14.1">
      <c r="A86" s="222"/>
      <c r="B86" s="220"/>
      <c r="C86" s="218"/>
      <c r="D86" s="218"/>
      <c r="F86" s="218"/>
      <c r="G86" s="217"/>
      <c r="I86" s="217"/>
    </row>
    <row r="87" spans="1:9" ht="14.1">
      <c r="A87" s="222"/>
      <c r="B87" s="220"/>
      <c r="C87" s="218"/>
      <c r="D87" s="218"/>
      <c r="F87" s="218"/>
      <c r="G87" s="217"/>
      <c r="I87" s="217"/>
    </row>
    <row r="88" spans="1:9" ht="14.1">
      <c r="A88" s="222"/>
      <c r="B88" s="220"/>
      <c r="C88" s="218"/>
      <c r="D88" s="218"/>
      <c r="F88" s="218"/>
      <c r="G88" s="217"/>
      <c r="I88" s="217"/>
    </row>
    <row r="89" spans="1:9" ht="14.1">
      <c r="A89" s="222"/>
      <c r="B89" s="220"/>
      <c r="C89" s="224"/>
      <c r="D89" s="218"/>
      <c r="E89" s="228"/>
      <c r="F89" s="218"/>
      <c r="G89" s="217"/>
      <c r="H89" s="229"/>
      <c r="I89" s="217"/>
    </row>
    <row r="90" spans="1:9" ht="14.1">
      <c r="A90" s="222"/>
      <c r="B90" s="220"/>
      <c r="C90" s="218"/>
      <c r="D90" s="224"/>
      <c r="E90" s="228"/>
      <c r="F90" s="218"/>
      <c r="G90" s="217"/>
      <c r="H90" s="220"/>
      <c r="I90" s="217"/>
    </row>
    <row r="91" spans="1:9" ht="14.1">
      <c r="A91" s="227"/>
      <c r="B91" s="226"/>
      <c r="C91" s="218"/>
      <c r="D91" s="220"/>
      <c r="E91" s="225"/>
      <c r="F91" s="224"/>
      <c r="G91" s="223"/>
      <c r="H91" s="220"/>
      <c r="I91" s="217"/>
    </row>
    <row r="92" spans="1:9" ht="14.1">
      <c r="A92" s="222"/>
      <c r="B92" s="220"/>
      <c r="C92" s="218"/>
      <c r="D92" s="220"/>
      <c r="F92" s="218"/>
      <c r="G92" s="220"/>
      <c r="H92" s="220"/>
      <c r="I92" s="217"/>
    </row>
    <row r="93" spans="1:9" ht="14.1">
      <c r="A93" s="222"/>
      <c r="B93" s="220"/>
      <c r="C93" s="218"/>
      <c r="D93" s="220"/>
      <c r="F93" s="218"/>
      <c r="G93" s="220"/>
      <c r="H93" s="220"/>
      <c r="I93" s="217"/>
    </row>
    <row r="94" spans="1:9" ht="14.1">
      <c r="A94" s="222"/>
      <c r="B94" s="220"/>
      <c r="C94" s="220"/>
      <c r="D94" s="220"/>
      <c r="F94" s="218"/>
      <c r="G94" s="220"/>
      <c r="H94" s="220"/>
      <c r="I94" s="217"/>
    </row>
    <row r="95" spans="1:9" ht="14.1">
      <c r="A95" s="219"/>
      <c r="B95" s="220"/>
      <c r="C95" s="218"/>
      <c r="D95" s="220"/>
      <c r="F95" s="218"/>
      <c r="G95" s="220"/>
      <c r="H95" s="220"/>
      <c r="I95" s="217"/>
    </row>
    <row r="96" spans="1:9" ht="14.1">
      <c r="A96" s="219"/>
      <c r="B96" s="220"/>
      <c r="C96" s="218"/>
      <c r="D96" s="220"/>
      <c r="F96" s="218"/>
      <c r="G96" s="220"/>
      <c r="H96" s="220"/>
      <c r="I96" s="217"/>
    </row>
    <row r="97" spans="1:8" ht="14.1">
      <c r="A97" s="219"/>
      <c r="B97" s="220"/>
      <c r="C97" s="218"/>
      <c r="D97" s="220"/>
      <c r="E97" s="221"/>
      <c r="F97" s="218"/>
      <c r="G97" s="220"/>
      <c r="H97" s="220"/>
    </row>
    <row r="98" spans="1:8" ht="14.1">
      <c r="A98" s="219"/>
      <c r="B98" s="220"/>
      <c r="C98" s="218"/>
      <c r="D98" s="220"/>
      <c r="E98" s="221"/>
      <c r="F98" s="218"/>
      <c r="G98" s="220"/>
      <c r="H98" s="220"/>
    </row>
    <row r="99" spans="1:8" ht="14.1">
      <c r="A99" s="219"/>
      <c r="B99" s="220"/>
      <c r="C99" s="218"/>
      <c r="D99" s="220"/>
      <c r="F99" s="218"/>
      <c r="G99" s="220"/>
      <c r="H99" s="220"/>
    </row>
    <row r="100" spans="1:8" ht="14.1">
      <c r="A100" s="219"/>
      <c r="B100" s="220"/>
      <c r="C100" s="218"/>
      <c r="D100" s="220"/>
      <c r="F100" s="218"/>
      <c r="G100" s="220"/>
      <c r="H100" s="220"/>
    </row>
    <row r="101" spans="1:8" ht="14.1">
      <c r="A101" s="219"/>
      <c r="B101" s="220"/>
      <c r="C101" s="218"/>
      <c r="D101" s="220"/>
      <c r="F101" s="218"/>
      <c r="G101" s="220"/>
      <c r="H101" s="220"/>
    </row>
    <row r="102" spans="1:8" ht="14.1">
      <c r="A102" s="219"/>
      <c r="B102" s="220"/>
      <c r="C102" s="218"/>
      <c r="D102" s="220"/>
      <c r="F102" s="218"/>
      <c r="G102" s="220"/>
      <c r="H102" s="220"/>
    </row>
    <row r="103" spans="1:8" ht="14.1">
      <c r="A103" s="219"/>
      <c r="B103" s="220"/>
      <c r="C103" s="218"/>
      <c r="D103" s="220"/>
      <c r="F103" s="218"/>
      <c r="G103" s="220"/>
      <c r="H103" s="220"/>
    </row>
    <row r="104" spans="1:8" ht="14.1">
      <c r="A104" s="219"/>
      <c r="B104" s="220"/>
      <c r="C104" s="218"/>
      <c r="D104" s="220"/>
      <c r="F104" s="218"/>
      <c r="G104" s="220"/>
    </row>
    <row r="105" spans="1:8" ht="14.1">
      <c r="A105" s="219"/>
      <c r="B105" s="220"/>
      <c r="C105" s="218"/>
      <c r="F105" s="218"/>
      <c r="G105" s="220"/>
    </row>
    <row r="106" spans="1:8" ht="14.1">
      <c r="A106" s="219"/>
      <c r="C106" s="218"/>
      <c r="F106" s="218"/>
      <c r="G106" s="217"/>
    </row>
    <row r="107" spans="1:8" ht="14.1">
      <c r="A107" s="219"/>
      <c r="C107" s="218"/>
      <c r="F107" s="218"/>
      <c r="G107" s="217"/>
    </row>
    <row r="108" spans="1:8" ht="14.1">
      <c r="A108" s="219"/>
      <c r="C108" s="220"/>
      <c r="F108" s="218"/>
      <c r="G108" s="217"/>
    </row>
    <row r="109" spans="1:8" ht="14.1">
      <c r="A109" s="219"/>
      <c r="F109" s="218"/>
      <c r="G109" s="217"/>
    </row>
    <row r="110" spans="1:8" ht="14.1">
      <c r="A110" s="219"/>
      <c r="F110" s="218"/>
      <c r="G110" s="217"/>
    </row>
  </sheetData>
  <sheetProtection sheet="1" objects="1" scenarios="1"/>
  <mergeCells count="2">
    <mergeCell ref="L22:R22"/>
    <mergeCell ref="L42:P42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4D1-DDD4-214B-8FF9-ACE6FDC868B7}">
  <sheetPr>
    <tabColor theme="9"/>
  </sheetPr>
  <dimension ref="A1:BJ119"/>
  <sheetViews>
    <sheetView topLeftCell="D1" workbookViewId="0">
      <selection activeCell="D47" sqref="D47"/>
    </sheetView>
  </sheetViews>
  <sheetFormatPr defaultColWidth="8.85546875" defaultRowHeight="12.75" customHeight="1"/>
  <cols>
    <col min="1" max="1" width="13" style="133" customWidth="1"/>
    <col min="2" max="2" width="8.85546875" style="133"/>
    <col min="3" max="3" width="19.85546875" style="133" bestFit="1" customWidth="1"/>
    <col min="4" max="4" width="8.85546875" style="133"/>
    <col min="5" max="5" width="19.42578125" style="134" customWidth="1"/>
    <col min="6" max="6" width="17.140625" style="133" customWidth="1"/>
    <col min="7" max="7" width="70" style="133" customWidth="1"/>
    <col min="8" max="8" width="47" style="133" customWidth="1"/>
    <col min="9" max="9" width="70" style="133" customWidth="1"/>
    <col min="10" max="10" width="87.42578125" style="133" customWidth="1"/>
    <col min="11" max="11" width="12" style="133" customWidth="1"/>
    <col min="12" max="12" width="8.85546875" style="133"/>
    <col min="13" max="13" width="11.140625" style="133" customWidth="1"/>
    <col min="14" max="14" width="8.85546875" style="133"/>
    <col min="15" max="15" width="21" style="133" bestFit="1" customWidth="1"/>
    <col min="16" max="16" width="16.140625" style="133" customWidth="1"/>
    <col min="17" max="17" width="19.42578125" style="133" customWidth="1"/>
    <col min="18" max="18" width="26" style="133" customWidth="1"/>
    <col min="19" max="19" width="13.42578125" style="133" bestFit="1" customWidth="1"/>
    <col min="20" max="20" width="61.85546875" style="133" customWidth="1"/>
    <col min="21" max="21" width="19.7109375" style="133" customWidth="1"/>
    <col min="22" max="22" width="15.28515625" style="133" customWidth="1"/>
    <col min="23" max="24" width="13.42578125" style="133" customWidth="1"/>
    <col min="25" max="25" width="58.28515625" style="133" customWidth="1"/>
    <col min="26" max="26" width="14.140625" style="133" customWidth="1"/>
    <col min="27" max="27" width="16.28515625" style="133" customWidth="1"/>
    <col min="28" max="28" width="14.85546875" style="133" customWidth="1"/>
    <col min="29" max="29" width="17" style="133" customWidth="1"/>
    <col min="30" max="30" width="19.85546875" style="133" customWidth="1"/>
    <col min="31" max="31" width="22.7109375" style="133" customWidth="1"/>
    <col min="32" max="32" width="56.7109375" style="133" customWidth="1"/>
    <col min="33" max="37" width="8.85546875" style="133"/>
    <col min="38" max="38" width="11" style="133" customWidth="1"/>
    <col min="39" max="44" width="8.85546875" style="133"/>
    <col min="45" max="45" width="106.28515625" style="133" bestFit="1" customWidth="1"/>
    <col min="46" max="46" width="13.7109375" style="133" bestFit="1" customWidth="1"/>
    <col min="47" max="62" width="8.85546875" style="133"/>
    <col min="63" max="63" width="66.42578125" style="133" bestFit="1" customWidth="1"/>
    <col min="64" max="16384" width="8.85546875" style="133"/>
  </cols>
  <sheetData>
    <row r="1" spans="1:62" ht="14.1" thickBot="1">
      <c r="A1" s="215" t="s">
        <v>10</v>
      </c>
      <c r="B1" s="215" t="s">
        <v>11</v>
      </c>
      <c r="C1" s="215" t="s">
        <v>12</v>
      </c>
      <c r="D1" s="215" t="s">
        <v>13</v>
      </c>
      <c r="E1" s="215" t="s">
        <v>14</v>
      </c>
      <c r="F1" s="215" t="s">
        <v>15</v>
      </c>
      <c r="G1" s="215" t="s">
        <v>16</v>
      </c>
      <c r="H1" s="215" t="s">
        <v>100</v>
      </c>
      <c r="I1" s="214" t="s">
        <v>28</v>
      </c>
      <c r="J1" s="213" t="s">
        <v>101</v>
      </c>
      <c r="L1" s="212" t="s">
        <v>19</v>
      </c>
      <c r="M1" s="211" t="s">
        <v>20</v>
      </c>
      <c r="N1" s="210" t="s">
        <v>21</v>
      </c>
      <c r="O1" s="209" t="s">
        <v>22</v>
      </c>
      <c r="P1" s="209" t="s">
        <v>23</v>
      </c>
      <c r="Q1" s="208" t="s">
        <v>24</v>
      </c>
      <c r="R1" s="207" t="s">
        <v>102</v>
      </c>
      <c r="S1" s="206" t="s">
        <v>103</v>
      </c>
      <c r="T1" s="205" t="s">
        <v>247</v>
      </c>
      <c r="U1" s="204"/>
      <c r="V1" s="196" t="s">
        <v>105</v>
      </c>
      <c r="W1" s="203" t="s">
        <v>29</v>
      </c>
      <c r="X1" s="202" t="s">
        <v>10</v>
      </c>
      <c r="Y1" s="201" t="s">
        <v>11</v>
      </c>
      <c r="Z1" s="198" t="s">
        <v>248</v>
      </c>
      <c r="AA1" s="200" t="s">
        <v>249</v>
      </c>
      <c r="AB1" s="200" t="s">
        <v>250</v>
      </c>
      <c r="AC1" s="200" t="s">
        <v>251</v>
      </c>
      <c r="AD1" s="199" t="s">
        <v>252</v>
      </c>
      <c r="AE1" s="198" t="s">
        <v>253</v>
      </c>
      <c r="AF1" s="151" t="s">
        <v>106</v>
      </c>
    </row>
    <row r="2" spans="1:62" ht="17.25" customHeight="1">
      <c r="A2" s="139">
        <v>45617</v>
      </c>
      <c r="B2" s="135">
        <v>42</v>
      </c>
      <c r="C2" s="137" t="s">
        <v>52</v>
      </c>
      <c r="D2" s="137">
        <v>1</v>
      </c>
      <c r="E2" s="134" t="s">
        <v>254</v>
      </c>
      <c r="F2" s="138" t="s">
        <v>69</v>
      </c>
      <c r="G2" s="158" t="s">
        <v>255</v>
      </c>
      <c r="H2" s="151" t="s">
        <v>56</v>
      </c>
      <c r="I2" s="160" t="s">
        <v>256</v>
      </c>
      <c r="J2" s="133" t="s">
        <v>108</v>
      </c>
      <c r="L2" s="177">
        <v>1</v>
      </c>
      <c r="M2" s="197">
        <v>1</v>
      </c>
      <c r="N2" s="196" t="s">
        <v>254</v>
      </c>
      <c r="O2" s="195">
        <v>1</v>
      </c>
      <c r="P2" s="194" t="s">
        <v>257</v>
      </c>
      <c r="Q2" s="174" t="s">
        <v>110</v>
      </c>
      <c r="R2" s="145" t="s">
        <v>59</v>
      </c>
      <c r="S2" s="173">
        <v>45577</v>
      </c>
      <c r="T2" s="193" t="s">
        <v>258</v>
      </c>
      <c r="U2" s="136"/>
      <c r="V2" s="192" t="s">
        <v>120</v>
      </c>
      <c r="W2" s="191" t="s">
        <v>67</v>
      </c>
      <c r="X2" s="190">
        <v>45617</v>
      </c>
      <c r="Y2" s="189" t="s">
        <v>259</v>
      </c>
      <c r="Z2" s="189">
        <v>89.62</v>
      </c>
      <c r="AA2" s="188">
        <v>81.97</v>
      </c>
      <c r="AB2" s="188">
        <v>67.73</v>
      </c>
      <c r="AC2" s="188">
        <v>82.88</v>
      </c>
      <c r="AD2" s="188">
        <v>85.26</v>
      </c>
      <c r="AE2" s="187">
        <v>81.66</v>
      </c>
      <c r="AF2" s="151" t="s">
        <v>112</v>
      </c>
      <c r="AG2" s="151" t="s">
        <v>113</v>
      </c>
    </row>
    <row r="3" spans="1:62" ht="14.1">
      <c r="A3" s="139">
        <v>45617</v>
      </c>
      <c r="B3" s="135">
        <v>42</v>
      </c>
      <c r="C3" s="137" t="s">
        <v>63</v>
      </c>
      <c r="D3" s="137">
        <v>2</v>
      </c>
      <c r="E3" s="134" t="s">
        <v>254</v>
      </c>
      <c r="F3" s="138" t="s">
        <v>69</v>
      </c>
      <c r="G3" s="158" t="s">
        <v>255</v>
      </c>
      <c r="H3" s="133" t="s">
        <v>63</v>
      </c>
      <c r="I3" s="160" t="s">
        <v>256</v>
      </c>
      <c r="J3" s="133" t="s">
        <v>114</v>
      </c>
      <c r="L3" s="177">
        <v>2</v>
      </c>
      <c r="M3" s="177">
        <v>1</v>
      </c>
      <c r="N3" s="176" t="s">
        <v>254</v>
      </c>
      <c r="O3" s="134">
        <v>2</v>
      </c>
      <c r="P3" s="175" t="s">
        <v>257</v>
      </c>
      <c r="Q3" s="174" t="s">
        <v>110</v>
      </c>
      <c r="R3" s="145" t="s">
        <v>59</v>
      </c>
      <c r="S3" s="173">
        <v>45577</v>
      </c>
      <c r="T3" s="172" t="s">
        <v>260</v>
      </c>
      <c r="U3" s="136"/>
      <c r="V3" s="186" t="s">
        <v>120</v>
      </c>
      <c r="W3" s="174" t="s">
        <v>67</v>
      </c>
      <c r="X3" s="185">
        <v>45617</v>
      </c>
      <c r="Y3" s="177" t="s">
        <v>261</v>
      </c>
      <c r="Z3" s="177">
        <v>86.81</v>
      </c>
      <c r="AA3" s="134">
        <v>84.47</v>
      </c>
      <c r="AB3" s="134">
        <v>53.11</v>
      </c>
      <c r="AC3" s="134">
        <v>84.31</v>
      </c>
      <c r="AD3" s="134">
        <v>85.89</v>
      </c>
      <c r="AE3" s="184">
        <v>71.14</v>
      </c>
      <c r="AF3" s="151" t="s">
        <v>112</v>
      </c>
      <c r="AG3" s="151" t="s">
        <v>113</v>
      </c>
    </row>
    <row r="4" spans="1:62" ht="14.1">
      <c r="A4" s="144">
        <v>45617</v>
      </c>
      <c r="B4" s="143">
        <v>42</v>
      </c>
      <c r="C4" s="142" t="s">
        <v>65</v>
      </c>
      <c r="D4" s="142">
        <v>3</v>
      </c>
      <c r="E4" s="146" t="s">
        <v>254</v>
      </c>
      <c r="F4" s="157" t="s">
        <v>69</v>
      </c>
      <c r="G4" s="156" t="s">
        <v>255</v>
      </c>
      <c r="H4" s="140" t="s">
        <v>262</v>
      </c>
      <c r="I4" s="159" t="s">
        <v>256</v>
      </c>
      <c r="J4" s="133" t="s">
        <v>66</v>
      </c>
      <c r="L4" s="177">
        <v>3</v>
      </c>
      <c r="M4" s="177">
        <v>1</v>
      </c>
      <c r="N4" s="176" t="s">
        <v>254</v>
      </c>
      <c r="O4" s="134">
        <v>3</v>
      </c>
      <c r="P4" s="175" t="s">
        <v>257</v>
      </c>
      <c r="Q4" s="174" t="s">
        <v>110</v>
      </c>
      <c r="R4" s="145" t="s">
        <v>59</v>
      </c>
      <c r="S4" s="173">
        <v>45577</v>
      </c>
      <c r="T4" s="172" t="s">
        <v>258</v>
      </c>
      <c r="U4" s="136"/>
      <c r="V4" s="186" t="s">
        <v>120</v>
      </c>
      <c r="W4" s="174" t="s">
        <v>62</v>
      </c>
      <c r="X4" s="185">
        <v>45618</v>
      </c>
      <c r="Y4" s="177" t="s">
        <v>263</v>
      </c>
      <c r="Z4" s="177">
        <v>85.19</v>
      </c>
      <c r="AA4" s="134">
        <v>84.17</v>
      </c>
      <c r="AB4" s="134">
        <v>55.01</v>
      </c>
      <c r="AC4" s="134">
        <v>82.99</v>
      </c>
      <c r="AD4" s="134">
        <v>86.76</v>
      </c>
      <c r="AE4" s="184">
        <v>72.28</v>
      </c>
      <c r="AF4" s="151" t="s">
        <v>112</v>
      </c>
      <c r="AG4" s="151" t="s">
        <v>113</v>
      </c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</row>
    <row r="5" spans="1:62" ht="15" thickBot="1">
      <c r="A5" s="139">
        <v>45617</v>
      </c>
      <c r="B5" s="135">
        <v>42</v>
      </c>
      <c r="C5" s="137" t="s">
        <v>52</v>
      </c>
      <c r="D5" s="137">
        <v>4</v>
      </c>
      <c r="E5" s="134" t="s">
        <v>254</v>
      </c>
      <c r="F5" s="138" t="s">
        <v>69</v>
      </c>
      <c r="G5" s="158" t="s">
        <v>255</v>
      </c>
      <c r="H5" s="151" t="s">
        <v>56</v>
      </c>
      <c r="I5" s="160" t="s">
        <v>264</v>
      </c>
      <c r="J5" s="133" t="s">
        <v>73</v>
      </c>
      <c r="L5" s="177">
        <v>4</v>
      </c>
      <c r="M5" s="177">
        <v>1</v>
      </c>
      <c r="N5" s="176" t="s">
        <v>254</v>
      </c>
      <c r="O5" s="134">
        <v>4</v>
      </c>
      <c r="P5" s="175" t="s">
        <v>257</v>
      </c>
      <c r="Q5" s="174" t="s">
        <v>110</v>
      </c>
      <c r="R5" s="145" t="s">
        <v>59</v>
      </c>
      <c r="S5" s="173">
        <v>45577</v>
      </c>
      <c r="T5" s="172" t="s">
        <v>265</v>
      </c>
      <c r="U5" s="136"/>
      <c r="V5" s="183" t="s">
        <v>266</v>
      </c>
      <c r="W5" s="182" t="s">
        <v>64</v>
      </c>
      <c r="X5" s="181">
        <v>45621</v>
      </c>
      <c r="Y5" s="180" t="s">
        <v>267</v>
      </c>
      <c r="Z5" s="180">
        <v>89.7</v>
      </c>
      <c r="AA5" s="179">
        <v>90.57</v>
      </c>
      <c r="AB5" s="179">
        <v>70.59</v>
      </c>
      <c r="AC5" s="179">
        <v>80.930000000000007</v>
      </c>
      <c r="AD5" s="179">
        <v>89.92</v>
      </c>
      <c r="AE5" s="178">
        <v>78.16</v>
      </c>
      <c r="AF5" s="151" t="s">
        <v>112</v>
      </c>
      <c r="AG5" s="151" t="s">
        <v>113</v>
      </c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</row>
    <row r="6" spans="1:62" ht="14.1">
      <c r="A6" s="139">
        <v>45617</v>
      </c>
      <c r="B6" s="135">
        <v>42</v>
      </c>
      <c r="C6" s="137" t="s">
        <v>63</v>
      </c>
      <c r="D6" s="137">
        <v>5</v>
      </c>
      <c r="E6" s="134" t="s">
        <v>254</v>
      </c>
      <c r="F6" s="138" t="s">
        <v>69</v>
      </c>
      <c r="G6" s="158" t="s">
        <v>255</v>
      </c>
      <c r="H6" s="133" t="s">
        <v>63</v>
      </c>
      <c r="I6" s="160" t="s">
        <v>264</v>
      </c>
      <c r="J6" s="133" t="s">
        <v>123</v>
      </c>
      <c r="L6" s="177">
        <v>5</v>
      </c>
      <c r="M6" s="177">
        <v>1</v>
      </c>
      <c r="N6" s="176" t="s">
        <v>254</v>
      </c>
      <c r="O6" s="134">
        <v>5</v>
      </c>
      <c r="P6" s="175" t="s">
        <v>257</v>
      </c>
      <c r="Q6" s="174" t="s">
        <v>110</v>
      </c>
      <c r="R6" s="145" t="s">
        <v>59</v>
      </c>
      <c r="S6" s="173">
        <v>45577</v>
      </c>
      <c r="T6" s="172" t="s">
        <v>260</v>
      </c>
      <c r="U6" s="136"/>
      <c r="V6" s="136"/>
      <c r="Z6" s="171" t="s">
        <v>230</v>
      </c>
      <c r="AA6" s="170" t="s">
        <v>268</v>
      </c>
      <c r="AB6" s="171" t="s">
        <v>230</v>
      </c>
      <c r="AC6" s="169" t="s">
        <v>269</v>
      </c>
      <c r="AD6" s="170" t="s">
        <v>268</v>
      </c>
      <c r="AE6" s="169" t="s">
        <v>269</v>
      </c>
      <c r="AF6" s="151"/>
      <c r="AG6" s="151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</row>
    <row r="7" spans="1:62" ht="15" thickBot="1">
      <c r="A7" s="144">
        <v>45617</v>
      </c>
      <c r="B7" s="143">
        <v>42</v>
      </c>
      <c r="C7" s="142" t="s">
        <v>65</v>
      </c>
      <c r="D7" s="142">
        <v>6</v>
      </c>
      <c r="E7" s="146" t="s">
        <v>254</v>
      </c>
      <c r="F7" s="157" t="s">
        <v>69</v>
      </c>
      <c r="G7" s="156" t="s">
        <v>255</v>
      </c>
      <c r="H7" s="140" t="s">
        <v>262</v>
      </c>
      <c r="I7" s="159" t="s">
        <v>264</v>
      </c>
      <c r="L7" s="168">
        <v>6</v>
      </c>
      <c r="M7" s="168">
        <v>1</v>
      </c>
      <c r="N7" s="167" t="s">
        <v>254</v>
      </c>
      <c r="O7" s="166">
        <v>6</v>
      </c>
      <c r="P7" s="165" t="s">
        <v>257</v>
      </c>
      <c r="Q7" s="164" t="s">
        <v>110</v>
      </c>
      <c r="R7" s="163" t="s">
        <v>59</v>
      </c>
      <c r="S7" s="162">
        <v>45577</v>
      </c>
      <c r="T7" s="161" t="s">
        <v>265</v>
      </c>
      <c r="U7" s="136"/>
      <c r="V7" s="136"/>
      <c r="Y7" s="136"/>
      <c r="Z7" s="134"/>
      <c r="AA7" s="134"/>
      <c r="AB7" s="134"/>
      <c r="AC7" s="134"/>
      <c r="AD7" s="134"/>
      <c r="AE7" s="134"/>
      <c r="AF7" s="151"/>
      <c r="AG7" s="151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</row>
    <row r="8" spans="1:62" ht="14.1">
      <c r="A8" s="139">
        <v>45618</v>
      </c>
      <c r="B8" s="135">
        <v>43</v>
      </c>
      <c r="C8" s="137" t="s">
        <v>52</v>
      </c>
      <c r="D8" s="137">
        <v>7</v>
      </c>
      <c r="E8" s="134" t="s">
        <v>254</v>
      </c>
      <c r="F8" s="138" t="s">
        <v>69</v>
      </c>
      <c r="G8" s="158" t="s">
        <v>255</v>
      </c>
      <c r="H8" s="151" t="s">
        <v>56</v>
      </c>
      <c r="I8" s="160" t="s">
        <v>270</v>
      </c>
      <c r="L8" s="134"/>
      <c r="M8" s="134"/>
      <c r="O8" s="134"/>
      <c r="P8" s="134"/>
      <c r="Q8" s="134"/>
      <c r="R8" s="134"/>
      <c r="V8" s="136"/>
      <c r="Y8" s="136"/>
      <c r="Z8" s="134"/>
      <c r="AF8" s="151"/>
      <c r="AG8" s="151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</row>
    <row r="9" spans="1:62" ht="14.1">
      <c r="A9" s="139">
        <v>45618</v>
      </c>
      <c r="B9" s="135">
        <v>43</v>
      </c>
      <c r="C9" s="137" t="s">
        <v>63</v>
      </c>
      <c r="D9" s="137">
        <v>8</v>
      </c>
      <c r="E9" s="134" t="s">
        <v>254</v>
      </c>
      <c r="F9" s="138" t="s">
        <v>69</v>
      </c>
      <c r="G9" s="158" t="s">
        <v>255</v>
      </c>
      <c r="H9" s="133" t="s">
        <v>63</v>
      </c>
      <c r="I9" s="160" t="s">
        <v>270</v>
      </c>
      <c r="L9" s="134"/>
      <c r="M9" s="134"/>
      <c r="O9" s="134"/>
      <c r="P9" s="134"/>
      <c r="Q9" s="134"/>
      <c r="R9" s="145"/>
      <c r="V9" s="136"/>
      <c r="Y9" s="136"/>
      <c r="Z9" s="134"/>
      <c r="AF9" s="151"/>
      <c r="AG9" s="151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</row>
    <row r="10" spans="1:62" ht="14.1">
      <c r="A10" s="144">
        <v>45618</v>
      </c>
      <c r="B10" s="143">
        <v>43</v>
      </c>
      <c r="C10" s="142" t="s">
        <v>65</v>
      </c>
      <c r="D10" s="142">
        <v>9</v>
      </c>
      <c r="E10" s="146" t="s">
        <v>254</v>
      </c>
      <c r="F10" s="157" t="s">
        <v>69</v>
      </c>
      <c r="G10" s="156" t="s">
        <v>255</v>
      </c>
      <c r="H10" s="140" t="s">
        <v>262</v>
      </c>
      <c r="I10" s="159" t="s">
        <v>270</v>
      </c>
      <c r="L10" s="134"/>
      <c r="M10" s="134"/>
      <c r="O10" s="134"/>
      <c r="P10" s="134"/>
      <c r="Q10" s="134"/>
      <c r="R10" s="134"/>
      <c r="V10" s="136"/>
      <c r="Y10" s="136"/>
      <c r="Z10" s="134"/>
      <c r="AF10" s="151"/>
      <c r="AG10" s="151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</row>
    <row r="11" spans="1:62" ht="12.95">
      <c r="A11" s="139">
        <v>45618</v>
      </c>
      <c r="B11" s="135">
        <v>43</v>
      </c>
      <c r="C11" s="137" t="s">
        <v>63</v>
      </c>
      <c r="D11" s="137">
        <v>10</v>
      </c>
      <c r="E11" s="134" t="s">
        <v>254</v>
      </c>
      <c r="F11" s="138" t="s">
        <v>69</v>
      </c>
      <c r="G11" s="158" t="s">
        <v>255</v>
      </c>
      <c r="H11" s="133" t="s">
        <v>63</v>
      </c>
      <c r="I11" s="133" t="s">
        <v>271</v>
      </c>
      <c r="L11" s="134"/>
      <c r="M11" s="134"/>
      <c r="O11" s="134"/>
      <c r="P11" s="134"/>
      <c r="Q11" s="134"/>
      <c r="R11" s="134"/>
      <c r="V11" s="136"/>
      <c r="Z11" s="134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1"/>
      <c r="AT11" s="151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</row>
    <row r="12" spans="1:62" ht="12.95">
      <c r="A12" s="139">
        <v>45618</v>
      </c>
      <c r="B12" s="135">
        <v>43</v>
      </c>
      <c r="C12" s="137" t="s">
        <v>65</v>
      </c>
      <c r="D12" s="137">
        <v>14</v>
      </c>
      <c r="E12" s="134" t="s">
        <v>254</v>
      </c>
      <c r="F12" s="138" t="s">
        <v>69</v>
      </c>
      <c r="G12" s="158" t="s">
        <v>255</v>
      </c>
      <c r="H12" s="133" t="s">
        <v>262</v>
      </c>
      <c r="I12" s="133" t="s">
        <v>272</v>
      </c>
      <c r="V12" s="136"/>
      <c r="Z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51"/>
      <c r="AT12" s="151"/>
    </row>
    <row r="13" spans="1:62" ht="12.95">
      <c r="A13" s="139">
        <v>45618</v>
      </c>
      <c r="B13" s="135">
        <v>43</v>
      </c>
      <c r="C13" s="137" t="s">
        <v>63</v>
      </c>
      <c r="D13" s="137">
        <v>15</v>
      </c>
      <c r="E13" s="134" t="s">
        <v>254</v>
      </c>
      <c r="F13" s="138" t="s">
        <v>69</v>
      </c>
      <c r="G13" s="158" t="s">
        <v>255</v>
      </c>
      <c r="H13" s="133" t="s">
        <v>63</v>
      </c>
      <c r="I13" s="133" t="s">
        <v>273</v>
      </c>
      <c r="V13" s="136"/>
      <c r="Z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51"/>
      <c r="AT13" s="151"/>
    </row>
    <row r="14" spans="1:62" ht="12.95">
      <c r="A14" s="139">
        <v>45618</v>
      </c>
      <c r="B14" s="135">
        <v>43</v>
      </c>
      <c r="C14" s="137" t="s">
        <v>65</v>
      </c>
      <c r="D14" s="137">
        <v>16</v>
      </c>
      <c r="E14" s="134" t="s">
        <v>254</v>
      </c>
      <c r="F14" s="138" t="s">
        <v>69</v>
      </c>
      <c r="G14" s="158" t="s">
        <v>255</v>
      </c>
      <c r="H14" s="133" t="s">
        <v>262</v>
      </c>
      <c r="I14" s="133" t="s">
        <v>274</v>
      </c>
      <c r="V14" s="136"/>
      <c r="Z14" s="134"/>
      <c r="AF14" s="134"/>
      <c r="AS14" s="151"/>
      <c r="AT14" s="151"/>
    </row>
    <row r="15" spans="1:62" ht="12.95">
      <c r="A15" s="139">
        <v>45618</v>
      </c>
      <c r="B15" s="135">
        <v>43</v>
      </c>
      <c r="C15" s="137" t="s">
        <v>63</v>
      </c>
      <c r="D15" s="137">
        <v>17</v>
      </c>
      <c r="E15" s="134" t="s">
        <v>254</v>
      </c>
      <c r="F15" s="138" t="s">
        <v>69</v>
      </c>
      <c r="G15" s="158" t="s">
        <v>255</v>
      </c>
      <c r="H15" s="133" t="s">
        <v>63</v>
      </c>
      <c r="I15" s="133" t="s">
        <v>273</v>
      </c>
      <c r="L15" s="935"/>
      <c r="M15" s="935"/>
      <c r="N15" s="935"/>
      <c r="O15" s="935"/>
      <c r="P15" s="935"/>
      <c r="V15" s="136"/>
      <c r="Z15" s="134"/>
      <c r="AS15" s="151"/>
      <c r="AT15" s="151"/>
    </row>
    <row r="16" spans="1:62" ht="12.95">
      <c r="A16" s="139">
        <v>45618</v>
      </c>
      <c r="B16" s="135">
        <v>43</v>
      </c>
      <c r="C16" s="137" t="s">
        <v>65</v>
      </c>
      <c r="D16" s="137">
        <v>18</v>
      </c>
      <c r="E16" s="134" t="s">
        <v>254</v>
      </c>
      <c r="F16" s="138" t="s">
        <v>69</v>
      </c>
      <c r="G16" s="158" t="s">
        <v>255</v>
      </c>
      <c r="H16" s="133" t="s">
        <v>262</v>
      </c>
      <c r="I16" s="133" t="s">
        <v>275</v>
      </c>
      <c r="M16" s="137"/>
      <c r="N16" s="138"/>
      <c r="V16" s="136"/>
      <c r="Z16" s="134"/>
      <c r="AS16" s="151"/>
      <c r="AT16" s="151"/>
    </row>
    <row r="17" spans="1:46" ht="12.95">
      <c r="A17" s="139">
        <v>45618</v>
      </c>
      <c r="B17" s="135">
        <v>43</v>
      </c>
      <c r="C17" s="137" t="s">
        <v>63</v>
      </c>
      <c r="D17" s="137">
        <v>19</v>
      </c>
      <c r="E17" s="134" t="s">
        <v>254</v>
      </c>
      <c r="F17" s="138" t="s">
        <v>69</v>
      </c>
      <c r="G17" s="158" t="s">
        <v>255</v>
      </c>
      <c r="H17" s="133" t="s">
        <v>63</v>
      </c>
      <c r="I17" s="133" t="s">
        <v>276</v>
      </c>
      <c r="M17" s="136"/>
      <c r="N17" s="134"/>
      <c r="V17" s="136"/>
      <c r="Z17" s="134"/>
      <c r="AS17" s="151"/>
      <c r="AT17" s="151"/>
    </row>
    <row r="18" spans="1:46" ht="12.95">
      <c r="A18" s="139">
        <v>45618</v>
      </c>
      <c r="B18" s="135">
        <v>43</v>
      </c>
      <c r="C18" s="137" t="s">
        <v>65</v>
      </c>
      <c r="D18" s="137">
        <v>20</v>
      </c>
      <c r="E18" s="134" t="s">
        <v>254</v>
      </c>
      <c r="F18" s="138" t="s">
        <v>69</v>
      </c>
      <c r="G18" s="158" t="s">
        <v>255</v>
      </c>
      <c r="H18" s="133" t="s">
        <v>262</v>
      </c>
      <c r="I18" s="133" t="s">
        <v>277</v>
      </c>
      <c r="M18" s="136"/>
      <c r="N18" s="134"/>
      <c r="V18" s="136"/>
      <c r="AS18" s="151"/>
      <c r="AT18" s="151"/>
    </row>
    <row r="19" spans="1:46" ht="12.95">
      <c r="A19" s="139">
        <v>45618</v>
      </c>
      <c r="B19" s="135">
        <v>43</v>
      </c>
      <c r="C19" s="137" t="s">
        <v>63</v>
      </c>
      <c r="D19" s="137">
        <v>21</v>
      </c>
      <c r="E19" s="134" t="s">
        <v>254</v>
      </c>
      <c r="F19" s="138" t="s">
        <v>69</v>
      </c>
      <c r="G19" s="158" t="s">
        <v>255</v>
      </c>
      <c r="H19" s="133" t="s">
        <v>63</v>
      </c>
      <c r="I19" s="133" t="s">
        <v>278</v>
      </c>
      <c r="L19" s="151"/>
      <c r="M19" s="153"/>
      <c r="N19" s="138"/>
      <c r="V19" s="136"/>
      <c r="AS19" s="151"/>
      <c r="AT19" s="151"/>
    </row>
    <row r="20" spans="1:46" ht="12.95">
      <c r="A20" s="144">
        <v>45618</v>
      </c>
      <c r="B20" s="143">
        <v>43</v>
      </c>
      <c r="C20" s="142" t="s">
        <v>65</v>
      </c>
      <c r="D20" s="142">
        <v>22</v>
      </c>
      <c r="E20" s="146" t="s">
        <v>254</v>
      </c>
      <c r="F20" s="157" t="s">
        <v>69</v>
      </c>
      <c r="G20" s="156" t="s">
        <v>255</v>
      </c>
      <c r="H20" s="140" t="s">
        <v>262</v>
      </c>
      <c r="I20" s="140" t="s">
        <v>279</v>
      </c>
      <c r="L20" s="151"/>
      <c r="M20" s="153"/>
      <c r="N20" s="138"/>
      <c r="O20" s="151"/>
      <c r="P20" s="151"/>
      <c r="Q20" s="151"/>
      <c r="V20" s="136"/>
    </row>
    <row r="21" spans="1:46" ht="12.95">
      <c r="A21" s="139">
        <v>45621</v>
      </c>
      <c r="B21" s="135">
        <v>46</v>
      </c>
      <c r="C21" s="137" t="s">
        <v>52</v>
      </c>
      <c r="D21" s="137">
        <v>23</v>
      </c>
      <c r="E21" s="134" t="s">
        <v>254</v>
      </c>
      <c r="F21" s="138" t="s">
        <v>69</v>
      </c>
      <c r="G21" s="158" t="s">
        <v>255</v>
      </c>
      <c r="H21" s="151" t="s">
        <v>56</v>
      </c>
      <c r="I21" s="133" t="s">
        <v>280</v>
      </c>
      <c r="L21" s="151"/>
      <c r="M21" s="153"/>
      <c r="N21" s="138"/>
      <c r="O21" s="151"/>
      <c r="P21" s="151"/>
      <c r="Q21" s="151"/>
      <c r="V21" s="136"/>
    </row>
    <row r="22" spans="1:46" ht="12.95">
      <c r="A22" s="139">
        <v>45621</v>
      </c>
      <c r="B22" s="135">
        <v>46</v>
      </c>
      <c r="C22" s="137" t="s">
        <v>63</v>
      </c>
      <c r="D22" s="137">
        <v>24</v>
      </c>
      <c r="E22" s="134" t="s">
        <v>254</v>
      </c>
      <c r="F22" s="138" t="s">
        <v>69</v>
      </c>
      <c r="G22" s="158" t="s">
        <v>255</v>
      </c>
      <c r="H22" s="133" t="s">
        <v>63</v>
      </c>
      <c r="I22" s="133" t="s">
        <v>280</v>
      </c>
      <c r="L22" s="151"/>
      <c r="M22" s="153"/>
      <c r="N22" s="138"/>
      <c r="O22" s="151"/>
      <c r="P22" s="151"/>
      <c r="Q22" s="151"/>
      <c r="V22" s="136"/>
    </row>
    <row r="23" spans="1:46" ht="12.95">
      <c r="A23" s="144">
        <v>45621</v>
      </c>
      <c r="B23" s="143">
        <v>46</v>
      </c>
      <c r="C23" s="142" t="s">
        <v>65</v>
      </c>
      <c r="D23" s="142">
        <v>25</v>
      </c>
      <c r="E23" s="146" t="s">
        <v>254</v>
      </c>
      <c r="F23" s="157" t="s">
        <v>69</v>
      </c>
      <c r="G23" s="156" t="s">
        <v>255</v>
      </c>
      <c r="H23" s="140" t="s">
        <v>262</v>
      </c>
      <c r="I23" s="155" t="s">
        <v>280</v>
      </c>
      <c r="L23" s="151"/>
      <c r="M23" s="153"/>
      <c r="N23" s="138"/>
      <c r="O23" s="151"/>
      <c r="P23" s="151"/>
      <c r="Q23" s="151"/>
      <c r="V23" s="136"/>
    </row>
    <row r="24" spans="1:46" ht="12.95">
      <c r="A24" s="139"/>
      <c r="B24" s="135"/>
      <c r="C24" s="137" t="s">
        <v>281</v>
      </c>
      <c r="D24" s="137"/>
      <c r="F24" s="138"/>
      <c r="G24" s="154"/>
      <c r="L24" s="151"/>
      <c r="M24" s="153"/>
      <c r="N24" s="138"/>
      <c r="O24" s="151"/>
      <c r="P24" s="151"/>
      <c r="Q24" s="151"/>
      <c r="V24" s="136"/>
      <c r="Y24" s="134"/>
    </row>
    <row r="25" spans="1:46" ht="12.95">
      <c r="A25" s="139"/>
      <c r="B25" s="135"/>
      <c r="C25" s="137"/>
      <c r="D25" s="137"/>
      <c r="F25" s="137"/>
      <c r="G25" s="134"/>
      <c r="L25" s="151"/>
      <c r="M25" s="153"/>
      <c r="N25" s="138"/>
      <c r="O25" s="151"/>
      <c r="P25" s="151"/>
      <c r="Q25" s="151"/>
      <c r="V25" s="136"/>
    </row>
    <row r="26" spans="1:46" ht="12.95">
      <c r="A26" s="139"/>
      <c r="B26" s="135"/>
      <c r="C26" s="137"/>
      <c r="D26" s="137"/>
      <c r="F26" s="137"/>
      <c r="G26" s="134"/>
      <c r="L26" s="151"/>
      <c r="M26" s="153"/>
      <c r="N26" s="138"/>
      <c r="O26" s="151"/>
      <c r="P26" s="151"/>
      <c r="Q26" s="151"/>
      <c r="V26" s="136"/>
    </row>
    <row r="27" spans="1:46" ht="12.95">
      <c r="A27" s="139"/>
      <c r="B27" s="135"/>
      <c r="C27" s="137"/>
      <c r="D27" s="137"/>
      <c r="F27" s="137"/>
      <c r="G27" s="134"/>
      <c r="V27" s="136"/>
    </row>
    <row r="28" spans="1:46" ht="12.95">
      <c r="A28" s="139"/>
      <c r="B28" s="135"/>
      <c r="C28" s="137"/>
      <c r="D28" s="137"/>
      <c r="F28" s="137"/>
      <c r="G28" s="134"/>
    </row>
    <row r="29" spans="1:46" ht="12.95">
      <c r="A29" s="139"/>
      <c r="B29" s="135"/>
      <c r="C29" s="137"/>
      <c r="D29" s="137"/>
      <c r="F29" s="137"/>
      <c r="G29" s="134"/>
      <c r="I29" s="152"/>
    </row>
    <row r="30" spans="1:46" ht="12.95">
      <c r="A30" s="139"/>
      <c r="B30" s="135"/>
      <c r="C30" s="137"/>
      <c r="D30" s="137"/>
      <c r="E30" s="145"/>
      <c r="F30" s="137"/>
      <c r="G30" s="134"/>
      <c r="I30" s="152"/>
    </row>
    <row r="31" spans="1:46" ht="12.95">
      <c r="A31" s="139"/>
      <c r="B31" s="135"/>
      <c r="C31" s="137"/>
      <c r="D31" s="137"/>
      <c r="E31" s="145"/>
      <c r="F31" s="137"/>
      <c r="G31" s="134"/>
      <c r="I31" s="152"/>
    </row>
    <row r="32" spans="1:46" ht="12.95">
      <c r="A32" s="139"/>
      <c r="B32" s="135"/>
      <c r="C32" s="137"/>
      <c r="D32" s="137"/>
      <c r="E32" s="145"/>
      <c r="F32" s="137"/>
      <c r="G32" s="134"/>
      <c r="I32" s="152"/>
    </row>
    <row r="33" spans="1:9" ht="12.95">
      <c r="A33" s="139"/>
      <c r="B33" s="135"/>
      <c r="C33" s="137"/>
      <c r="D33" s="137"/>
      <c r="F33" s="137"/>
      <c r="G33" s="134"/>
      <c r="I33" s="152"/>
    </row>
    <row r="34" spans="1:9" ht="12.95">
      <c r="A34" s="139"/>
      <c r="B34" s="135"/>
      <c r="C34" s="137"/>
      <c r="D34" s="137"/>
      <c r="F34" s="137"/>
      <c r="G34" s="134"/>
    </row>
    <row r="35" spans="1:9" ht="12.95">
      <c r="A35" s="139"/>
      <c r="B35" s="135"/>
      <c r="C35" s="137"/>
      <c r="D35" s="137"/>
      <c r="F35" s="137"/>
      <c r="G35" s="134"/>
    </row>
    <row r="36" spans="1:9" ht="12.95">
      <c r="A36" s="139"/>
      <c r="B36" s="135"/>
      <c r="C36" s="137"/>
      <c r="D36" s="137"/>
      <c r="F36" s="137"/>
      <c r="G36" s="134"/>
    </row>
    <row r="37" spans="1:9" ht="12.95">
      <c r="A37" s="139"/>
      <c r="B37" s="135"/>
      <c r="C37" s="137"/>
      <c r="D37" s="137"/>
      <c r="F37" s="137"/>
      <c r="G37" s="134"/>
    </row>
    <row r="38" spans="1:9" ht="12.95">
      <c r="A38" s="139"/>
      <c r="B38" s="135"/>
      <c r="C38" s="137"/>
      <c r="D38" s="137"/>
      <c r="F38" s="137"/>
      <c r="G38" s="134"/>
    </row>
    <row r="39" spans="1:9" ht="12.95">
      <c r="A39" s="139"/>
      <c r="B39" s="135"/>
      <c r="C39" s="137"/>
      <c r="D39" s="137"/>
      <c r="F39" s="137"/>
      <c r="G39" s="134"/>
    </row>
    <row r="40" spans="1:9" ht="12.95">
      <c r="A40" s="139"/>
      <c r="B40" s="135"/>
      <c r="C40" s="137"/>
      <c r="D40" s="137"/>
      <c r="F40" s="137"/>
      <c r="G40" s="134"/>
    </row>
    <row r="41" spans="1:9" ht="12.95">
      <c r="A41" s="139"/>
      <c r="B41" s="135"/>
      <c r="C41" s="137"/>
      <c r="D41" s="137"/>
      <c r="E41" s="145"/>
      <c r="F41" s="137"/>
      <c r="G41" s="134"/>
    </row>
    <row r="42" spans="1:9" ht="12.95">
      <c r="A42" s="139"/>
      <c r="B42" s="135"/>
      <c r="C42" s="137"/>
      <c r="D42" s="137"/>
      <c r="E42" s="145"/>
      <c r="F42" s="137"/>
      <c r="G42" s="134"/>
      <c r="I42" s="152"/>
    </row>
    <row r="43" spans="1:9" ht="12.95">
      <c r="A43" s="139"/>
      <c r="B43" s="135"/>
      <c r="C43" s="137"/>
      <c r="D43" s="137"/>
      <c r="E43" s="145"/>
      <c r="F43" s="137"/>
      <c r="G43" s="134"/>
    </row>
    <row r="44" spans="1:9" ht="12.95">
      <c r="A44" s="139"/>
      <c r="B44" s="135"/>
      <c r="C44" s="137"/>
      <c r="D44" s="137"/>
      <c r="F44" s="137"/>
      <c r="G44" s="134"/>
    </row>
    <row r="45" spans="1:9" ht="12.95">
      <c r="A45" s="139"/>
      <c r="B45" s="135"/>
      <c r="C45" s="137"/>
      <c r="D45" s="137"/>
      <c r="F45" s="137"/>
      <c r="G45" s="134"/>
    </row>
    <row r="46" spans="1:9" ht="12.95">
      <c r="A46" s="139"/>
      <c r="B46" s="135"/>
      <c r="C46" s="137"/>
      <c r="D46" s="137"/>
      <c r="F46" s="137"/>
      <c r="G46" s="134"/>
    </row>
    <row r="47" spans="1:9" ht="12.95">
      <c r="A47" s="139"/>
      <c r="B47" s="135"/>
      <c r="C47" s="137"/>
      <c r="D47" s="137"/>
      <c r="F47" s="137"/>
      <c r="G47" s="134"/>
    </row>
    <row r="48" spans="1:9" ht="12.95">
      <c r="A48" s="139"/>
      <c r="B48" s="135"/>
      <c r="C48" s="137"/>
      <c r="D48" s="137"/>
      <c r="F48" s="137"/>
      <c r="G48" s="134"/>
    </row>
    <row r="49" spans="1:62" ht="12.95">
      <c r="A49" s="139"/>
      <c r="B49" s="135"/>
      <c r="C49" s="137"/>
      <c r="D49" s="137"/>
      <c r="F49" s="137"/>
      <c r="G49" s="134"/>
    </row>
    <row r="50" spans="1:62" ht="12.95">
      <c r="A50" s="139"/>
      <c r="B50" s="135"/>
      <c r="C50" s="137"/>
      <c r="D50" s="137"/>
      <c r="F50" s="137"/>
      <c r="G50" s="134"/>
    </row>
    <row r="51" spans="1:62" ht="12.95">
      <c r="A51" s="139"/>
      <c r="B51" s="135"/>
      <c r="C51" s="137"/>
      <c r="D51" s="137"/>
      <c r="F51" s="137"/>
      <c r="G51" s="134"/>
      <c r="AA51" s="150"/>
      <c r="AB51" s="150"/>
      <c r="AC51" s="150"/>
      <c r="AD51" s="150"/>
      <c r="AE51" s="150"/>
    </row>
    <row r="52" spans="1:62" ht="12.95">
      <c r="A52" s="139"/>
      <c r="B52" s="135"/>
      <c r="C52" s="137"/>
      <c r="D52" s="137"/>
      <c r="F52" s="137"/>
      <c r="G52" s="134"/>
      <c r="Z52" s="151"/>
      <c r="AA52" s="134"/>
      <c r="AB52" s="134"/>
      <c r="AC52" s="134"/>
      <c r="AD52" s="134"/>
      <c r="AE52" s="134"/>
    </row>
    <row r="53" spans="1:62" ht="12.95">
      <c r="A53" s="139"/>
      <c r="B53" s="135"/>
      <c r="C53" s="137"/>
      <c r="D53" s="137"/>
      <c r="F53" s="137"/>
      <c r="G53" s="134"/>
      <c r="AA53" s="134"/>
      <c r="AB53" s="134"/>
      <c r="AC53" s="134"/>
      <c r="AD53" s="134"/>
      <c r="AE53" s="134"/>
    </row>
    <row r="54" spans="1:62" ht="12.95">
      <c r="A54" s="139"/>
      <c r="B54" s="135"/>
      <c r="C54" s="137"/>
      <c r="D54" s="137"/>
      <c r="F54" s="137"/>
      <c r="G54" s="134"/>
      <c r="AA54" s="134"/>
      <c r="AB54" s="134"/>
      <c r="AC54" s="134"/>
      <c r="AD54" s="134"/>
      <c r="AE54" s="134"/>
    </row>
    <row r="55" spans="1:62" ht="12.95">
      <c r="A55" s="139"/>
      <c r="B55" s="135"/>
      <c r="C55" s="137"/>
      <c r="D55" s="137"/>
      <c r="F55" s="137"/>
      <c r="G55" s="134"/>
      <c r="AA55" s="134"/>
      <c r="AB55" s="134"/>
      <c r="AC55" s="134"/>
      <c r="AD55" s="149"/>
      <c r="AE55" s="134"/>
    </row>
    <row r="56" spans="1:62" ht="12.95">
      <c r="A56" s="139"/>
      <c r="B56" s="135"/>
      <c r="C56" s="137"/>
      <c r="D56" s="137"/>
      <c r="F56" s="137"/>
      <c r="G56" s="134"/>
      <c r="AA56" s="134"/>
      <c r="AB56" s="134"/>
      <c r="AC56" s="134"/>
      <c r="AD56" s="134"/>
      <c r="AE56" s="134"/>
      <c r="AF56" s="150"/>
    </row>
    <row r="57" spans="1:62" ht="12.95">
      <c r="A57" s="139"/>
      <c r="B57" s="135"/>
      <c r="C57" s="137"/>
      <c r="D57" s="137"/>
      <c r="F57" s="137"/>
      <c r="G57" s="134"/>
      <c r="AA57" s="134"/>
      <c r="AB57" s="134"/>
      <c r="AC57" s="134"/>
      <c r="AD57" s="134"/>
      <c r="AE57" s="134"/>
      <c r="AF57" s="134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</row>
    <row r="58" spans="1:62" ht="12.95">
      <c r="A58" s="139"/>
      <c r="B58" s="135"/>
      <c r="C58" s="137"/>
      <c r="D58" s="137"/>
      <c r="F58" s="137"/>
      <c r="G58" s="134"/>
      <c r="AA58" s="134"/>
      <c r="AB58" s="134"/>
      <c r="AC58" s="134"/>
      <c r="AD58" s="134"/>
      <c r="AE58" s="134"/>
      <c r="AF58" s="134"/>
      <c r="AG58" s="138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8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</row>
    <row r="59" spans="1:62" ht="12.95">
      <c r="A59" s="139"/>
      <c r="B59" s="135"/>
      <c r="C59" s="137"/>
      <c r="D59" s="137"/>
      <c r="F59" s="137"/>
      <c r="G59" s="134"/>
      <c r="AA59" s="134"/>
      <c r="AB59" s="134"/>
      <c r="AC59" s="134"/>
      <c r="AD59" s="134"/>
      <c r="AE59" s="134"/>
      <c r="AF59" s="134"/>
      <c r="AG59" s="138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8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</row>
    <row r="60" spans="1:62" ht="12.95">
      <c r="A60" s="139"/>
      <c r="B60" s="135"/>
      <c r="C60" s="137"/>
      <c r="D60" s="137"/>
      <c r="F60" s="137"/>
      <c r="G60" s="134"/>
      <c r="AA60" s="134"/>
      <c r="AB60" s="134"/>
      <c r="AC60" s="134"/>
      <c r="AD60" s="134"/>
      <c r="AE60" s="134"/>
      <c r="AF60" s="134"/>
      <c r="AG60" s="138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8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</row>
    <row r="61" spans="1:62" ht="12.95">
      <c r="A61" s="139"/>
      <c r="B61" s="135"/>
      <c r="C61" s="137"/>
      <c r="D61" s="137"/>
      <c r="F61" s="137"/>
      <c r="G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8"/>
      <c r="AS61" s="149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</row>
    <row r="62" spans="1:62" ht="12.95">
      <c r="A62" s="139"/>
      <c r="B62" s="135"/>
      <c r="C62" s="137"/>
      <c r="D62" s="137"/>
      <c r="F62" s="137"/>
      <c r="G62" s="134"/>
      <c r="AA62" s="134"/>
      <c r="AB62" s="134"/>
      <c r="AC62" s="134"/>
      <c r="AD62" s="134"/>
      <c r="AE62" s="134"/>
      <c r="AF62" s="134"/>
      <c r="AG62" s="138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8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</row>
    <row r="63" spans="1:62" ht="12.95">
      <c r="A63" s="139"/>
      <c r="B63" s="135"/>
      <c r="C63" s="137"/>
      <c r="D63" s="137"/>
      <c r="F63" s="137"/>
      <c r="G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</row>
    <row r="64" spans="1:62" ht="12.95">
      <c r="A64" s="139"/>
      <c r="B64" s="135"/>
      <c r="C64" s="137"/>
      <c r="D64" s="137"/>
      <c r="F64" s="137"/>
      <c r="G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</row>
    <row r="65" spans="1:62" ht="12.95">
      <c r="A65" s="139"/>
      <c r="B65" s="135"/>
      <c r="C65" s="137"/>
      <c r="D65" s="137"/>
      <c r="F65" s="137"/>
      <c r="G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</row>
    <row r="66" spans="1:62" ht="12.95">
      <c r="A66" s="139"/>
      <c r="B66" s="135"/>
      <c r="C66" s="137"/>
      <c r="D66" s="137"/>
      <c r="F66" s="137"/>
      <c r="G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</row>
    <row r="67" spans="1:62" ht="12.95">
      <c r="A67" s="139"/>
      <c r="B67" s="135"/>
      <c r="C67" s="137"/>
      <c r="D67" s="137"/>
      <c r="F67" s="137"/>
      <c r="G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</row>
    <row r="68" spans="1:62" ht="12.95">
      <c r="A68" s="139"/>
      <c r="B68" s="135"/>
      <c r="C68" s="137"/>
      <c r="D68" s="137"/>
      <c r="E68" s="145"/>
      <c r="F68" s="137"/>
      <c r="G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</row>
    <row r="69" spans="1:62" ht="12.95">
      <c r="A69" s="139"/>
      <c r="B69" s="135"/>
      <c r="C69" s="137"/>
      <c r="D69" s="137"/>
      <c r="E69" s="145"/>
      <c r="F69" s="137"/>
      <c r="G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</row>
    <row r="70" spans="1:62" ht="12.95">
      <c r="A70" s="139"/>
      <c r="B70" s="135"/>
      <c r="C70" s="137"/>
      <c r="D70" s="137"/>
      <c r="E70" s="145"/>
      <c r="F70" s="137"/>
      <c r="G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</row>
    <row r="71" spans="1:62" ht="12.95">
      <c r="A71" s="139"/>
      <c r="B71" s="135"/>
      <c r="C71" s="137"/>
      <c r="D71" s="137"/>
      <c r="F71" s="137"/>
      <c r="G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</row>
    <row r="72" spans="1:62" ht="12.95">
      <c r="A72" s="139"/>
      <c r="B72" s="135"/>
      <c r="C72" s="137"/>
      <c r="D72" s="137"/>
      <c r="F72" s="137"/>
      <c r="G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</row>
    <row r="73" spans="1:62" ht="12.95">
      <c r="A73" s="139"/>
      <c r="B73" s="135"/>
      <c r="C73" s="137"/>
      <c r="D73" s="137"/>
      <c r="F73" s="137"/>
      <c r="G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</row>
    <row r="74" spans="1:62" ht="12.95">
      <c r="A74" s="139"/>
      <c r="B74" s="135"/>
      <c r="C74" s="137"/>
      <c r="D74" s="137"/>
      <c r="F74" s="137"/>
      <c r="G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</row>
    <row r="75" spans="1:62" ht="12.95">
      <c r="A75" s="139"/>
      <c r="B75" s="135"/>
      <c r="C75" s="137"/>
      <c r="D75" s="137"/>
      <c r="F75" s="137"/>
      <c r="G75" s="134"/>
    </row>
    <row r="76" spans="1:62" ht="12.95">
      <c r="A76" s="139"/>
      <c r="B76" s="135"/>
      <c r="C76" s="137"/>
      <c r="D76" s="137"/>
      <c r="F76" s="137"/>
      <c r="G76" s="134"/>
    </row>
    <row r="77" spans="1:62" ht="12.95">
      <c r="A77" s="139"/>
      <c r="B77" s="135"/>
      <c r="C77" s="137"/>
      <c r="D77" s="137"/>
      <c r="F77" s="137"/>
      <c r="G77" s="134"/>
    </row>
    <row r="78" spans="1:62" ht="12.95">
      <c r="A78" s="139"/>
      <c r="B78" s="135"/>
      <c r="C78" s="137"/>
      <c r="D78" s="137"/>
      <c r="F78" s="137"/>
      <c r="G78" s="134"/>
    </row>
    <row r="79" spans="1:62" ht="12.95">
      <c r="A79" s="139"/>
      <c r="B79" s="135"/>
      <c r="C79" s="137"/>
      <c r="D79" s="137"/>
      <c r="E79" s="145"/>
      <c r="F79" s="137"/>
      <c r="G79" s="134"/>
      <c r="I79" s="134"/>
    </row>
    <row r="80" spans="1:62" ht="12.95">
      <c r="A80" s="139"/>
      <c r="B80" s="135"/>
      <c r="C80" s="137"/>
      <c r="D80" s="137"/>
      <c r="E80" s="145"/>
      <c r="F80" s="142"/>
      <c r="G80" s="146"/>
      <c r="I80" s="134"/>
    </row>
    <row r="81" spans="1:9" ht="12.95">
      <c r="A81" s="139"/>
      <c r="B81" s="135"/>
      <c r="C81" s="137"/>
      <c r="D81" s="137"/>
      <c r="E81" s="145"/>
      <c r="F81" s="137"/>
      <c r="G81" s="134"/>
      <c r="I81" s="134"/>
    </row>
    <row r="82" spans="1:9" ht="12.95">
      <c r="A82" s="148"/>
      <c r="B82" s="135"/>
      <c r="C82" s="137"/>
      <c r="D82" s="135"/>
      <c r="F82" s="137"/>
      <c r="G82" s="134"/>
      <c r="I82" s="134"/>
    </row>
    <row r="83" spans="1:9" ht="12.95">
      <c r="A83" s="148"/>
      <c r="B83" s="135"/>
      <c r="C83" s="137"/>
      <c r="D83" s="135"/>
      <c r="F83" s="137"/>
      <c r="G83" s="134"/>
      <c r="I83" s="134"/>
    </row>
    <row r="84" spans="1:9" ht="12.95">
      <c r="A84" s="148"/>
      <c r="B84" s="135"/>
      <c r="C84" s="137"/>
      <c r="D84" s="135"/>
      <c r="F84" s="137"/>
      <c r="G84" s="134"/>
      <c r="I84" s="134"/>
    </row>
    <row r="85" spans="1:9" ht="12.95">
      <c r="A85" s="148"/>
      <c r="B85" s="135"/>
      <c r="C85" s="137"/>
      <c r="D85" s="135"/>
      <c r="F85" s="137"/>
      <c r="G85" s="134"/>
      <c r="I85" s="134"/>
    </row>
    <row r="86" spans="1:9" ht="12.95">
      <c r="A86" s="148"/>
      <c r="B86" s="135"/>
      <c r="C86" s="137"/>
      <c r="D86" s="135"/>
      <c r="F86" s="137"/>
      <c r="G86" s="134"/>
      <c r="I86" s="134"/>
    </row>
    <row r="87" spans="1:9" ht="12.95">
      <c r="A87" s="148"/>
      <c r="B87" s="135"/>
      <c r="C87" s="137"/>
      <c r="D87" s="135"/>
      <c r="F87" s="137"/>
      <c r="G87" s="134"/>
      <c r="I87" s="134"/>
    </row>
    <row r="88" spans="1:9" ht="12.95">
      <c r="A88" s="148"/>
      <c r="B88" s="135"/>
      <c r="C88" s="137"/>
      <c r="D88" s="135"/>
      <c r="F88" s="137"/>
      <c r="G88" s="134"/>
      <c r="I88" s="134"/>
    </row>
    <row r="89" spans="1:9" ht="12.95">
      <c r="A89" s="147"/>
      <c r="B89" s="143"/>
      <c r="C89" s="142"/>
      <c r="D89" s="135"/>
      <c r="E89" s="146"/>
      <c r="F89" s="137"/>
      <c r="G89" s="134"/>
      <c r="H89" s="140"/>
      <c r="I89" s="134"/>
    </row>
    <row r="90" spans="1:9" ht="12.95">
      <c r="A90" s="139"/>
      <c r="B90" s="135"/>
      <c r="C90" s="137"/>
      <c r="D90" s="137"/>
      <c r="F90" s="137"/>
      <c r="G90" s="134"/>
      <c r="I90" s="134"/>
    </row>
    <row r="91" spans="1:9" ht="12.95">
      <c r="A91" s="139"/>
      <c r="B91" s="135"/>
      <c r="C91" s="137"/>
      <c r="D91" s="137"/>
      <c r="F91" s="142"/>
      <c r="G91" s="146"/>
      <c r="I91" s="134"/>
    </row>
    <row r="92" spans="1:9" ht="12.95">
      <c r="A92" s="139"/>
      <c r="B92" s="135"/>
      <c r="C92" s="137"/>
      <c r="D92" s="137"/>
      <c r="F92" s="137"/>
      <c r="G92" s="135"/>
      <c r="I92" s="134"/>
    </row>
    <row r="93" spans="1:9" ht="12.95">
      <c r="A93" s="139"/>
      <c r="B93" s="135"/>
      <c r="C93" s="137"/>
      <c r="D93" s="137"/>
      <c r="F93" s="137"/>
      <c r="G93" s="135"/>
      <c r="I93" s="134"/>
    </row>
    <row r="94" spans="1:9" ht="12.95">
      <c r="A94" s="139"/>
      <c r="B94" s="135"/>
      <c r="C94" s="137"/>
      <c r="D94" s="137"/>
      <c r="F94" s="137"/>
      <c r="G94" s="135"/>
      <c r="I94" s="134"/>
    </row>
    <row r="95" spans="1:9" ht="12.95">
      <c r="A95" s="139"/>
      <c r="B95" s="135"/>
      <c r="C95" s="137"/>
      <c r="D95" s="137"/>
      <c r="F95" s="137"/>
      <c r="G95" s="135"/>
      <c r="I95" s="134"/>
    </row>
    <row r="96" spans="1:9" ht="12.95">
      <c r="A96" s="139"/>
      <c r="B96" s="135"/>
      <c r="C96" s="137"/>
      <c r="D96" s="137"/>
      <c r="F96" s="137"/>
      <c r="G96" s="135"/>
      <c r="I96" s="134"/>
    </row>
    <row r="97" spans="1:9" ht="12.95">
      <c r="A97" s="139"/>
      <c r="B97" s="135"/>
      <c r="C97" s="137"/>
      <c r="D97" s="137"/>
      <c r="F97" s="137"/>
      <c r="G97" s="135"/>
      <c r="I97" s="134"/>
    </row>
    <row r="98" spans="1:9" ht="12.95">
      <c r="A98" s="139"/>
      <c r="B98" s="135"/>
      <c r="C98" s="137"/>
      <c r="D98" s="137"/>
      <c r="E98" s="145"/>
      <c r="F98" s="137"/>
      <c r="G98" s="135"/>
      <c r="I98" s="134"/>
    </row>
    <row r="99" spans="1:9" ht="12.95">
      <c r="A99" s="139"/>
      <c r="B99" s="135"/>
      <c r="C99" s="137"/>
      <c r="D99" s="137"/>
      <c r="E99" s="145"/>
      <c r="F99" s="137"/>
      <c r="G99" s="135"/>
      <c r="I99" s="134"/>
    </row>
    <row r="100" spans="1:9" ht="12.95">
      <c r="A100" s="144"/>
      <c r="B100" s="143"/>
      <c r="C100" s="142"/>
      <c r="D100" s="142"/>
      <c r="E100" s="141"/>
      <c r="F100" s="137"/>
      <c r="G100" s="135"/>
      <c r="H100" s="140"/>
      <c r="I100" s="134"/>
    </row>
    <row r="101" spans="1:9" ht="12.95">
      <c r="A101" s="139"/>
      <c r="B101" s="135"/>
      <c r="C101" s="137"/>
      <c r="D101" s="135"/>
      <c r="F101" s="137"/>
      <c r="G101" s="135"/>
      <c r="H101" s="135"/>
      <c r="I101" s="134"/>
    </row>
    <row r="102" spans="1:9" ht="12.95">
      <c r="A102" s="139"/>
      <c r="B102" s="135"/>
      <c r="C102" s="137"/>
      <c r="D102" s="135"/>
      <c r="F102" s="137"/>
      <c r="G102" s="135"/>
      <c r="H102" s="135"/>
      <c r="I102" s="134"/>
    </row>
    <row r="103" spans="1:9" ht="12.95">
      <c r="A103" s="139"/>
      <c r="B103" s="135"/>
      <c r="C103" s="137"/>
      <c r="D103" s="135"/>
      <c r="F103" s="137"/>
      <c r="G103" s="135"/>
      <c r="H103" s="135"/>
    </row>
    <row r="104" spans="1:9" ht="12.95">
      <c r="A104" s="136"/>
      <c r="B104" s="135"/>
      <c r="C104" s="137"/>
      <c r="D104" s="135"/>
      <c r="F104" s="137"/>
      <c r="G104" s="135"/>
      <c r="H104" s="135"/>
    </row>
    <row r="105" spans="1:9" ht="12.95">
      <c r="A105" s="136"/>
      <c r="B105" s="135"/>
      <c r="C105" s="135"/>
      <c r="D105" s="135"/>
      <c r="F105" s="137"/>
      <c r="G105" s="135"/>
      <c r="H105" s="135"/>
    </row>
    <row r="106" spans="1:9" ht="12.95">
      <c r="A106" s="136"/>
      <c r="B106" s="135"/>
      <c r="C106" s="137"/>
      <c r="D106" s="135"/>
      <c r="E106" s="138"/>
      <c r="F106" s="137"/>
      <c r="G106" s="134"/>
      <c r="H106" s="135"/>
    </row>
    <row r="107" spans="1:9" ht="12.95">
      <c r="A107" s="136"/>
      <c r="B107" s="135"/>
      <c r="C107" s="137"/>
      <c r="D107" s="135"/>
      <c r="E107" s="138"/>
      <c r="F107" s="137"/>
      <c r="G107" s="134"/>
      <c r="H107" s="135"/>
    </row>
    <row r="108" spans="1:9" ht="12.95">
      <c r="A108" s="136"/>
      <c r="B108" s="135"/>
      <c r="C108" s="137"/>
      <c r="D108" s="135"/>
      <c r="F108" s="137"/>
      <c r="G108" s="134"/>
      <c r="H108" s="135"/>
    </row>
    <row r="109" spans="1:9" ht="12.95">
      <c r="A109" s="136"/>
      <c r="B109" s="135"/>
      <c r="C109" s="137"/>
      <c r="D109" s="135"/>
      <c r="F109" s="137"/>
      <c r="G109" s="134"/>
      <c r="H109" s="135"/>
    </row>
    <row r="110" spans="1:9" ht="12.95">
      <c r="A110" s="136"/>
      <c r="B110" s="135"/>
      <c r="C110" s="137"/>
      <c r="D110" s="135"/>
      <c r="F110" s="137"/>
      <c r="G110" s="134"/>
      <c r="H110" s="135"/>
    </row>
    <row r="111" spans="1:9" ht="12.95">
      <c r="A111" s="136"/>
      <c r="B111" s="135"/>
      <c r="C111" s="137"/>
      <c r="D111" s="135"/>
      <c r="H111" s="135"/>
    </row>
    <row r="112" spans="1:9" ht="12.75" customHeight="1">
      <c r="A112" s="136"/>
      <c r="B112" s="135"/>
      <c r="C112" s="137"/>
      <c r="D112" s="135"/>
      <c r="H112" s="135"/>
    </row>
    <row r="113" spans="1:8" ht="12.75" customHeight="1">
      <c r="A113" s="136"/>
      <c r="B113" s="135"/>
      <c r="C113" s="137"/>
      <c r="D113" s="135"/>
      <c r="H113" s="135"/>
    </row>
    <row r="114" spans="1:8" ht="12.75" customHeight="1">
      <c r="A114" s="136"/>
      <c r="B114" s="135"/>
      <c r="C114" s="137"/>
      <c r="D114" s="135"/>
      <c r="H114" s="135"/>
    </row>
    <row r="115" spans="1:8" ht="12.75" customHeight="1">
      <c r="A115" s="136"/>
      <c r="C115" s="137"/>
    </row>
    <row r="116" spans="1:8" ht="12.75" customHeight="1">
      <c r="A116" s="136"/>
      <c r="C116" s="137"/>
    </row>
    <row r="117" spans="1:8" ht="12.75" customHeight="1">
      <c r="A117" s="136"/>
      <c r="C117" s="137"/>
    </row>
    <row r="118" spans="1:8" ht="12.75" customHeight="1">
      <c r="A118" s="136"/>
      <c r="C118" s="137"/>
    </row>
    <row r="119" spans="1:8" ht="12.75" customHeight="1">
      <c r="A119" s="136"/>
      <c r="C119" s="135"/>
    </row>
  </sheetData>
  <sheetProtection sheet="1" objects="1" scenarios="1"/>
  <mergeCells count="1">
    <mergeCell ref="L15:P15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2600"/>
  </sheetPr>
  <dimension ref="A1:AV61"/>
  <sheetViews>
    <sheetView topLeftCell="AA1" zoomScale="80" zoomScaleNormal="80" workbookViewId="0">
      <selection activeCell="I61" sqref="I61"/>
    </sheetView>
  </sheetViews>
  <sheetFormatPr defaultColWidth="8.85546875" defaultRowHeight="14.1"/>
  <cols>
    <col min="1" max="1" width="9.140625" style="424" bestFit="1" customWidth="1"/>
    <col min="2" max="2" width="8.85546875" style="424"/>
    <col min="3" max="3" width="21" style="424" customWidth="1"/>
    <col min="4" max="4" width="8.85546875" style="424"/>
    <col min="5" max="5" width="13.140625" style="424" customWidth="1"/>
    <col min="6" max="6" width="18.85546875" style="426" customWidth="1"/>
    <col min="7" max="7" width="70.42578125" style="424" customWidth="1"/>
    <col min="8" max="8" width="79.85546875" style="424" bestFit="1" customWidth="1"/>
    <col min="9" max="9" width="76.42578125" style="424" customWidth="1"/>
    <col min="10" max="10" width="70.28515625" style="424" customWidth="1"/>
    <col min="11" max="11" width="81.28515625" style="424" customWidth="1"/>
    <col min="12" max="12" width="8.85546875" style="424"/>
    <col min="13" max="13" width="12" style="424" customWidth="1"/>
    <col min="14" max="15" width="8.85546875" style="424"/>
    <col min="16" max="16" width="11.140625" style="424" customWidth="1"/>
    <col min="17" max="17" width="25.7109375" style="424" customWidth="1"/>
    <col min="18" max="18" width="22.42578125" style="424" customWidth="1"/>
    <col min="19" max="19" width="20.28515625" style="424" customWidth="1"/>
    <col min="20" max="20" width="22.7109375" style="424" customWidth="1"/>
    <col min="21" max="21" width="34.140625" style="424" customWidth="1"/>
    <col min="22" max="22" width="17.85546875" style="424" customWidth="1"/>
    <col min="23" max="23" width="44.42578125" style="424" customWidth="1"/>
    <col min="24" max="24" width="23" style="424" customWidth="1"/>
    <col min="25" max="25" width="27.28515625" style="424" customWidth="1"/>
    <col min="26" max="26" width="25.28515625" style="424" customWidth="1"/>
    <col min="27" max="27" width="20.28515625" style="424" customWidth="1"/>
    <col min="28" max="28" width="9.140625" style="424" bestFit="1" customWidth="1"/>
    <col min="29" max="29" width="37" style="424" customWidth="1"/>
    <col min="30" max="30" width="13.42578125" style="424" customWidth="1"/>
    <col min="31" max="31" width="12.85546875" style="424" customWidth="1"/>
    <col min="32" max="32" width="10.28515625" style="424" customWidth="1"/>
    <col min="33" max="33" width="10.140625" style="424" customWidth="1"/>
    <col min="34" max="34" width="10.42578125" style="424" customWidth="1"/>
    <col min="35" max="35" width="12" style="424" customWidth="1"/>
    <col min="36" max="45" width="8.85546875" style="424"/>
    <col min="46" max="46" width="14.28515625" style="424" customWidth="1"/>
    <col min="47" max="16384" width="8.85546875" style="424"/>
  </cols>
  <sheetData>
    <row r="1" spans="1:48" ht="15" customHeight="1">
      <c r="A1" s="306" t="s">
        <v>10</v>
      </c>
      <c r="B1" s="306" t="s">
        <v>11</v>
      </c>
      <c r="C1" s="306" t="s">
        <v>12</v>
      </c>
      <c r="D1" s="306" t="s">
        <v>13</v>
      </c>
      <c r="E1" s="306" t="s">
        <v>14</v>
      </c>
      <c r="F1" s="306" t="s">
        <v>15</v>
      </c>
      <c r="G1" s="306" t="s">
        <v>16</v>
      </c>
      <c r="H1" s="306" t="s">
        <v>282</v>
      </c>
      <c r="I1" s="305" t="s">
        <v>28</v>
      </c>
      <c r="J1" s="498" t="s">
        <v>283</v>
      </c>
      <c r="K1" s="499"/>
      <c r="L1" s="500" t="s">
        <v>19</v>
      </c>
      <c r="M1" s="501" t="s">
        <v>20</v>
      </c>
      <c r="N1" s="501" t="s">
        <v>21</v>
      </c>
      <c r="O1" s="501" t="s">
        <v>22</v>
      </c>
      <c r="P1" s="501" t="s">
        <v>23</v>
      </c>
      <c r="Q1" s="435" t="s">
        <v>284</v>
      </c>
      <c r="R1" s="501" t="s">
        <v>24</v>
      </c>
      <c r="S1" s="501" t="s">
        <v>102</v>
      </c>
      <c r="T1" s="501" t="s">
        <v>285</v>
      </c>
      <c r="U1" s="501" t="s">
        <v>286</v>
      </c>
      <c r="V1" s="502" t="s">
        <v>103</v>
      </c>
      <c r="W1" s="503" t="s">
        <v>287</v>
      </c>
      <c r="X1" s="504" t="s">
        <v>288</v>
      </c>
      <c r="Y1" s="502" t="s">
        <v>28</v>
      </c>
      <c r="Z1" s="624" t="s">
        <v>289</v>
      </c>
      <c r="AA1" s="626" t="s">
        <v>105</v>
      </c>
      <c r="AB1" s="505" t="s">
        <v>10</v>
      </c>
      <c r="AC1" s="505" t="s">
        <v>11</v>
      </c>
      <c r="AD1" s="506" t="s">
        <v>30</v>
      </c>
      <c r="AE1" s="506" t="s">
        <v>31</v>
      </c>
      <c r="AF1" s="507" t="s">
        <v>32</v>
      </c>
      <c r="AG1" s="508" t="s">
        <v>33</v>
      </c>
      <c r="AH1" s="508" t="s">
        <v>34</v>
      </c>
      <c r="AI1" s="508" t="s">
        <v>35</v>
      </c>
      <c r="AJ1" s="509" t="s">
        <v>42</v>
      </c>
      <c r="AK1" s="509" t="s">
        <v>43</v>
      </c>
      <c r="AL1" s="509" t="s">
        <v>44</v>
      </c>
      <c r="AM1" s="510" t="s">
        <v>45</v>
      </c>
      <c r="AN1" s="510" t="s">
        <v>46</v>
      </c>
      <c r="AO1" s="510" t="s">
        <v>47</v>
      </c>
      <c r="AP1" s="511" t="s">
        <v>290</v>
      </c>
      <c r="AQ1" s="511" t="s">
        <v>291</v>
      </c>
      <c r="AR1" s="511" t="s">
        <v>292</v>
      </c>
      <c r="AS1" s="512" t="s">
        <v>293</v>
      </c>
      <c r="AT1" s="512" t="s">
        <v>294</v>
      </c>
      <c r="AU1" s="512" t="s">
        <v>295</v>
      </c>
      <c r="AV1" s="499"/>
    </row>
    <row r="2" spans="1:48">
      <c r="A2" s="513">
        <v>45748</v>
      </c>
      <c r="B2" s="514">
        <v>6</v>
      </c>
      <c r="C2" s="515" t="s">
        <v>211</v>
      </c>
      <c r="D2" s="515">
        <v>1</v>
      </c>
      <c r="E2" s="434" t="s">
        <v>254</v>
      </c>
      <c r="F2" s="516" t="s">
        <v>69</v>
      </c>
      <c r="G2" s="434" t="s">
        <v>296</v>
      </c>
      <c r="H2" s="499" t="s">
        <v>108</v>
      </c>
      <c r="I2" s="517"/>
      <c r="J2" s="499" t="s">
        <v>108</v>
      </c>
      <c r="K2" s="499"/>
      <c r="L2" s="463">
        <v>1</v>
      </c>
      <c r="M2" s="464">
        <v>1</v>
      </c>
      <c r="N2" s="464" t="s">
        <v>254</v>
      </c>
      <c r="O2" s="464">
        <v>1</v>
      </c>
      <c r="P2" s="464" t="s">
        <v>57</v>
      </c>
      <c r="Q2" s="445" t="s">
        <v>297</v>
      </c>
      <c r="R2" s="464" t="s">
        <v>298</v>
      </c>
      <c r="S2" s="465" t="s">
        <v>299</v>
      </c>
      <c r="T2" s="464" t="s">
        <v>300</v>
      </c>
      <c r="U2" s="464" t="s">
        <v>301</v>
      </c>
      <c r="V2" s="466">
        <v>45742</v>
      </c>
      <c r="W2" s="467" t="s">
        <v>302</v>
      </c>
      <c r="X2" s="445" t="s">
        <v>303</v>
      </c>
      <c r="Y2" s="462" t="s">
        <v>304</v>
      </c>
      <c r="Z2" s="623" t="s">
        <v>305</v>
      </c>
      <c r="AA2" s="519" t="s">
        <v>303</v>
      </c>
      <c r="AB2" s="520">
        <v>45748</v>
      </c>
      <c r="AC2" s="437">
        <v>6</v>
      </c>
      <c r="AD2" s="477">
        <v>2.98</v>
      </c>
      <c r="AE2" s="521">
        <v>3.94</v>
      </c>
      <c r="AF2" s="481">
        <v>0.25</v>
      </c>
      <c r="AG2" s="522">
        <v>23.91</v>
      </c>
      <c r="AH2" s="568">
        <v>21.26</v>
      </c>
      <c r="AI2" s="522">
        <v>15.76</v>
      </c>
      <c r="AJ2" s="523">
        <v>2.92</v>
      </c>
      <c r="AK2" s="523">
        <v>1.42</v>
      </c>
      <c r="AL2" s="523">
        <v>1.98</v>
      </c>
      <c r="AM2" s="524">
        <v>2.33</v>
      </c>
      <c r="AN2" s="524">
        <v>0.87</v>
      </c>
      <c r="AO2" s="525">
        <v>2.15</v>
      </c>
      <c r="AP2" s="526">
        <v>7.53</v>
      </c>
      <c r="AQ2" s="527">
        <v>5.85</v>
      </c>
      <c r="AR2" s="493">
        <v>8.01</v>
      </c>
      <c r="AS2" s="528">
        <v>6.46</v>
      </c>
      <c r="AT2" s="485">
        <v>8.7100000000000009</v>
      </c>
      <c r="AU2" s="486">
        <v>13.26</v>
      </c>
      <c r="AV2" s="499"/>
    </row>
    <row r="3" spans="1:48">
      <c r="A3" s="513">
        <v>45748</v>
      </c>
      <c r="B3" s="514">
        <v>6</v>
      </c>
      <c r="C3" s="515" t="s">
        <v>63</v>
      </c>
      <c r="D3" s="515">
        <v>2</v>
      </c>
      <c r="E3" s="434" t="s">
        <v>254</v>
      </c>
      <c r="F3" s="516" t="s">
        <v>69</v>
      </c>
      <c r="G3" s="434" t="s">
        <v>296</v>
      </c>
      <c r="H3" s="499" t="s">
        <v>114</v>
      </c>
      <c r="I3" s="529"/>
      <c r="J3" s="499" t="s">
        <v>114</v>
      </c>
      <c r="K3" s="499" t="s">
        <v>306</v>
      </c>
      <c r="L3" s="437">
        <v>2</v>
      </c>
      <c r="M3" s="434">
        <v>1</v>
      </c>
      <c r="N3" s="434" t="s">
        <v>254</v>
      </c>
      <c r="O3" s="434">
        <v>2</v>
      </c>
      <c r="P3" s="434" t="s">
        <v>57</v>
      </c>
      <c r="Q3" s="434" t="s">
        <v>307</v>
      </c>
      <c r="R3" s="434" t="s">
        <v>298</v>
      </c>
      <c r="S3" s="530" t="s">
        <v>299</v>
      </c>
      <c r="T3" s="434" t="s">
        <v>300</v>
      </c>
      <c r="U3" s="434" t="s">
        <v>301</v>
      </c>
      <c r="V3" s="531">
        <v>45742</v>
      </c>
      <c r="W3" s="499" t="s">
        <v>302</v>
      </c>
      <c r="X3" s="434" t="s">
        <v>303</v>
      </c>
      <c r="Y3" s="532"/>
      <c r="Z3" s="623" t="s">
        <v>308</v>
      </c>
      <c r="AA3" s="437" t="s">
        <v>303</v>
      </c>
      <c r="AB3" s="520">
        <v>45751</v>
      </c>
      <c r="AC3" s="437">
        <v>9</v>
      </c>
      <c r="AD3" s="478">
        <v>0.19</v>
      </c>
      <c r="AE3" s="533">
        <v>6.33</v>
      </c>
      <c r="AF3" s="482">
        <v>1</v>
      </c>
      <c r="AG3" s="534">
        <v>45.41</v>
      </c>
      <c r="AH3" s="569">
        <v>47.31</v>
      </c>
      <c r="AI3" s="534">
        <v>33.56</v>
      </c>
      <c r="AJ3" s="535">
        <v>4.4800000000000004</v>
      </c>
      <c r="AK3" s="535">
        <v>2.95</v>
      </c>
      <c r="AL3" s="535">
        <v>4.2699999999999996</v>
      </c>
      <c r="AM3" s="536">
        <v>6.64</v>
      </c>
      <c r="AN3" s="536">
        <v>2.4500000000000002</v>
      </c>
      <c r="AO3" s="537">
        <v>0.5</v>
      </c>
      <c r="AP3" s="538">
        <v>34.03</v>
      </c>
      <c r="AQ3" s="539">
        <v>32</v>
      </c>
      <c r="AR3" s="494">
        <v>0.15</v>
      </c>
      <c r="AS3" s="540">
        <v>21.47</v>
      </c>
      <c r="AT3" s="487">
        <v>0</v>
      </c>
      <c r="AU3" s="488">
        <v>0</v>
      </c>
      <c r="AV3" s="499"/>
    </row>
    <row r="4" spans="1:48">
      <c r="A4" s="513">
        <v>45748</v>
      </c>
      <c r="B4" s="514">
        <v>6</v>
      </c>
      <c r="C4" s="515" t="s">
        <v>65</v>
      </c>
      <c r="D4" s="515">
        <v>3</v>
      </c>
      <c r="E4" s="434" t="s">
        <v>254</v>
      </c>
      <c r="F4" s="516" t="s">
        <v>69</v>
      </c>
      <c r="G4" s="434" t="s">
        <v>296</v>
      </c>
      <c r="H4" s="499" t="s">
        <v>309</v>
      </c>
      <c r="I4" s="499"/>
      <c r="J4" s="499" t="s">
        <v>309</v>
      </c>
      <c r="K4" s="499"/>
      <c r="L4" s="444">
        <v>3</v>
      </c>
      <c r="M4" s="445">
        <v>1</v>
      </c>
      <c r="N4" s="445" t="s">
        <v>254</v>
      </c>
      <c r="O4" s="445">
        <v>3</v>
      </c>
      <c r="P4" s="445" t="s">
        <v>57</v>
      </c>
      <c r="Q4" s="445" t="s">
        <v>310</v>
      </c>
      <c r="R4" s="445" t="s">
        <v>298</v>
      </c>
      <c r="S4" s="447" t="s">
        <v>299</v>
      </c>
      <c r="T4" s="445" t="s">
        <v>300</v>
      </c>
      <c r="U4" s="445" t="s">
        <v>301</v>
      </c>
      <c r="V4" s="448">
        <v>45742</v>
      </c>
      <c r="W4" s="461" t="s">
        <v>302</v>
      </c>
      <c r="X4" s="445" t="s">
        <v>303</v>
      </c>
      <c r="Y4" s="468" t="s">
        <v>304</v>
      </c>
      <c r="Z4" s="623" t="s">
        <v>311</v>
      </c>
      <c r="AA4" s="437" t="s">
        <v>312</v>
      </c>
      <c r="AB4" s="520">
        <v>45754</v>
      </c>
      <c r="AC4" s="437">
        <v>12</v>
      </c>
      <c r="AD4" s="478">
        <v>0</v>
      </c>
      <c r="AE4" s="533">
        <v>8.69</v>
      </c>
      <c r="AF4" s="482">
        <v>0</v>
      </c>
      <c r="AG4" s="534">
        <v>17.66</v>
      </c>
      <c r="AH4" s="569">
        <v>54.37</v>
      </c>
      <c r="AI4" s="534">
        <v>0.17</v>
      </c>
      <c r="AJ4" s="535">
        <v>7.24</v>
      </c>
      <c r="AK4" s="535">
        <v>5.41</v>
      </c>
      <c r="AL4" s="535">
        <v>5.88</v>
      </c>
      <c r="AM4" s="536">
        <v>13.26</v>
      </c>
      <c r="AN4" s="536">
        <v>5.17</v>
      </c>
      <c r="AO4" s="536">
        <v>0.15</v>
      </c>
      <c r="AP4" s="538">
        <v>51.47</v>
      </c>
      <c r="AQ4" s="539">
        <v>52.17</v>
      </c>
      <c r="AR4" s="494">
        <v>0</v>
      </c>
      <c r="AS4" s="540">
        <v>37.86</v>
      </c>
      <c r="AT4" s="487">
        <v>0</v>
      </c>
      <c r="AU4" s="488">
        <v>0</v>
      </c>
      <c r="AV4" s="499"/>
    </row>
    <row r="5" spans="1:48" ht="15">
      <c r="A5" s="513">
        <v>45748</v>
      </c>
      <c r="B5" s="514">
        <v>6</v>
      </c>
      <c r="C5" s="515" t="s">
        <v>72</v>
      </c>
      <c r="D5" s="515">
        <v>4</v>
      </c>
      <c r="E5" s="434" t="s">
        <v>254</v>
      </c>
      <c r="F5" s="516" t="s">
        <v>69</v>
      </c>
      <c r="G5" s="434" t="s">
        <v>296</v>
      </c>
      <c r="H5" s="499" t="s">
        <v>313</v>
      </c>
      <c r="I5" s="499"/>
      <c r="J5" s="499" t="s">
        <v>313</v>
      </c>
      <c r="K5" s="499"/>
      <c r="L5" s="437">
        <v>4</v>
      </c>
      <c r="M5" s="434">
        <v>1</v>
      </c>
      <c r="N5" s="434" t="s">
        <v>254</v>
      </c>
      <c r="O5" s="434">
        <v>4</v>
      </c>
      <c r="P5" s="434" t="s">
        <v>57</v>
      </c>
      <c r="Q5" s="434" t="s">
        <v>314</v>
      </c>
      <c r="R5" s="434" t="s">
        <v>315</v>
      </c>
      <c r="S5" s="530" t="s">
        <v>316</v>
      </c>
      <c r="T5" s="434" t="s">
        <v>300</v>
      </c>
      <c r="U5" s="434" t="s">
        <v>301</v>
      </c>
      <c r="V5" s="531">
        <v>45742</v>
      </c>
      <c r="W5" s="432" t="s">
        <v>317</v>
      </c>
      <c r="X5" s="434" t="s">
        <v>303</v>
      </c>
      <c r="Y5" s="532"/>
      <c r="Z5" s="518"/>
      <c r="AA5" s="437"/>
      <c r="AB5" s="520">
        <v>45757</v>
      </c>
      <c r="AC5" s="437">
        <v>15</v>
      </c>
      <c r="AD5" s="478">
        <v>0</v>
      </c>
      <c r="AE5" s="533">
        <v>5.7</v>
      </c>
      <c r="AF5" s="482">
        <v>0</v>
      </c>
      <c r="AG5" s="534">
        <v>0.47</v>
      </c>
      <c r="AH5" s="569">
        <v>57.3</v>
      </c>
      <c r="AI5" s="534">
        <v>0.38</v>
      </c>
      <c r="AJ5" s="541">
        <v>0.93</v>
      </c>
      <c r="AK5" s="535">
        <v>0.44</v>
      </c>
      <c r="AL5" s="535">
        <v>0.54</v>
      </c>
      <c r="AM5" s="536">
        <v>0.59</v>
      </c>
      <c r="AN5" s="536">
        <v>0.45</v>
      </c>
      <c r="AO5" s="536">
        <v>0.14000000000000001</v>
      </c>
      <c r="AP5" s="539">
        <v>57.1</v>
      </c>
      <c r="AQ5" s="539">
        <v>46.91</v>
      </c>
      <c r="AR5" s="494">
        <v>0</v>
      </c>
      <c r="AS5" s="540">
        <v>42.5</v>
      </c>
      <c r="AT5" s="487">
        <v>0</v>
      </c>
      <c r="AU5" s="488">
        <v>0</v>
      </c>
      <c r="AV5" s="499"/>
    </row>
    <row r="6" spans="1:48" ht="15">
      <c r="A6" s="513">
        <v>45748</v>
      </c>
      <c r="B6" s="514">
        <v>6</v>
      </c>
      <c r="C6" s="515" t="s">
        <v>318</v>
      </c>
      <c r="D6" s="515">
        <v>6</v>
      </c>
      <c r="E6" s="434" t="s">
        <v>254</v>
      </c>
      <c r="F6" s="516" t="s">
        <v>69</v>
      </c>
      <c r="G6" s="434" t="s">
        <v>296</v>
      </c>
      <c r="H6" s="499" t="s">
        <v>319</v>
      </c>
      <c r="I6" s="499"/>
      <c r="J6" s="499" t="s">
        <v>319</v>
      </c>
      <c r="K6" s="499"/>
      <c r="L6" s="437">
        <v>5</v>
      </c>
      <c r="M6" s="434">
        <v>1</v>
      </c>
      <c r="N6" s="434" t="s">
        <v>254</v>
      </c>
      <c r="O6" s="434">
        <v>5</v>
      </c>
      <c r="P6" s="434" t="s">
        <v>57</v>
      </c>
      <c r="Q6" s="434" t="s">
        <v>320</v>
      </c>
      <c r="R6" s="434" t="s">
        <v>315</v>
      </c>
      <c r="S6" s="530" t="s">
        <v>316</v>
      </c>
      <c r="T6" s="434" t="s">
        <v>300</v>
      </c>
      <c r="U6" s="434" t="s">
        <v>301</v>
      </c>
      <c r="V6" s="531">
        <v>45742</v>
      </c>
      <c r="W6" s="432" t="s">
        <v>317</v>
      </c>
      <c r="X6" s="434" t="s">
        <v>303</v>
      </c>
      <c r="Y6" s="532"/>
      <c r="Z6" s="518"/>
      <c r="AA6" s="542"/>
      <c r="AB6" s="542"/>
      <c r="AC6" s="542"/>
      <c r="AD6" s="479"/>
      <c r="AE6" s="273"/>
      <c r="AF6" s="483"/>
      <c r="AG6" s="543"/>
      <c r="AH6" s="543"/>
      <c r="AI6" s="543"/>
      <c r="AJ6" s="544"/>
      <c r="AK6" s="544"/>
      <c r="AL6" s="544"/>
      <c r="AM6" s="545"/>
      <c r="AN6" s="545"/>
      <c r="AO6" s="545"/>
      <c r="AP6" s="546"/>
      <c r="AQ6" s="546"/>
      <c r="AR6" s="495"/>
      <c r="AS6" s="547"/>
      <c r="AT6" s="489"/>
      <c r="AU6" s="490"/>
      <c r="AV6" s="499"/>
    </row>
    <row r="7" spans="1:48" ht="16.5" customHeight="1">
      <c r="A7" s="513">
        <v>45748</v>
      </c>
      <c r="B7" s="514">
        <v>6</v>
      </c>
      <c r="C7" s="515" t="s">
        <v>211</v>
      </c>
      <c r="D7" s="515">
        <v>17</v>
      </c>
      <c r="E7" s="434" t="s">
        <v>321</v>
      </c>
      <c r="F7" s="516" t="s">
        <v>69</v>
      </c>
      <c r="G7" s="434" t="s">
        <v>322</v>
      </c>
      <c r="H7" s="499" t="s">
        <v>108</v>
      </c>
      <c r="I7" s="499"/>
      <c r="J7" s="499"/>
      <c r="K7" s="499"/>
      <c r="L7" s="548">
        <v>6</v>
      </c>
      <c r="M7" s="549">
        <v>1</v>
      </c>
      <c r="N7" s="549" t="s">
        <v>254</v>
      </c>
      <c r="O7" s="549">
        <v>6</v>
      </c>
      <c r="P7" s="549" t="s">
        <v>57</v>
      </c>
      <c r="Q7" s="436" t="s">
        <v>323</v>
      </c>
      <c r="R7" s="549" t="s">
        <v>315</v>
      </c>
      <c r="S7" s="550" t="s">
        <v>316</v>
      </c>
      <c r="T7" s="549" t="s">
        <v>300</v>
      </c>
      <c r="U7" s="549" t="s">
        <v>301</v>
      </c>
      <c r="V7" s="551">
        <v>45742</v>
      </c>
      <c r="W7" s="433" t="s">
        <v>317</v>
      </c>
      <c r="X7" s="436" t="s">
        <v>303</v>
      </c>
      <c r="Y7" s="552"/>
      <c r="Z7" s="518"/>
      <c r="AA7" s="553"/>
      <c r="AB7" s="553"/>
      <c r="AC7" s="554"/>
      <c r="AD7" s="480"/>
      <c r="AE7" s="555"/>
      <c r="AF7" s="484"/>
      <c r="AG7" s="556"/>
      <c r="AH7" s="556"/>
      <c r="AI7" s="557"/>
      <c r="AJ7" s="558"/>
      <c r="AK7" s="558"/>
      <c r="AL7" s="558"/>
      <c r="AM7" s="559"/>
      <c r="AN7" s="559"/>
      <c r="AO7" s="559"/>
      <c r="AP7" s="560"/>
      <c r="AQ7" s="560"/>
      <c r="AR7" s="496"/>
      <c r="AS7" s="561"/>
      <c r="AT7" s="491"/>
      <c r="AU7" s="492"/>
      <c r="AV7" s="499"/>
    </row>
    <row r="8" spans="1:48" ht="15">
      <c r="A8" s="513">
        <v>45748</v>
      </c>
      <c r="B8" s="514">
        <v>6</v>
      </c>
      <c r="C8" s="515" t="s">
        <v>63</v>
      </c>
      <c r="D8" s="515">
        <v>18</v>
      </c>
      <c r="E8" s="434" t="s">
        <v>321</v>
      </c>
      <c r="F8" s="516" t="s">
        <v>69</v>
      </c>
      <c r="G8" s="434" t="s">
        <v>322</v>
      </c>
      <c r="H8" s="499" t="s">
        <v>114</v>
      </c>
      <c r="L8" s="444">
        <v>7</v>
      </c>
      <c r="M8" s="445">
        <v>2</v>
      </c>
      <c r="N8" s="446" t="s">
        <v>324</v>
      </c>
      <c r="O8" s="445">
        <v>1</v>
      </c>
      <c r="P8" s="445" t="s">
        <v>57</v>
      </c>
      <c r="Q8" s="445" t="s">
        <v>325</v>
      </c>
      <c r="R8" s="445" t="s">
        <v>326</v>
      </c>
      <c r="S8" s="447" t="s">
        <v>225</v>
      </c>
      <c r="T8" s="445" t="s">
        <v>300</v>
      </c>
      <c r="U8" s="445" t="s">
        <v>301</v>
      </c>
      <c r="V8" s="448">
        <v>45742</v>
      </c>
      <c r="W8" s="449" t="s">
        <v>317</v>
      </c>
      <c r="X8" s="445" t="s">
        <v>303</v>
      </c>
      <c r="Y8" s="428" t="s">
        <v>327</v>
      </c>
    </row>
    <row r="9" spans="1:48" ht="15">
      <c r="A9" s="513">
        <v>45748</v>
      </c>
      <c r="B9" s="514">
        <v>6</v>
      </c>
      <c r="C9" s="515" t="s">
        <v>65</v>
      </c>
      <c r="D9" s="515">
        <v>19</v>
      </c>
      <c r="E9" s="434" t="s">
        <v>321</v>
      </c>
      <c r="F9" s="516" t="s">
        <v>69</v>
      </c>
      <c r="G9" s="434" t="s">
        <v>322</v>
      </c>
      <c r="H9" s="499" t="s">
        <v>309</v>
      </c>
      <c r="L9" s="444">
        <v>8</v>
      </c>
      <c r="M9" s="445">
        <v>2</v>
      </c>
      <c r="N9" s="446" t="s">
        <v>324</v>
      </c>
      <c r="O9" s="445">
        <v>2</v>
      </c>
      <c r="P9" s="445" t="s">
        <v>57</v>
      </c>
      <c r="Q9" s="445" t="s">
        <v>328</v>
      </c>
      <c r="R9" s="445" t="s">
        <v>326</v>
      </c>
      <c r="S9" s="447" t="s">
        <v>225</v>
      </c>
      <c r="T9" s="445" t="s">
        <v>300</v>
      </c>
      <c r="U9" s="445" t="s">
        <v>301</v>
      </c>
      <c r="V9" s="448">
        <v>45742</v>
      </c>
      <c r="W9" s="449" t="s">
        <v>317</v>
      </c>
      <c r="X9" s="445" t="s">
        <v>303</v>
      </c>
      <c r="Y9" s="428" t="s">
        <v>327</v>
      </c>
      <c r="AC9" s="474" t="s">
        <v>11</v>
      </c>
      <c r="AD9" s="469" t="s">
        <v>329</v>
      </c>
      <c r="AE9" s="470" t="s">
        <v>330</v>
      </c>
      <c r="AF9" s="471" t="s">
        <v>331</v>
      </c>
      <c r="AG9" s="472" t="s">
        <v>332</v>
      </c>
      <c r="AH9" s="497" t="s">
        <v>333</v>
      </c>
      <c r="AI9" s="473" t="s">
        <v>334</v>
      </c>
    </row>
    <row r="10" spans="1:48" ht="15">
      <c r="A10" s="513">
        <v>45748</v>
      </c>
      <c r="B10" s="514">
        <v>6</v>
      </c>
      <c r="C10" s="515" t="s">
        <v>72</v>
      </c>
      <c r="D10" s="515">
        <v>20</v>
      </c>
      <c r="E10" s="434" t="s">
        <v>321</v>
      </c>
      <c r="F10" s="516" t="s">
        <v>69</v>
      </c>
      <c r="G10" s="434" t="s">
        <v>322</v>
      </c>
      <c r="H10" s="499" t="s">
        <v>313</v>
      </c>
      <c r="K10" s="432" t="s">
        <v>335</v>
      </c>
      <c r="L10" s="444">
        <v>9</v>
      </c>
      <c r="M10" s="445">
        <v>2</v>
      </c>
      <c r="N10" s="446" t="s">
        <v>324</v>
      </c>
      <c r="O10" s="445">
        <v>3</v>
      </c>
      <c r="P10" s="445" t="s">
        <v>57</v>
      </c>
      <c r="Q10" s="445" t="s">
        <v>336</v>
      </c>
      <c r="R10" s="445" t="s">
        <v>326</v>
      </c>
      <c r="S10" s="447" t="s">
        <v>225</v>
      </c>
      <c r="T10" s="445" t="s">
        <v>300</v>
      </c>
      <c r="U10" s="445" t="s">
        <v>301</v>
      </c>
      <c r="V10" s="448">
        <v>45742</v>
      </c>
      <c r="W10" s="449" t="s">
        <v>317</v>
      </c>
      <c r="X10" s="445" t="s">
        <v>303</v>
      </c>
      <c r="Y10" s="428" t="s">
        <v>327</v>
      </c>
      <c r="AC10" s="475" t="s">
        <v>337</v>
      </c>
      <c r="AD10" s="424">
        <f>AE2</f>
        <v>3.94</v>
      </c>
      <c r="AE10" s="424">
        <f xml:space="preserve"> AVERAGE(AG2:AH2)</f>
        <v>22.585000000000001</v>
      </c>
      <c r="AF10" s="424">
        <f>AVERAGE(AJ2:AL2)</f>
        <v>2.1066666666666669</v>
      </c>
      <c r="AG10" s="424">
        <f>AVERAGE(AM2:AO2)</f>
        <v>1.7833333333333332</v>
      </c>
      <c r="AH10" s="424">
        <f>AVERAGE(AP2:AQ2)</f>
        <v>6.6899999999999995</v>
      </c>
      <c r="AI10" s="430">
        <f>AS2</f>
        <v>6.46</v>
      </c>
    </row>
    <row r="11" spans="1:48" ht="15">
      <c r="A11" s="513">
        <v>45748</v>
      </c>
      <c r="B11" s="514">
        <v>6</v>
      </c>
      <c r="C11" s="515" t="s">
        <v>318</v>
      </c>
      <c r="D11" s="515">
        <v>21</v>
      </c>
      <c r="E11" s="434" t="s">
        <v>321</v>
      </c>
      <c r="F11" s="516" t="s">
        <v>69</v>
      </c>
      <c r="G11" s="434" t="s">
        <v>322</v>
      </c>
      <c r="H11" s="499" t="s">
        <v>319</v>
      </c>
      <c r="L11" s="444">
        <v>10</v>
      </c>
      <c r="M11" s="445">
        <v>2</v>
      </c>
      <c r="N11" s="446" t="s">
        <v>324</v>
      </c>
      <c r="O11" s="445">
        <v>4</v>
      </c>
      <c r="P11" s="445" t="s">
        <v>57</v>
      </c>
      <c r="Q11" s="445" t="s">
        <v>338</v>
      </c>
      <c r="R11" s="450" t="s">
        <v>339</v>
      </c>
      <c r="S11" s="447" t="s">
        <v>59</v>
      </c>
      <c r="T11" s="445" t="s">
        <v>300</v>
      </c>
      <c r="U11" s="445" t="s">
        <v>301</v>
      </c>
      <c r="V11" s="448">
        <v>45742</v>
      </c>
      <c r="W11" s="449" t="s">
        <v>317</v>
      </c>
      <c r="X11" s="445" t="s">
        <v>303</v>
      </c>
      <c r="Y11" s="428" t="s">
        <v>327</v>
      </c>
      <c r="AC11" s="475" t="s">
        <v>340</v>
      </c>
      <c r="AD11" s="424">
        <f>AE3</f>
        <v>6.33</v>
      </c>
      <c r="AE11" s="424">
        <f xml:space="preserve"> AVERAGE(AG3:AH3)</f>
        <v>46.36</v>
      </c>
      <c r="AF11" s="424">
        <f>AVERAGE(AJ3:AL3)</f>
        <v>3.9</v>
      </c>
      <c r="AG11" s="424">
        <f>AVERAGE(AM3:AO3)</f>
        <v>3.1966666666666668</v>
      </c>
      <c r="AH11" s="424">
        <f>AVERAGE(AP3:AQ3)</f>
        <v>33.015000000000001</v>
      </c>
      <c r="AI11" s="430">
        <f>AS3</f>
        <v>21.47</v>
      </c>
    </row>
    <row r="12" spans="1:48" ht="15">
      <c r="A12" s="513">
        <v>45748</v>
      </c>
      <c r="B12" s="514">
        <v>6</v>
      </c>
      <c r="C12" s="515" t="s">
        <v>211</v>
      </c>
      <c r="D12" s="515">
        <v>22</v>
      </c>
      <c r="E12" s="434" t="s">
        <v>341</v>
      </c>
      <c r="F12" s="516" t="s">
        <v>69</v>
      </c>
      <c r="G12" s="434" t="s">
        <v>342</v>
      </c>
      <c r="H12" s="499" t="s">
        <v>108</v>
      </c>
      <c r="L12" s="444">
        <v>11</v>
      </c>
      <c r="M12" s="445">
        <v>2</v>
      </c>
      <c r="N12" s="446" t="s">
        <v>324</v>
      </c>
      <c r="O12" s="445">
        <v>5</v>
      </c>
      <c r="P12" s="445" t="s">
        <v>57</v>
      </c>
      <c r="Q12" s="445" t="s">
        <v>343</v>
      </c>
      <c r="R12" s="450" t="s">
        <v>339</v>
      </c>
      <c r="S12" s="447" t="s">
        <v>59</v>
      </c>
      <c r="T12" s="445" t="s">
        <v>300</v>
      </c>
      <c r="U12" s="445" t="s">
        <v>301</v>
      </c>
      <c r="V12" s="448">
        <v>45742</v>
      </c>
      <c r="W12" s="449" t="s">
        <v>317</v>
      </c>
      <c r="X12" s="445" t="s">
        <v>303</v>
      </c>
      <c r="Y12" s="428" t="s">
        <v>327</v>
      </c>
      <c r="AC12" s="475" t="s">
        <v>172</v>
      </c>
      <c r="AD12" s="424">
        <f>AE4</f>
        <v>8.69</v>
      </c>
      <c r="AE12" s="424">
        <f xml:space="preserve"> AVERAGE(AG4:AH4)</f>
        <v>36.015000000000001</v>
      </c>
      <c r="AF12" s="424">
        <f>AVERAGE(AJ4:AL4)</f>
        <v>6.1766666666666667</v>
      </c>
      <c r="AG12" s="424">
        <f>AVERAGE(AM4:AO4)</f>
        <v>6.1933333333333325</v>
      </c>
      <c r="AH12" s="424">
        <f>AVERAGE(AP4:AQ4)</f>
        <v>51.82</v>
      </c>
      <c r="AI12" s="430">
        <f>AS4</f>
        <v>37.86</v>
      </c>
    </row>
    <row r="13" spans="1:48" ht="15">
      <c r="A13" s="513">
        <v>45748</v>
      </c>
      <c r="B13" s="514">
        <v>6</v>
      </c>
      <c r="C13" s="515" t="s">
        <v>63</v>
      </c>
      <c r="D13" s="515">
        <v>23</v>
      </c>
      <c r="E13" s="434" t="s">
        <v>341</v>
      </c>
      <c r="F13" s="516" t="s">
        <v>69</v>
      </c>
      <c r="G13" s="434" t="s">
        <v>342</v>
      </c>
      <c r="H13" s="499" t="s">
        <v>114</v>
      </c>
      <c r="L13" s="451">
        <v>12</v>
      </c>
      <c r="M13" s="452">
        <v>2</v>
      </c>
      <c r="N13" s="453" t="s">
        <v>324</v>
      </c>
      <c r="O13" s="452">
        <v>6</v>
      </c>
      <c r="P13" s="452" t="s">
        <v>57</v>
      </c>
      <c r="Q13" s="454" t="s">
        <v>344</v>
      </c>
      <c r="R13" s="455" t="s">
        <v>339</v>
      </c>
      <c r="S13" s="456" t="s">
        <v>59</v>
      </c>
      <c r="T13" s="452" t="s">
        <v>300</v>
      </c>
      <c r="U13" s="452" t="s">
        <v>301</v>
      </c>
      <c r="V13" s="457">
        <v>45742</v>
      </c>
      <c r="W13" s="458" t="s">
        <v>317</v>
      </c>
      <c r="X13" s="454" t="s">
        <v>303</v>
      </c>
      <c r="Y13" s="429" t="s">
        <v>327</v>
      </c>
      <c r="AC13" s="475" t="s">
        <v>159</v>
      </c>
      <c r="AD13" s="424">
        <f>AE5</f>
        <v>5.7</v>
      </c>
      <c r="AE13" s="424">
        <f xml:space="preserve"> AVERAGE(AG5:AH5)</f>
        <v>28.884999999999998</v>
      </c>
      <c r="AF13" s="424">
        <f>AVERAGE(AJ5:AL5)</f>
        <v>0.63666666666666671</v>
      </c>
      <c r="AG13" s="424">
        <f>AVERAGE(AM5:AO5)</f>
        <v>0.39333333333333337</v>
      </c>
      <c r="AH13" s="424">
        <f>AVERAGE(AP5:AQ5)</f>
        <v>52.004999999999995</v>
      </c>
      <c r="AI13" s="430">
        <f>AS5</f>
        <v>42.5</v>
      </c>
    </row>
    <row r="14" spans="1:48" ht="15">
      <c r="A14" s="513">
        <v>45748</v>
      </c>
      <c r="B14" s="514">
        <v>6</v>
      </c>
      <c r="C14" s="515" t="s">
        <v>65</v>
      </c>
      <c r="D14" s="515">
        <v>24</v>
      </c>
      <c r="E14" s="434" t="s">
        <v>341</v>
      </c>
      <c r="F14" s="516" t="s">
        <v>69</v>
      </c>
      <c r="G14" s="434" t="s">
        <v>342</v>
      </c>
      <c r="H14" s="499" t="s">
        <v>309</v>
      </c>
      <c r="L14" s="437">
        <v>13</v>
      </c>
      <c r="M14" s="426">
        <v>3</v>
      </c>
      <c r="N14" s="424" t="s">
        <v>321</v>
      </c>
      <c r="O14" s="434">
        <v>1</v>
      </c>
      <c r="P14" s="434" t="s">
        <v>57</v>
      </c>
      <c r="Q14" s="434" t="s">
        <v>345</v>
      </c>
      <c r="R14" s="434" t="s">
        <v>298</v>
      </c>
      <c r="S14" s="530" t="s">
        <v>299</v>
      </c>
      <c r="T14" s="434" t="s">
        <v>300</v>
      </c>
      <c r="U14" s="582" t="s">
        <v>346</v>
      </c>
      <c r="V14" s="531">
        <v>45742</v>
      </c>
      <c r="W14" s="499" t="s">
        <v>302</v>
      </c>
      <c r="X14" s="434" t="s">
        <v>303</v>
      </c>
      <c r="Y14" s="430"/>
      <c r="AC14" s="475"/>
      <c r="AI14" s="430"/>
    </row>
    <row r="15" spans="1:48" ht="15">
      <c r="A15" s="513">
        <v>45748</v>
      </c>
      <c r="B15" s="514">
        <v>6</v>
      </c>
      <c r="C15" s="515" t="s">
        <v>72</v>
      </c>
      <c r="D15" s="515">
        <v>25</v>
      </c>
      <c r="E15" s="434" t="s">
        <v>341</v>
      </c>
      <c r="F15" s="516" t="s">
        <v>69</v>
      </c>
      <c r="G15" s="434" t="s">
        <v>342</v>
      </c>
      <c r="H15" s="499" t="s">
        <v>313</v>
      </c>
      <c r="L15" s="437">
        <v>14</v>
      </c>
      <c r="M15" s="426">
        <v>3</v>
      </c>
      <c r="N15" s="424" t="s">
        <v>321</v>
      </c>
      <c r="O15" s="434">
        <v>2</v>
      </c>
      <c r="P15" s="434" t="s">
        <v>57</v>
      </c>
      <c r="Q15" s="434" t="s">
        <v>347</v>
      </c>
      <c r="R15" s="434" t="s">
        <v>298</v>
      </c>
      <c r="S15" s="530" t="s">
        <v>299</v>
      </c>
      <c r="T15" s="434" t="s">
        <v>300</v>
      </c>
      <c r="U15" s="582" t="s">
        <v>346</v>
      </c>
      <c r="V15" s="531">
        <v>45742</v>
      </c>
      <c r="W15" s="499" t="s">
        <v>302</v>
      </c>
      <c r="X15" s="434" t="s">
        <v>303</v>
      </c>
      <c r="Y15" s="430"/>
      <c r="AC15" s="475"/>
      <c r="AI15" s="430"/>
    </row>
    <row r="16" spans="1:48" ht="15">
      <c r="A16" s="562">
        <v>45748</v>
      </c>
      <c r="B16" s="563">
        <v>6</v>
      </c>
      <c r="C16" s="564" t="s">
        <v>318</v>
      </c>
      <c r="D16" s="564">
        <v>26</v>
      </c>
      <c r="E16" s="549" t="s">
        <v>341</v>
      </c>
      <c r="F16" s="565" t="s">
        <v>69</v>
      </c>
      <c r="G16" s="549" t="s">
        <v>342</v>
      </c>
      <c r="H16" s="566" t="s">
        <v>319</v>
      </c>
      <c r="I16" s="425"/>
      <c r="K16" s="424" t="s">
        <v>348</v>
      </c>
      <c r="L16" s="437">
        <v>15</v>
      </c>
      <c r="M16" s="426">
        <v>3</v>
      </c>
      <c r="N16" s="424" t="s">
        <v>321</v>
      </c>
      <c r="O16" s="434">
        <v>3</v>
      </c>
      <c r="P16" s="434" t="s">
        <v>57</v>
      </c>
      <c r="Q16" s="434" t="s">
        <v>349</v>
      </c>
      <c r="R16" s="434" t="s">
        <v>298</v>
      </c>
      <c r="S16" s="530" t="s">
        <v>299</v>
      </c>
      <c r="T16" s="434" t="s">
        <v>300</v>
      </c>
      <c r="U16" s="582" t="s">
        <v>346</v>
      </c>
      <c r="V16" s="531">
        <v>45742</v>
      </c>
      <c r="W16" s="499" t="s">
        <v>302</v>
      </c>
      <c r="X16" s="434" t="s">
        <v>303</v>
      </c>
      <c r="Y16" s="430"/>
      <c r="AC16" s="476"/>
      <c r="AD16" s="425"/>
      <c r="AE16" s="425"/>
      <c r="AF16" s="425"/>
      <c r="AG16" s="425"/>
      <c r="AH16" s="425"/>
      <c r="AI16" s="431"/>
    </row>
    <row r="17" spans="1:46" ht="15.75" customHeight="1">
      <c r="A17" s="513">
        <v>45751</v>
      </c>
      <c r="B17" s="514">
        <v>9</v>
      </c>
      <c r="C17" s="515" t="s">
        <v>211</v>
      </c>
      <c r="D17" s="515">
        <v>27</v>
      </c>
      <c r="E17" s="434" t="s">
        <v>254</v>
      </c>
      <c r="F17" s="516" t="s">
        <v>69</v>
      </c>
      <c r="G17" s="434" t="s">
        <v>296</v>
      </c>
      <c r="H17" s="499" t="s">
        <v>108</v>
      </c>
      <c r="I17" s="432" t="s">
        <v>350</v>
      </c>
      <c r="L17" s="437">
        <v>16</v>
      </c>
      <c r="M17" s="426">
        <v>3</v>
      </c>
      <c r="N17" s="424" t="s">
        <v>321</v>
      </c>
      <c r="O17" s="434">
        <v>4</v>
      </c>
      <c r="P17" s="434" t="s">
        <v>57</v>
      </c>
      <c r="Q17" s="434" t="s">
        <v>351</v>
      </c>
      <c r="R17" s="434" t="s">
        <v>315</v>
      </c>
      <c r="S17" s="530" t="s">
        <v>316</v>
      </c>
      <c r="T17" s="434" t="s">
        <v>300</v>
      </c>
      <c r="U17" s="582" t="s">
        <v>346</v>
      </c>
      <c r="V17" s="531">
        <v>45742</v>
      </c>
      <c r="W17" s="432" t="s">
        <v>317</v>
      </c>
      <c r="X17" s="434" t="s">
        <v>303</v>
      </c>
      <c r="Y17" s="430"/>
    </row>
    <row r="18" spans="1:46" ht="15">
      <c r="A18" s="513">
        <v>45751</v>
      </c>
      <c r="B18" s="514">
        <v>9</v>
      </c>
      <c r="C18" s="515" t="s">
        <v>63</v>
      </c>
      <c r="D18" s="515">
        <v>28</v>
      </c>
      <c r="E18" s="434" t="s">
        <v>254</v>
      </c>
      <c r="F18" s="516" t="s">
        <v>69</v>
      </c>
      <c r="G18" s="434" t="s">
        <v>296</v>
      </c>
      <c r="H18" s="499" t="s">
        <v>114</v>
      </c>
      <c r="L18" s="437">
        <v>17</v>
      </c>
      <c r="M18" s="426">
        <v>3</v>
      </c>
      <c r="N18" s="424" t="s">
        <v>321</v>
      </c>
      <c r="O18" s="434">
        <v>5</v>
      </c>
      <c r="P18" s="434" t="s">
        <v>57</v>
      </c>
      <c r="Q18" s="434" t="s">
        <v>352</v>
      </c>
      <c r="R18" s="434" t="s">
        <v>315</v>
      </c>
      <c r="S18" s="530" t="s">
        <v>316</v>
      </c>
      <c r="T18" s="434" t="s">
        <v>300</v>
      </c>
      <c r="U18" s="582" t="s">
        <v>346</v>
      </c>
      <c r="V18" s="531">
        <v>45742</v>
      </c>
      <c r="W18" s="432" t="s">
        <v>317</v>
      </c>
      <c r="X18" s="434" t="s">
        <v>303</v>
      </c>
      <c r="Y18" s="430"/>
    </row>
    <row r="19" spans="1:46" ht="15">
      <c r="A19" s="513">
        <v>45751</v>
      </c>
      <c r="B19" s="514">
        <v>9</v>
      </c>
      <c r="C19" s="515" t="s">
        <v>65</v>
      </c>
      <c r="D19" s="515">
        <v>29</v>
      </c>
      <c r="E19" s="434" t="s">
        <v>254</v>
      </c>
      <c r="F19" s="516" t="s">
        <v>69</v>
      </c>
      <c r="G19" s="434" t="s">
        <v>296</v>
      </c>
      <c r="H19" s="499" t="s">
        <v>309</v>
      </c>
      <c r="L19" s="548">
        <v>18</v>
      </c>
      <c r="M19" s="427">
        <v>3</v>
      </c>
      <c r="N19" s="425" t="s">
        <v>321</v>
      </c>
      <c r="O19" s="549">
        <v>6</v>
      </c>
      <c r="P19" s="549" t="s">
        <v>57</v>
      </c>
      <c r="Q19" s="436" t="s">
        <v>353</v>
      </c>
      <c r="R19" s="549" t="s">
        <v>315</v>
      </c>
      <c r="S19" s="550" t="s">
        <v>316</v>
      </c>
      <c r="T19" s="549" t="s">
        <v>300</v>
      </c>
      <c r="U19" s="614" t="s">
        <v>346</v>
      </c>
      <c r="V19" s="551">
        <v>45742</v>
      </c>
      <c r="W19" s="433" t="s">
        <v>317</v>
      </c>
      <c r="X19" s="436" t="s">
        <v>303</v>
      </c>
      <c r="Y19" s="431"/>
      <c r="AT19" s="438" t="s">
        <v>329</v>
      </c>
    </row>
    <row r="20" spans="1:46" ht="15">
      <c r="A20" s="513">
        <v>45751</v>
      </c>
      <c r="B20" s="514">
        <v>9</v>
      </c>
      <c r="C20" s="515" t="s">
        <v>72</v>
      </c>
      <c r="D20" s="515">
        <v>30</v>
      </c>
      <c r="E20" s="434" t="s">
        <v>254</v>
      </c>
      <c r="F20" s="516" t="s">
        <v>69</v>
      </c>
      <c r="G20" s="434" t="s">
        <v>296</v>
      </c>
      <c r="H20" s="499" t="s">
        <v>313</v>
      </c>
      <c r="L20" s="437">
        <v>19</v>
      </c>
      <c r="M20" s="426">
        <v>4</v>
      </c>
      <c r="N20" s="424" t="s">
        <v>341</v>
      </c>
      <c r="O20" s="434">
        <v>1</v>
      </c>
      <c r="P20" s="434" t="s">
        <v>57</v>
      </c>
      <c r="Q20" s="434" t="s">
        <v>354</v>
      </c>
      <c r="R20" s="434" t="s">
        <v>326</v>
      </c>
      <c r="S20" s="530" t="s">
        <v>225</v>
      </c>
      <c r="T20" s="434" t="s">
        <v>300</v>
      </c>
      <c r="U20" s="582" t="s">
        <v>346</v>
      </c>
      <c r="V20" s="531">
        <v>45742</v>
      </c>
      <c r="W20" s="432" t="s">
        <v>317</v>
      </c>
      <c r="X20" s="434" t="s">
        <v>303</v>
      </c>
      <c r="Y20" s="430"/>
      <c r="AT20" s="439" t="s">
        <v>330</v>
      </c>
    </row>
    <row r="21" spans="1:46" ht="15">
      <c r="A21" s="513">
        <v>45751</v>
      </c>
      <c r="B21" s="514">
        <v>9</v>
      </c>
      <c r="C21" s="515" t="s">
        <v>318</v>
      </c>
      <c r="D21" s="515">
        <v>31</v>
      </c>
      <c r="E21" s="434" t="s">
        <v>254</v>
      </c>
      <c r="F21" s="516" t="s">
        <v>69</v>
      </c>
      <c r="G21" s="434" t="s">
        <v>296</v>
      </c>
      <c r="H21" s="499" t="s">
        <v>319</v>
      </c>
      <c r="L21" s="437">
        <v>20</v>
      </c>
      <c r="M21" s="426">
        <v>4</v>
      </c>
      <c r="N21" s="424" t="s">
        <v>341</v>
      </c>
      <c r="O21" s="434">
        <v>2</v>
      </c>
      <c r="P21" s="434" t="s">
        <v>57</v>
      </c>
      <c r="Q21" s="434" t="s">
        <v>355</v>
      </c>
      <c r="R21" s="434" t="s">
        <v>326</v>
      </c>
      <c r="S21" s="530" t="s">
        <v>225</v>
      </c>
      <c r="T21" s="434" t="s">
        <v>300</v>
      </c>
      <c r="U21" s="582" t="s">
        <v>346</v>
      </c>
      <c r="V21" s="531">
        <v>45742</v>
      </c>
      <c r="W21" s="432" t="s">
        <v>317</v>
      </c>
      <c r="X21" s="434" t="s">
        <v>303</v>
      </c>
      <c r="Y21" s="430"/>
      <c r="AT21" s="440" t="s">
        <v>331</v>
      </c>
    </row>
    <row r="22" spans="1:46" ht="12.75" customHeight="1">
      <c r="A22" s="513">
        <v>45751</v>
      </c>
      <c r="B22" s="514">
        <v>9</v>
      </c>
      <c r="C22" s="515" t="s">
        <v>211</v>
      </c>
      <c r="D22" s="515">
        <v>32</v>
      </c>
      <c r="E22" s="434" t="s">
        <v>341</v>
      </c>
      <c r="F22" s="516" t="s">
        <v>69</v>
      </c>
      <c r="G22" s="434" t="s">
        <v>342</v>
      </c>
      <c r="H22" s="499" t="s">
        <v>108</v>
      </c>
      <c r="I22" s="424" t="s">
        <v>356</v>
      </c>
      <c r="K22" s="424" t="s">
        <v>357</v>
      </c>
      <c r="L22" s="444">
        <v>21</v>
      </c>
      <c r="M22" s="459">
        <v>4</v>
      </c>
      <c r="N22" s="446" t="s">
        <v>341</v>
      </c>
      <c r="O22" s="445">
        <v>3</v>
      </c>
      <c r="P22" s="445" t="s">
        <v>57</v>
      </c>
      <c r="Q22" s="445" t="s">
        <v>358</v>
      </c>
      <c r="R22" s="445" t="s">
        <v>326</v>
      </c>
      <c r="S22" s="447" t="s">
        <v>225</v>
      </c>
      <c r="T22" s="445" t="s">
        <v>300</v>
      </c>
      <c r="U22" s="615" t="s">
        <v>346</v>
      </c>
      <c r="V22" s="448">
        <v>45742</v>
      </c>
      <c r="W22" s="449" t="s">
        <v>317</v>
      </c>
      <c r="X22" s="445" t="s">
        <v>303</v>
      </c>
      <c r="Y22" s="428" t="s">
        <v>359</v>
      </c>
      <c r="AT22" s="442" t="s">
        <v>332</v>
      </c>
    </row>
    <row r="23" spans="1:46" ht="14.25" customHeight="1">
      <c r="A23" s="513">
        <v>45751</v>
      </c>
      <c r="B23" s="514">
        <v>9</v>
      </c>
      <c r="C23" s="515" t="s">
        <v>65</v>
      </c>
      <c r="D23" s="515">
        <v>33</v>
      </c>
      <c r="E23" s="434" t="s">
        <v>341</v>
      </c>
      <c r="F23" s="516" t="s">
        <v>69</v>
      </c>
      <c r="G23" s="434" t="s">
        <v>342</v>
      </c>
      <c r="H23" s="499" t="s">
        <v>309</v>
      </c>
      <c r="L23" s="437">
        <v>22</v>
      </c>
      <c r="M23" s="426">
        <v>4</v>
      </c>
      <c r="N23" s="424" t="s">
        <v>341</v>
      </c>
      <c r="O23" s="434">
        <v>4</v>
      </c>
      <c r="P23" s="434" t="s">
        <v>57</v>
      </c>
      <c r="Q23" s="434" t="s">
        <v>360</v>
      </c>
      <c r="R23" s="567" t="s">
        <v>339</v>
      </c>
      <c r="S23" s="530" t="s">
        <v>59</v>
      </c>
      <c r="T23" s="434" t="s">
        <v>300</v>
      </c>
      <c r="U23" s="582" t="s">
        <v>346</v>
      </c>
      <c r="V23" s="531">
        <v>45742</v>
      </c>
      <c r="W23" s="432" t="s">
        <v>317</v>
      </c>
      <c r="X23" s="434" t="s">
        <v>303</v>
      </c>
      <c r="Y23" s="428"/>
      <c r="AT23" s="441" t="s">
        <v>333</v>
      </c>
    </row>
    <row r="24" spans="1:46" ht="15" customHeight="1">
      <c r="A24" s="513">
        <v>45751</v>
      </c>
      <c r="B24" s="514">
        <v>9</v>
      </c>
      <c r="C24" s="515" t="s">
        <v>63</v>
      </c>
      <c r="D24" s="515">
        <v>34</v>
      </c>
      <c r="E24" s="434" t="s">
        <v>341</v>
      </c>
      <c r="F24" s="516" t="s">
        <v>69</v>
      </c>
      <c r="G24" s="434" t="s">
        <v>342</v>
      </c>
      <c r="H24" s="499" t="s">
        <v>114</v>
      </c>
      <c r="L24" s="444">
        <v>23</v>
      </c>
      <c r="M24" s="459">
        <v>4</v>
      </c>
      <c r="N24" s="446" t="s">
        <v>341</v>
      </c>
      <c r="O24" s="445">
        <v>5</v>
      </c>
      <c r="P24" s="445" t="s">
        <v>57</v>
      </c>
      <c r="Q24" s="445" t="s">
        <v>361</v>
      </c>
      <c r="R24" s="450" t="s">
        <v>339</v>
      </c>
      <c r="S24" s="447" t="s">
        <v>59</v>
      </c>
      <c r="T24" s="445" t="s">
        <v>300</v>
      </c>
      <c r="U24" s="615" t="s">
        <v>346</v>
      </c>
      <c r="V24" s="448">
        <v>45742</v>
      </c>
      <c r="W24" s="449" t="s">
        <v>317</v>
      </c>
      <c r="X24" s="445" t="s">
        <v>303</v>
      </c>
      <c r="Y24" s="428" t="s">
        <v>359</v>
      </c>
      <c r="AT24" s="443" t="s">
        <v>334</v>
      </c>
    </row>
    <row r="25" spans="1:46" ht="12.75" customHeight="1">
      <c r="A25" s="513">
        <v>45751</v>
      </c>
      <c r="B25" s="514">
        <v>9</v>
      </c>
      <c r="C25" s="515" t="s">
        <v>72</v>
      </c>
      <c r="D25" s="515">
        <v>35</v>
      </c>
      <c r="E25" s="434" t="s">
        <v>341</v>
      </c>
      <c r="F25" s="516" t="s">
        <v>69</v>
      </c>
      <c r="G25" s="434" t="s">
        <v>342</v>
      </c>
      <c r="H25" s="499" t="s">
        <v>313</v>
      </c>
      <c r="L25" s="451">
        <v>24</v>
      </c>
      <c r="M25" s="460">
        <v>4</v>
      </c>
      <c r="N25" s="453" t="s">
        <v>341</v>
      </c>
      <c r="O25" s="452">
        <v>6</v>
      </c>
      <c r="P25" s="452" t="s">
        <v>57</v>
      </c>
      <c r="Q25" s="454" t="s">
        <v>362</v>
      </c>
      <c r="R25" s="455" t="s">
        <v>339</v>
      </c>
      <c r="S25" s="456" t="s">
        <v>59</v>
      </c>
      <c r="T25" s="452" t="s">
        <v>300</v>
      </c>
      <c r="U25" s="616" t="s">
        <v>346</v>
      </c>
      <c r="V25" s="457">
        <v>45742</v>
      </c>
      <c r="W25" s="458" t="s">
        <v>317</v>
      </c>
      <c r="X25" s="454" t="s">
        <v>303</v>
      </c>
      <c r="Y25" s="429" t="s">
        <v>359</v>
      </c>
    </row>
    <row r="26" spans="1:46">
      <c r="A26" s="513">
        <v>45751</v>
      </c>
      <c r="B26" s="514">
        <v>9</v>
      </c>
      <c r="C26" s="515" t="s">
        <v>318</v>
      </c>
      <c r="D26" s="515">
        <v>36</v>
      </c>
      <c r="E26" s="434" t="s">
        <v>341</v>
      </c>
      <c r="F26" s="516" t="s">
        <v>69</v>
      </c>
      <c r="G26" s="434" t="s">
        <v>342</v>
      </c>
      <c r="H26" s="499" t="s">
        <v>319</v>
      </c>
    </row>
    <row r="27" spans="1:46">
      <c r="A27" s="513">
        <v>45751</v>
      </c>
      <c r="B27" s="514">
        <v>9</v>
      </c>
      <c r="C27" s="515" t="s">
        <v>211</v>
      </c>
      <c r="D27" s="515">
        <v>37</v>
      </c>
      <c r="E27" s="434" t="s">
        <v>321</v>
      </c>
      <c r="F27" s="516" t="s">
        <v>69</v>
      </c>
      <c r="G27" s="434" t="s">
        <v>322</v>
      </c>
      <c r="H27" s="499" t="s">
        <v>108</v>
      </c>
      <c r="Q27" s="577"/>
    </row>
    <row r="28" spans="1:46">
      <c r="A28" s="513">
        <v>45751</v>
      </c>
      <c r="B28" s="514">
        <v>9</v>
      </c>
      <c r="C28" s="515" t="s">
        <v>63</v>
      </c>
      <c r="D28" s="515">
        <v>38</v>
      </c>
      <c r="E28" s="434" t="s">
        <v>321</v>
      </c>
      <c r="F28" s="516" t="s">
        <v>69</v>
      </c>
      <c r="G28" s="434" t="s">
        <v>322</v>
      </c>
      <c r="H28" s="499" t="s">
        <v>114</v>
      </c>
      <c r="Q28" s="576"/>
    </row>
    <row r="29" spans="1:46">
      <c r="A29" s="513">
        <v>45751</v>
      </c>
      <c r="B29" s="514">
        <v>9</v>
      </c>
      <c r="C29" s="515" t="s">
        <v>65</v>
      </c>
      <c r="D29" s="515">
        <v>39</v>
      </c>
      <c r="E29" s="434" t="s">
        <v>321</v>
      </c>
      <c r="F29" s="516" t="s">
        <v>69</v>
      </c>
      <c r="G29" s="434" t="s">
        <v>322</v>
      </c>
      <c r="H29" s="499" t="s">
        <v>309</v>
      </c>
      <c r="Q29" s="577"/>
    </row>
    <row r="30" spans="1:46">
      <c r="A30" s="513">
        <v>45751</v>
      </c>
      <c r="B30" s="514">
        <v>9</v>
      </c>
      <c r="C30" s="515" t="s">
        <v>72</v>
      </c>
      <c r="D30" s="515">
        <v>40</v>
      </c>
      <c r="E30" s="434" t="s">
        <v>321</v>
      </c>
      <c r="F30" s="516" t="s">
        <v>69</v>
      </c>
      <c r="G30" s="434" t="s">
        <v>322</v>
      </c>
      <c r="H30" s="499" t="s">
        <v>313</v>
      </c>
      <c r="Q30" s="577"/>
    </row>
    <row r="31" spans="1:46">
      <c r="A31" s="562">
        <v>45751</v>
      </c>
      <c r="B31" s="563">
        <v>9</v>
      </c>
      <c r="C31" s="564" t="s">
        <v>318</v>
      </c>
      <c r="D31" s="564">
        <v>41</v>
      </c>
      <c r="E31" s="549" t="s">
        <v>321</v>
      </c>
      <c r="F31" s="565" t="s">
        <v>69</v>
      </c>
      <c r="G31" s="549" t="s">
        <v>322</v>
      </c>
      <c r="H31" s="566" t="s">
        <v>319</v>
      </c>
      <c r="I31" s="425"/>
    </row>
    <row r="32" spans="1:46" ht="15">
      <c r="A32" s="513">
        <v>45754</v>
      </c>
      <c r="B32" s="514">
        <v>12</v>
      </c>
      <c r="C32" s="515" t="s">
        <v>211</v>
      </c>
      <c r="D32" s="515">
        <v>43</v>
      </c>
      <c r="E32" s="434" t="s">
        <v>254</v>
      </c>
      <c r="F32" s="516" t="s">
        <v>69</v>
      </c>
      <c r="G32" s="434" t="s">
        <v>296</v>
      </c>
      <c r="H32" s="499" t="s">
        <v>108</v>
      </c>
      <c r="I32" s="432" t="s">
        <v>363</v>
      </c>
    </row>
    <row r="33" spans="1:9">
      <c r="A33" s="513">
        <v>45754</v>
      </c>
      <c r="B33" s="514">
        <v>12</v>
      </c>
      <c r="C33" s="515" t="s">
        <v>63</v>
      </c>
      <c r="D33" s="515">
        <v>44</v>
      </c>
      <c r="E33" s="434" t="s">
        <v>254</v>
      </c>
      <c r="F33" s="516" t="s">
        <v>69</v>
      </c>
      <c r="G33" s="434" t="s">
        <v>296</v>
      </c>
      <c r="H33" s="499" t="s">
        <v>114</v>
      </c>
    </row>
    <row r="34" spans="1:9">
      <c r="A34" s="513">
        <v>45754</v>
      </c>
      <c r="B34" s="514">
        <v>12</v>
      </c>
      <c r="C34" s="515" t="s">
        <v>65</v>
      </c>
      <c r="D34" s="515">
        <v>45</v>
      </c>
      <c r="E34" s="434" t="s">
        <v>254</v>
      </c>
      <c r="F34" s="516" t="s">
        <v>69</v>
      </c>
      <c r="G34" s="434" t="s">
        <v>296</v>
      </c>
      <c r="H34" s="499" t="s">
        <v>309</v>
      </c>
    </row>
    <row r="35" spans="1:9">
      <c r="A35" s="513">
        <v>45754</v>
      </c>
      <c r="B35" s="514">
        <v>12</v>
      </c>
      <c r="C35" s="515" t="s">
        <v>72</v>
      </c>
      <c r="D35" s="515">
        <v>46</v>
      </c>
      <c r="E35" s="434" t="s">
        <v>254</v>
      </c>
      <c r="F35" s="516" t="s">
        <v>69</v>
      </c>
      <c r="G35" s="434" t="s">
        <v>296</v>
      </c>
      <c r="H35" s="529" t="s">
        <v>313</v>
      </c>
    </row>
    <row r="36" spans="1:9">
      <c r="A36" s="513">
        <v>45754</v>
      </c>
      <c r="B36" s="514">
        <v>12</v>
      </c>
      <c r="C36" s="515" t="s">
        <v>318</v>
      </c>
      <c r="D36" s="515">
        <v>48</v>
      </c>
      <c r="E36" s="434" t="s">
        <v>254</v>
      </c>
      <c r="F36" s="516" t="s">
        <v>69</v>
      </c>
      <c r="G36" s="434" t="s">
        <v>296</v>
      </c>
      <c r="H36" s="529" t="s">
        <v>319</v>
      </c>
    </row>
    <row r="37" spans="1:9">
      <c r="A37" s="513">
        <v>45754</v>
      </c>
      <c r="B37" s="514">
        <v>12</v>
      </c>
      <c r="C37" s="515" t="s">
        <v>211</v>
      </c>
      <c r="D37" s="515">
        <v>49</v>
      </c>
      <c r="E37" s="434" t="s">
        <v>321</v>
      </c>
      <c r="F37" s="516" t="s">
        <v>69</v>
      </c>
      <c r="G37" s="434" t="s">
        <v>322</v>
      </c>
      <c r="H37" s="499" t="s">
        <v>108</v>
      </c>
    </row>
    <row r="38" spans="1:9">
      <c r="A38" s="513">
        <v>45754</v>
      </c>
      <c r="B38" s="514">
        <v>12</v>
      </c>
      <c r="C38" s="515" t="s">
        <v>65</v>
      </c>
      <c r="D38" s="515">
        <v>50</v>
      </c>
      <c r="E38" s="434" t="s">
        <v>321</v>
      </c>
      <c r="F38" s="516" t="s">
        <v>69</v>
      </c>
      <c r="G38" s="434" t="s">
        <v>322</v>
      </c>
      <c r="H38" s="499" t="s">
        <v>114</v>
      </c>
    </row>
    <row r="39" spans="1:9">
      <c r="A39" s="513">
        <v>45754</v>
      </c>
      <c r="B39" s="514">
        <v>12</v>
      </c>
      <c r="C39" s="515" t="s">
        <v>63</v>
      </c>
      <c r="D39" s="515">
        <v>51</v>
      </c>
      <c r="E39" s="434" t="s">
        <v>321</v>
      </c>
      <c r="F39" s="516" t="s">
        <v>69</v>
      </c>
      <c r="G39" s="434" t="s">
        <v>322</v>
      </c>
      <c r="H39" s="499" t="s">
        <v>309</v>
      </c>
    </row>
    <row r="40" spans="1:9">
      <c r="A40" s="513">
        <v>45754</v>
      </c>
      <c r="B40" s="514">
        <v>12</v>
      </c>
      <c r="C40" s="515" t="s">
        <v>72</v>
      </c>
      <c r="D40" s="515">
        <v>52</v>
      </c>
      <c r="E40" s="434" t="s">
        <v>321</v>
      </c>
      <c r="F40" s="516" t="s">
        <v>69</v>
      </c>
      <c r="G40" s="434" t="s">
        <v>322</v>
      </c>
      <c r="H40" s="499" t="s">
        <v>313</v>
      </c>
    </row>
    <row r="41" spans="1:9">
      <c r="A41" s="513">
        <v>45754</v>
      </c>
      <c r="B41" s="514">
        <v>12</v>
      </c>
      <c r="C41" s="515" t="s">
        <v>318</v>
      </c>
      <c r="D41" s="515">
        <v>53</v>
      </c>
      <c r="E41" s="434" t="s">
        <v>321</v>
      </c>
      <c r="F41" s="516" t="s">
        <v>69</v>
      </c>
      <c r="G41" s="434" t="s">
        <v>322</v>
      </c>
      <c r="H41" s="499" t="s">
        <v>319</v>
      </c>
    </row>
    <row r="42" spans="1:9">
      <c r="A42" s="513">
        <v>45754</v>
      </c>
      <c r="B42" s="514">
        <v>12</v>
      </c>
      <c r="C42" s="515" t="s">
        <v>211</v>
      </c>
      <c r="D42" s="515">
        <v>54</v>
      </c>
      <c r="E42" s="434" t="s">
        <v>341</v>
      </c>
      <c r="F42" s="516" t="s">
        <v>69</v>
      </c>
      <c r="G42" s="434" t="s">
        <v>342</v>
      </c>
      <c r="H42" s="499" t="s">
        <v>108</v>
      </c>
      <c r="I42" s="424" t="s">
        <v>364</v>
      </c>
    </row>
    <row r="43" spans="1:9">
      <c r="A43" s="513">
        <v>45754</v>
      </c>
      <c r="B43" s="514">
        <v>12</v>
      </c>
      <c r="C43" s="515" t="s">
        <v>63</v>
      </c>
      <c r="D43" s="515">
        <v>55</v>
      </c>
      <c r="E43" s="434" t="s">
        <v>341</v>
      </c>
      <c r="F43" s="516" t="s">
        <v>69</v>
      </c>
      <c r="G43" s="434" t="s">
        <v>342</v>
      </c>
      <c r="H43" s="499" t="s">
        <v>309</v>
      </c>
    </row>
    <row r="44" spans="1:9">
      <c r="A44" s="513">
        <v>45754</v>
      </c>
      <c r="B44" s="514">
        <v>12</v>
      </c>
      <c r="C44" s="515" t="s">
        <v>65</v>
      </c>
      <c r="D44" s="515">
        <v>56</v>
      </c>
      <c r="E44" s="434" t="s">
        <v>341</v>
      </c>
      <c r="F44" s="516" t="s">
        <v>69</v>
      </c>
      <c r="G44" s="434" t="s">
        <v>342</v>
      </c>
      <c r="H44" s="499" t="s">
        <v>114</v>
      </c>
    </row>
    <row r="45" spans="1:9">
      <c r="A45" s="513">
        <v>45754</v>
      </c>
      <c r="B45" s="514">
        <v>12</v>
      </c>
      <c r="C45" s="515" t="s">
        <v>72</v>
      </c>
      <c r="D45" s="515">
        <v>57</v>
      </c>
      <c r="E45" s="434" t="s">
        <v>341</v>
      </c>
      <c r="F45" s="516" t="s">
        <v>69</v>
      </c>
      <c r="G45" s="434" t="s">
        <v>342</v>
      </c>
      <c r="H45" s="499" t="s">
        <v>313</v>
      </c>
      <c r="I45" s="424" t="s">
        <v>365</v>
      </c>
    </row>
    <row r="46" spans="1:9">
      <c r="A46" s="562">
        <v>45754</v>
      </c>
      <c r="B46" s="563">
        <v>12</v>
      </c>
      <c r="C46" s="564" t="s">
        <v>318</v>
      </c>
      <c r="D46" s="564">
        <v>58</v>
      </c>
      <c r="E46" s="549" t="s">
        <v>341</v>
      </c>
      <c r="F46" s="565" t="s">
        <v>69</v>
      </c>
      <c r="G46" s="549" t="s">
        <v>342</v>
      </c>
      <c r="H46" s="566" t="s">
        <v>319</v>
      </c>
      <c r="I46" s="425"/>
    </row>
    <row r="47" spans="1:9">
      <c r="A47" s="513">
        <v>45757</v>
      </c>
      <c r="B47" s="514">
        <v>15</v>
      </c>
      <c r="C47" s="515" t="s">
        <v>211</v>
      </c>
      <c r="D47" s="515">
        <v>60</v>
      </c>
      <c r="E47" s="434" t="s">
        <v>254</v>
      </c>
      <c r="F47" s="516" t="s">
        <v>69</v>
      </c>
      <c r="G47" s="434" t="s">
        <v>296</v>
      </c>
      <c r="H47" s="499" t="s">
        <v>108</v>
      </c>
    </row>
    <row r="48" spans="1:9">
      <c r="A48" s="513">
        <v>45757</v>
      </c>
      <c r="B48" s="514">
        <v>15</v>
      </c>
      <c r="C48" s="515" t="s">
        <v>63</v>
      </c>
      <c r="D48" s="515">
        <v>61</v>
      </c>
      <c r="E48" s="434" t="s">
        <v>254</v>
      </c>
      <c r="F48" s="516" t="s">
        <v>69</v>
      </c>
      <c r="G48" s="434" t="s">
        <v>296</v>
      </c>
      <c r="H48" s="499" t="s">
        <v>114</v>
      </c>
    </row>
    <row r="49" spans="1:9">
      <c r="A49" s="513">
        <v>45757</v>
      </c>
      <c r="B49" s="514">
        <v>15</v>
      </c>
      <c r="C49" s="515" t="s">
        <v>65</v>
      </c>
      <c r="D49" s="515">
        <v>65</v>
      </c>
      <c r="E49" s="434" t="s">
        <v>254</v>
      </c>
      <c r="F49" s="516" t="s">
        <v>69</v>
      </c>
      <c r="G49" s="434" t="s">
        <v>296</v>
      </c>
      <c r="H49" s="499" t="s">
        <v>309</v>
      </c>
      <c r="I49" s="424" t="s">
        <v>366</v>
      </c>
    </row>
    <row r="50" spans="1:9">
      <c r="A50" s="513">
        <v>45757</v>
      </c>
      <c r="B50" s="514">
        <v>15</v>
      </c>
      <c r="C50" s="515" t="s">
        <v>72</v>
      </c>
      <c r="D50" s="515">
        <v>63</v>
      </c>
      <c r="E50" s="434" t="s">
        <v>254</v>
      </c>
      <c r="F50" s="516" t="s">
        <v>69</v>
      </c>
      <c r="G50" s="434" t="s">
        <v>296</v>
      </c>
      <c r="H50" s="499" t="s">
        <v>313</v>
      </c>
    </row>
    <row r="51" spans="1:9">
      <c r="A51" s="513">
        <v>45757</v>
      </c>
      <c r="B51" s="514">
        <v>15</v>
      </c>
      <c r="C51" s="515" t="s">
        <v>318</v>
      </c>
      <c r="D51" s="515">
        <v>64</v>
      </c>
      <c r="E51" s="434" t="s">
        <v>254</v>
      </c>
      <c r="F51" s="516" t="s">
        <v>69</v>
      </c>
      <c r="G51" s="434" t="s">
        <v>296</v>
      </c>
      <c r="H51" s="499" t="s">
        <v>319</v>
      </c>
    </row>
    <row r="52" spans="1:9">
      <c r="A52" s="513">
        <v>45757</v>
      </c>
      <c r="B52" s="514">
        <v>15</v>
      </c>
      <c r="C52" s="515" t="s">
        <v>211</v>
      </c>
      <c r="D52" s="515">
        <v>66</v>
      </c>
      <c r="E52" s="434" t="s">
        <v>341</v>
      </c>
      <c r="F52" s="516" t="s">
        <v>69</v>
      </c>
      <c r="G52" s="434" t="s">
        <v>342</v>
      </c>
      <c r="H52" s="499" t="s">
        <v>108</v>
      </c>
    </row>
    <row r="53" spans="1:9">
      <c r="A53" s="513">
        <v>45757</v>
      </c>
      <c r="B53" s="514">
        <v>15</v>
      </c>
      <c r="C53" s="515" t="s">
        <v>65</v>
      </c>
      <c r="D53" s="515">
        <v>67</v>
      </c>
      <c r="E53" s="434" t="s">
        <v>341</v>
      </c>
      <c r="F53" s="516" t="s">
        <v>69</v>
      </c>
      <c r="G53" s="434" t="s">
        <v>342</v>
      </c>
      <c r="H53" s="499" t="s">
        <v>309</v>
      </c>
    </row>
    <row r="54" spans="1:9">
      <c r="A54" s="513">
        <v>45757</v>
      </c>
      <c r="B54" s="514">
        <v>15</v>
      </c>
      <c r="C54" s="515" t="s">
        <v>63</v>
      </c>
      <c r="D54" s="515">
        <v>68</v>
      </c>
      <c r="E54" s="434" t="s">
        <v>341</v>
      </c>
      <c r="F54" s="516" t="s">
        <v>69</v>
      </c>
      <c r="G54" s="434" t="s">
        <v>342</v>
      </c>
      <c r="H54" s="499" t="s">
        <v>114</v>
      </c>
    </row>
    <row r="55" spans="1:9">
      <c r="A55" s="513">
        <v>45757</v>
      </c>
      <c r="B55" s="514">
        <v>15</v>
      </c>
      <c r="C55" s="515" t="s">
        <v>72</v>
      </c>
      <c r="D55" s="515"/>
      <c r="E55" s="434" t="s">
        <v>341</v>
      </c>
      <c r="F55" s="516" t="s">
        <v>69</v>
      </c>
      <c r="G55" s="434" t="s">
        <v>342</v>
      </c>
      <c r="H55" s="499" t="s">
        <v>313</v>
      </c>
    </row>
    <row r="56" spans="1:9">
      <c r="A56" s="513">
        <v>45757</v>
      </c>
      <c r="B56" s="514">
        <v>15</v>
      </c>
      <c r="C56" s="515" t="s">
        <v>318</v>
      </c>
      <c r="D56" s="515"/>
      <c r="E56" s="434" t="s">
        <v>341</v>
      </c>
      <c r="F56" s="516" t="s">
        <v>69</v>
      </c>
      <c r="G56" s="434" t="s">
        <v>342</v>
      </c>
      <c r="H56" s="499" t="s">
        <v>319</v>
      </c>
    </row>
    <row r="57" spans="1:9">
      <c r="A57" s="513">
        <v>45757</v>
      </c>
      <c r="B57" s="514">
        <v>15</v>
      </c>
      <c r="C57" s="515" t="s">
        <v>211</v>
      </c>
      <c r="D57" s="515"/>
      <c r="E57" s="434" t="s">
        <v>321</v>
      </c>
      <c r="F57" s="516" t="s">
        <v>69</v>
      </c>
      <c r="G57" s="434" t="s">
        <v>322</v>
      </c>
      <c r="H57" s="499" t="s">
        <v>108</v>
      </c>
    </row>
    <row r="58" spans="1:9">
      <c r="A58" s="513">
        <v>45757</v>
      </c>
      <c r="B58" s="514">
        <v>15</v>
      </c>
      <c r="C58" s="515" t="s">
        <v>63</v>
      </c>
      <c r="D58" s="515"/>
      <c r="E58" s="434" t="s">
        <v>321</v>
      </c>
      <c r="F58" s="516" t="s">
        <v>69</v>
      </c>
      <c r="G58" s="434" t="s">
        <v>322</v>
      </c>
      <c r="H58" s="499" t="s">
        <v>114</v>
      </c>
    </row>
    <row r="59" spans="1:9">
      <c r="A59" s="513">
        <v>45757</v>
      </c>
      <c r="B59" s="514">
        <v>15</v>
      </c>
      <c r="C59" s="515" t="s">
        <v>65</v>
      </c>
      <c r="D59" s="515"/>
      <c r="E59" s="434" t="s">
        <v>321</v>
      </c>
      <c r="F59" s="516" t="s">
        <v>69</v>
      </c>
      <c r="G59" s="434" t="s">
        <v>322</v>
      </c>
      <c r="H59" s="499" t="s">
        <v>309</v>
      </c>
    </row>
    <row r="60" spans="1:9">
      <c r="A60" s="513">
        <v>45757</v>
      </c>
      <c r="B60" s="514">
        <v>15</v>
      </c>
      <c r="C60" s="515" t="s">
        <v>72</v>
      </c>
      <c r="D60" s="515"/>
      <c r="E60" s="434" t="s">
        <v>321</v>
      </c>
      <c r="F60" s="516" t="s">
        <v>69</v>
      </c>
      <c r="G60" s="434" t="s">
        <v>322</v>
      </c>
      <c r="H60" s="499" t="s">
        <v>313</v>
      </c>
    </row>
    <row r="61" spans="1:9">
      <c r="A61" s="562">
        <v>45757</v>
      </c>
      <c r="B61" s="563">
        <v>15</v>
      </c>
      <c r="C61" s="564" t="s">
        <v>318</v>
      </c>
      <c r="D61" s="564"/>
      <c r="E61" s="549" t="s">
        <v>321</v>
      </c>
      <c r="F61" s="565" t="s">
        <v>69</v>
      </c>
      <c r="G61" s="549" t="s">
        <v>322</v>
      </c>
      <c r="H61" s="566" t="s">
        <v>319</v>
      </c>
    </row>
  </sheetData>
  <sheetProtection sheet="1" objects="1" scenario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8E08-5379-4ED6-91D3-7AF938F956AE}">
  <sheetPr>
    <tabColor rgb="FF00B050"/>
  </sheetPr>
  <dimension ref="A1:AV119"/>
  <sheetViews>
    <sheetView topLeftCell="M1" zoomScale="70" zoomScaleNormal="90" workbookViewId="0">
      <selection activeCell="T10" sqref="T10"/>
    </sheetView>
  </sheetViews>
  <sheetFormatPr defaultColWidth="8.85546875" defaultRowHeight="14.25" customHeight="1"/>
  <cols>
    <col min="1" max="1" width="15.140625" style="424" customWidth="1"/>
    <col min="2" max="2" width="9.140625" style="424"/>
    <col min="3" max="3" width="21" style="424" customWidth="1"/>
    <col min="4" max="4" width="9.140625" style="424"/>
    <col min="5" max="5" width="13.140625" style="424" customWidth="1"/>
    <col min="6" max="6" width="18.85546875" style="426" customWidth="1"/>
    <col min="7" max="7" width="71.7109375" style="424" customWidth="1"/>
    <col min="8" max="8" width="79.85546875" style="424" bestFit="1" customWidth="1"/>
    <col min="9" max="9" width="40" style="424" customWidth="1"/>
    <col min="10" max="10" width="76.42578125" style="424" customWidth="1"/>
    <col min="11" max="11" width="70.28515625" style="424" customWidth="1"/>
    <col min="12" max="12" width="81.28515625" style="424" customWidth="1"/>
    <col min="13" max="13" width="9.140625" style="424"/>
    <col min="14" max="14" width="12" style="424" customWidth="1"/>
    <col min="15" max="16" width="9.140625" style="424"/>
    <col min="17" max="17" width="11.140625" style="424" customWidth="1"/>
    <col min="18" max="18" width="22" style="424" customWidth="1"/>
    <col min="19" max="19" width="22.42578125" style="424" customWidth="1"/>
    <col min="20" max="20" width="20.28515625" style="424" customWidth="1"/>
    <col min="21" max="21" width="22.7109375" style="424" customWidth="1"/>
    <col min="22" max="22" width="38.28515625" style="424" customWidth="1"/>
    <col min="23" max="23" width="17.85546875" style="424" customWidth="1"/>
    <col min="24" max="24" width="34.140625" style="424" customWidth="1"/>
    <col min="25" max="25" width="23" style="424" customWidth="1"/>
    <col min="26" max="26" width="37.42578125" style="424" customWidth="1"/>
    <col min="27" max="27" width="30.7109375" style="424" customWidth="1"/>
    <col min="28" max="28" width="29.140625" style="424" customWidth="1"/>
    <col min="29" max="29" width="10.42578125" style="424" customWidth="1"/>
    <col min="30" max="30" width="13.7109375" style="424" customWidth="1"/>
    <col min="31" max="31" width="16.42578125" style="424" customWidth="1"/>
    <col min="32" max="32" width="12.85546875" style="424" customWidth="1"/>
    <col min="33" max="33" width="15" style="424" customWidth="1"/>
    <col min="34" max="34" width="14.140625" style="424" customWidth="1"/>
    <col min="35" max="35" width="13.85546875" style="424" customWidth="1"/>
    <col min="36" max="36" width="14.42578125" style="424" customWidth="1"/>
    <col min="37" max="37" width="13.42578125" style="424" customWidth="1"/>
    <col min="38" max="38" width="13.7109375" style="424" customWidth="1"/>
    <col min="39" max="39" width="14.85546875" style="424" customWidth="1"/>
    <col min="40" max="40" width="15.42578125" style="424" customWidth="1"/>
    <col min="41" max="41" width="16.140625" style="424" customWidth="1"/>
    <col min="42" max="42" width="15.42578125" style="424" customWidth="1"/>
    <col min="43" max="43" width="15.85546875" style="424" customWidth="1"/>
    <col min="44" max="44" width="17.42578125" style="424" customWidth="1"/>
    <col min="45" max="45" width="17.140625" style="424" customWidth="1"/>
    <col min="46" max="46" width="16.42578125" style="424" customWidth="1"/>
    <col min="47" max="47" width="16.28515625" style="424" customWidth="1"/>
    <col min="48" max="48" width="15.7109375" style="424" bestFit="1" customWidth="1"/>
    <col min="49" max="16384" width="8.85546875" style="424"/>
  </cols>
  <sheetData>
    <row r="1" spans="1:48" ht="15" customHeight="1">
      <c r="A1" s="305" t="s">
        <v>10</v>
      </c>
      <c r="B1" s="305" t="s">
        <v>11</v>
      </c>
      <c r="C1" s="305" t="s">
        <v>12</v>
      </c>
      <c r="D1" s="305" t="s">
        <v>13</v>
      </c>
      <c r="E1" s="305" t="s">
        <v>14</v>
      </c>
      <c r="F1" s="305" t="s">
        <v>15</v>
      </c>
      <c r="G1" s="305" t="s">
        <v>16</v>
      </c>
      <c r="H1" s="305" t="s">
        <v>282</v>
      </c>
      <c r="I1" s="305" t="s">
        <v>367</v>
      </c>
      <c r="J1" s="305" t="s">
        <v>28</v>
      </c>
      <c r="K1" s="498" t="s">
        <v>283</v>
      </c>
      <c r="L1" s="499"/>
      <c r="M1" s="570" t="s">
        <v>19</v>
      </c>
      <c r="N1" s="502" t="s">
        <v>20</v>
      </c>
      <c r="O1" s="502" t="s">
        <v>21</v>
      </c>
      <c r="P1" s="502" t="s">
        <v>22</v>
      </c>
      <c r="Q1" s="502" t="s">
        <v>23</v>
      </c>
      <c r="R1" s="571" t="s">
        <v>284</v>
      </c>
      <c r="S1" s="502" t="s">
        <v>24</v>
      </c>
      <c r="T1" s="502" t="s">
        <v>102</v>
      </c>
      <c r="U1" s="502" t="s">
        <v>285</v>
      </c>
      <c r="V1" s="587" t="s">
        <v>286</v>
      </c>
      <c r="W1" s="502" t="s">
        <v>103</v>
      </c>
      <c r="X1" s="503" t="s">
        <v>287</v>
      </c>
      <c r="Y1" s="504" t="s">
        <v>288</v>
      </c>
      <c r="Z1" s="502" t="s">
        <v>28</v>
      </c>
      <c r="AA1" s="624" t="s">
        <v>289</v>
      </c>
      <c r="AB1" s="625" t="s">
        <v>105</v>
      </c>
      <c r="AC1" s="622" t="s">
        <v>10</v>
      </c>
      <c r="AD1" s="590" t="s">
        <v>11</v>
      </c>
      <c r="AE1" s="591" t="s">
        <v>368</v>
      </c>
      <c r="AF1" s="591" t="s">
        <v>369</v>
      </c>
      <c r="AG1" s="592" t="s">
        <v>370</v>
      </c>
      <c r="AH1" s="592" t="s">
        <v>371</v>
      </c>
      <c r="AI1" s="593" t="s">
        <v>372</v>
      </c>
      <c r="AJ1" s="593" t="s">
        <v>373</v>
      </c>
      <c r="AK1" s="593" t="s">
        <v>374</v>
      </c>
      <c r="AL1" s="593" t="s">
        <v>375</v>
      </c>
      <c r="AM1" s="592" t="s">
        <v>376</v>
      </c>
      <c r="AN1" s="592" t="s">
        <v>377</v>
      </c>
      <c r="AO1" s="592" t="s">
        <v>378</v>
      </c>
      <c r="AP1" s="592" t="s">
        <v>379</v>
      </c>
      <c r="AQ1" s="594" t="s">
        <v>380</v>
      </c>
      <c r="AR1" s="730" t="s">
        <v>381</v>
      </c>
      <c r="AS1" s="730" t="s">
        <v>382</v>
      </c>
      <c r="AT1" s="730" t="s">
        <v>383</v>
      </c>
      <c r="AU1" s="731" t="s">
        <v>384</v>
      </c>
      <c r="AV1" s="730" t="s">
        <v>385</v>
      </c>
    </row>
    <row r="2" spans="1:48" ht="15">
      <c r="A2" s="513">
        <v>45764</v>
      </c>
      <c r="B2" s="514">
        <v>3</v>
      </c>
      <c r="C2" s="514" t="s">
        <v>211</v>
      </c>
      <c r="D2" s="514">
        <v>1</v>
      </c>
      <c r="E2" s="434" t="s">
        <v>386</v>
      </c>
      <c r="F2" s="434" t="s">
        <v>69</v>
      </c>
      <c r="G2" s="434" t="s">
        <v>387</v>
      </c>
      <c r="H2" s="499" t="s">
        <v>108</v>
      </c>
      <c r="I2" s="499" t="s">
        <v>388</v>
      </c>
      <c r="J2" s="517"/>
      <c r="K2" s="499" t="s">
        <v>108</v>
      </c>
      <c r="L2" s="499"/>
      <c r="M2" s="519">
        <v>1</v>
      </c>
      <c r="N2" s="572">
        <v>1</v>
      </c>
      <c r="O2" s="434" t="s">
        <v>386</v>
      </c>
      <c r="P2" s="572">
        <v>1</v>
      </c>
      <c r="Q2" s="572" t="s">
        <v>57</v>
      </c>
      <c r="R2" s="588" t="s">
        <v>297</v>
      </c>
      <c r="S2" s="572" t="s">
        <v>77</v>
      </c>
      <c r="T2" s="573" t="s">
        <v>78</v>
      </c>
      <c r="U2" s="572" t="s">
        <v>389</v>
      </c>
      <c r="V2" s="434" t="s">
        <v>301</v>
      </c>
      <c r="W2" s="574">
        <v>45761</v>
      </c>
      <c r="X2" s="499" t="s">
        <v>390</v>
      </c>
      <c r="Y2" s="434" t="s">
        <v>303</v>
      </c>
      <c r="Z2" s="575"/>
      <c r="AA2" s="623" t="s">
        <v>305</v>
      </c>
      <c r="AB2" s="595" t="s">
        <v>303</v>
      </c>
      <c r="AC2" s="619">
        <v>45764</v>
      </c>
      <c r="AD2" s="598">
        <v>3</v>
      </c>
      <c r="AE2" s="595">
        <v>0.16</v>
      </c>
      <c r="AF2" s="597">
        <v>9.26</v>
      </c>
      <c r="AG2" s="634">
        <v>10.58</v>
      </c>
      <c r="AH2" s="597">
        <v>7.55</v>
      </c>
      <c r="AI2" s="597">
        <v>14.22</v>
      </c>
      <c r="AJ2" s="597">
        <v>6.65</v>
      </c>
      <c r="AK2" s="597">
        <v>0.22</v>
      </c>
      <c r="AL2" s="597">
        <v>7.87</v>
      </c>
      <c r="AM2" s="597">
        <v>18.829999999999998</v>
      </c>
      <c r="AN2" s="597">
        <v>12.05</v>
      </c>
      <c r="AO2" s="597">
        <v>0.17</v>
      </c>
      <c r="AP2" s="597">
        <v>13.25</v>
      </c>
      <c r="AQ2" s="598">
        <v>0.76</v>
      </c>
      <c r="AR2" s="599">
        <v>2.5499999999999998</v>
      </c>
      <c r="AS2" s="599">
        <v>6.87</v>
      </c>
      <c r="AT2" s="599">
        <v>5.25</v>
      </c>
      <c r="AU2" s="599">
        <v>7.17</v>
      </c>
      <c r="AV2" s="600">
        <v>3.89</v>
      </c>
    </row>
    <row r="3" spans="1:48" ht="14.25" customHeight="1">
      <c r="A3" s="513">
        <v>45764</v>
      </c>
      <c r="B3" s="514">
        <v>3</v>
      </c>
      <c r="C3" s="514" t="s">
        <v>63</v>
      </c>
      <c r="D3" s="514">
        <v>2</v>
      </c>
      <c r="E3" s="434" t="s">
        <v>386</v>
      </c>
      <c r="F3" s="434" t="s">
        <v>69</v>
      </c>
      <c r="G3" s="434" t="s">
        <v>387</v>
      </c>
      <c r="H3" s="499" t="s">
        <v>114</v>
      </c>
      <c r="I3" s="499" t="s">
        <v>388</v>
      </c>
      <c r="J3" s="529"/>
      <c r="K3" s="499" t="s">
        <v>114</v>
      </c>
      <c r="L3" s="499"/>
      <c r="M3" s="437">
        <v>2</v>
      </c>
      <c r="N3" s="434">
        <v>1</v>
      </c>
      <c r="O3" s="434" t="s">
        <v>386</v>
      </c>
      <c r="P3" s="434">
        <v>2</v>
      </c>
      <c r="Q3" s="434" t="s">
        <v>57</v>
      </c>
      <c r="R3" s="588" t="s">
        <v>325</v>
      </c>
      <c r="S3" s="434" t="s">
        <v>391</v>
      </c>
      <c r="T3" s="530" t="s">
        <v>215</v>
      </c>
      <c r="U3" s="434" t="s">
        <v>389</v>
      </c>
      <c r="V3" s="434" t="s">
        <v>301</v>
      </c>
      <c r="W3" s="531">
        <v>45761</v>
      </c>
      <c r="X3" s="499" t="s">
        <v>390</v>
      </c>
      <c r="Y3" s="434" t="s">
        <v>303</v>
      </c>
      <c r="Z3" s="532"/>
      <c r="AA3" s="623" t="s">
        <v>392</v>
      </c>
      <c r="AB3" s="601" t="s">
        <v>393</v>
      </c>
      <c r="AC3" s="620">
        <v>45768</v>
      </c>
      <c r="AD3" s="598">
        <v>7</v>
      </c>
      <c r="AE3" s="596">
        <v>9.8800000000000008</v>
      </c>
      <c r="AF3" s="598">
        <v>36.17</v>
      </c>
      <c r="AG3" s="635">
        <v>28.8</v>
      </c>
      <c r="AH3" s="598">
        <v>44.38</v>
      </c>
      <c r="AI3" s="598">
        <v>37.770000000000003</v>
      </c>
      <c r="AJ3" s="598">
        <v>31.52</v>
      </c>
      <c r="AK3" s="598">
        <v>18.34</v>
      </c>
      <c r="AL3" s="598">
        <v>34.840000000000003</v>
      </c>
      <c r="AM3" s="598">
        <v>41.75</v>
      </c>
      <c r="AN3" s="598">
        <v>50.44</v>
      </c>
      <c r="AO3" s="598">
        <v>12.01</v>
      </c>
      <c r="AP3" s="598">
        <v>42.81</v>
      </c>
      <c r="AQ3" s="598">
        <v>10.11</v>
      </c>
      <c r="AR3" s="599">
        <v>21.8</v>
      </c>
      <c r="AS3" s="599">
        <v>17.55</v>
      </c>
      <c r="AT3" s="599">
        <v>25.42</v>
      </c>
      <c r="AU3" s="599">
        <v>14.13</v>
      </c>
      <c r="AV3" s="600">
        <v>20.420000000000002</v>
      </c>
    </row>
    <row r="4" spans="1:48" ht="15">
      <c r="A4" s="513">
        <v>45764</v>
      </c>
      <c r="B4" s="514">
        <v>3</v>
      </c>
      <c r="C4" s="514" t="s">
        <v>65</v>
      </c>
      <c r="D4" s="514">
        <v>3</v>
      </c>
      <c r="E4" s="434" t="s">
        <v>386</v>
      </c>
      <c r="F4" s="434" t="s">
        <v>69</v>
      </c>
      <c r="G4" s="434" t="s">
        <v>387</v>
      </c>
      <c r="H4" s="499" t="s">
        <v>309</v>
      </c>
      <c r="I4" s="499" t="s">
        <v>388</v>
      </c>
      <c r="J4" s="499"/>
      <c r="K4" s="499" t="s">
        <v>309</v>
      </c>
      <c r="L4" s="499"/>
      <c r="M4" s="437">
        <v>3</v>
      </c>
      <c r="N4" s="434">
        <v>1</v>
      </c>
      <c r="O4" s="434" t="s">
        <v>386</v>
      </c>
      <c r="P4" s="434">
        <v>3</v>
      </c>
      <c r="Q4" s="434" t="s">
        <v>57</v>
      </c>
      <c r="R4" s="588" t="s">
        <v>338</v>
      </c>
      <c r="S4" s="434" t="s">
        <v>394</v>
      </c>
      <c r="T4" s="530" t="s">
        <v>225</v>
      </c>
      <c r="U4" s="434" t="s">
        <v>389</v>
      </c>
      <c r="V4" s="434" t="s">
        <v>301</v>
      </c>
      <c r="W4" s="531">
        <v>45761</v>
      </c>
      <c r="X4" s="499" t="s">
        <v>390</v>
      </c>
      <c r="Y4" s="434" t="s">
        <v>303</v>
      </c>
      <c r="Z4" s="532"/>
      <c r="AA4" s="623" t="s">
        <v>395</v>
      </c>
      <c r="AB4" s="596" t="s">
        <v>303</v>
      </c>
      <c r="AC4" s="620">
        <v>45771</v>
      </c>
      <c r="AD4" s="598">
        <v>10</v>
      </c>
      <c r="AE4" s="596">
        <v>20.47</v>
      </c>
      <c r="AF4" s="598">
        <v>80.16</v>
      </c>
      <c r="AG4" s="635">
        <v>69.08</v>
      </c>
      <c r="AH4" s="598">
        <v>78.39</v>
      </c>
      <c r="AI4" s="598">
        <v>78.39</v>
      </c>
      <c r="AJ4" s="598">
        <v>60.62</v>
      </c>
      <c r="AK4" s="598">
        <v>35.69</v>
      </c>
      <c r="AL4" s="598">
        <v>81.900000000000006</v>
      </c>
      <c r="AM4" s="598">
        <v>76.94</v>
      </c>
      <c r="AN4" s="598">
        <v>75.540000000000006</v>
      </c>
      <c r="AO4" s="598">
        <v>26.64</v>
      </c>
      <c r="AP4" s="598">
        <v>80.650000000000006</v>
      </c>
      <c r="AQ4" s="627">
        <v>31.9</v>
      </c>
      <c r="AR4" s="599">
        <v>55.47</v>
      </c>
      <c r="AS4" s="599">
        <v>77.84</v>
      </c>
      <c r="AT4" s="599">
        <v>76.06</v>
      </c>
      <c r="AU4" s="599">
        <v>85.24</v>
      </c>
      <c r="AV4" s="600">
        <v>66.459999999999994</v>
      </c>
    </row>
    <row r="5" spans="1:48" ht="15">
      <c r="A5" s="513">
        <v>45764</v>
      </c>
      <c r="B5" s="514">
        <v>3</v>
      </c>
      <c r="C5" s="514" t="s">
        <v>211</v>
      </c>
      <c r="D5" s="514">
        <v>4</v>
      </c>
      <c r="E5" s="434" t="s">
        <v>396</v>
      </c>
      <c r="F5" s="434" t="s">
        <v>69</v>
      </c>
      <c r="G5" s="434" t="s">
        <v>397</v>
      </c>
      <c r="H5" s="499" t="s">
        <v>108</v>
      </c>
      <c r="I5" s="499" t="s">
        <v>388</v>
      </c>
      <c r="J5" s="499"/>
      <c r="K5" s="499" t="s">
        <v>313</v>
      </c>
      <c r="L5" s="499"/>
      <c r="M5" s="437">
        <v>4</v>
      </c>
      <c r="N5" s="434">
        <v>1</v>
      </c>
      <c r="O5" s="434" t="s">
        <v>386</v>
      </c>
      <c r="P5" s="434">
        <v>4</v>
      </c>
      <c r="Q5" s="434" t="s">
        <v>57</v>
      </c>
      <c r="R5" s="588" t="s">
        <v>351</v>
      </c>
      <c r="S5" s="434" t="s">
        <v>398</v>
      </c>
      <c r="T5" s="530" t="s">
        <v>399</v>
      </c>
      <c r="U5" s="434" t="s">
        <v>389</v>
      </c>
      <c r="V5" s="434" t="s">
        <v>301</v>
      </c>
      <c r="W5" s="531">
        <v>45761</v>
      </c>
      <c r="X5" s="499" t="s">
        <v>390</v>
      </c>
      <c r="Y5" s="434" t="s">
        <v>303</v>
      </c>
      <c r="Z5" s="532"/>
      <c r="AA5" s="623"/>
      <c r="AB5" s="596" t="s">
        <v>400</v>
      </c>
      <c r="AC5" s="620">
        <v>45775</v>
      </c>
      <c r="AD5" s="598">
        <v>14</v>
      </c>
      <c r="AE5" s="596">
        <v>32.28</v>
      </c>
      <c r="AF5" s="598">
        <v>88.77</v>
      </c>
      <c r="AG5" s="635">
        <v>81.7</v>
      </c>
      <c r="AH5" s="598">
        <v>79.180000000000007</v>
      </c>
      <c r="AI5" s="598">
        <v>87.96</v>
      </c>
      <c r="AJ5" s="598">
        <v>68.62</v>
      </c>
      <c r="AK5" s="602">
        <v>48.19</v>
      </c>
      <c r="AL5" s="598">
        <v>88.73</v>
      </c>
      <c r="AM5" s="598">
        <v>81.39</v>
      </c>
      <c r="AN5" s="598">
        <v>83.83</v>
      </c>
      <c r="AO5" s="598">
        <v>37.06</v>
      </c>
      <c r="AP5" s="598">
        <v>88.88</v>
      </c>
      <c r="AQ5" s="602">
        <v>48.84</v>
      </c>
      <c r="AR5" s="598">
        <v>76.260000000000005</v>
      </c>
      <c r="AS5" s="598">
        <v>85.57</v>
      </c>
      <c r="AT5" s="598">
        <v>89.98</v>
      </c>
      <c r="AU5" s="598">
        <v>90.27</v>
      </c>
      <c r="AV5" s="637">
        <v>85.56</v>
      </c>
    </row>
    <row r="6" spans="1:48" ht="15">
      <c r="A6" s="513">
        <v>45764</v>
      </c>
      <c r="B6" s="514">
        <v>3</v>
      </c>
      <c r="C6" s="514" t="s">
        <v>63</v>
      </c>
      <c r="D6" s="514">
        <v>6</v>
      </c>
      <c r="E6" s="434" t="s">
        <v>396</v>
      </c>
      <c r="F6" s="434" t="s">
        <v>69</v>
      </c>
      <c r="G6" s="434" t="s">
        <v>397</v>
      </c>
      <c r="H6" s="499" t="s">
        <v>114</v>
      </c>
      <c r="I6" s="499" t="s">
        <v>388</v>
      </c>
      <c r="J6" s="499"/>
      <c r="K6" s="499" t="s">
        <v>319</v>
      </c>
      <c r="L6" s="499"/>
      <c r="M6" s="437">
        <v>5</v>
      </c>
      <c r="N6" s="434">
        <v>1</v>
      </c>
      <c r="O6" s="434" t="s">
        <v>386</v>
      </c>
      <c r="P6" s="434">
        <v>5</v>
      </c>
      <c r="Q6" s="434" t="s">
        <v>57</v>
      </c>
      <c r="R6" s="588" t="s">
        <v>343</v>
      </c>
      <c r="S6" s="434" t="s">
        <v>394</v>
      </c>
      <c r="T6" s="530" t="s">
        <v>225</v>
      </c>
      <c r="U6" s="434" t="s">
        <v>389</v>
      </c>
      <c r="V6" s="434" t="s">
        <v>301</v>
      </c>
      <c r="W6" s="531">
        <v>45761</v>
      </c>
      <c r="X6" s="499" t="s">
        <v>390</v>
      </c>
      <c r="Y6" s="434" t="s">
        <v>303</v>
      </c>
      <c r="Z6" s="532"/>
      <c r="AA6" s="518"/>
      <c r="AB6" s="596" t="s">
        <v>401</v>
      </c>
      <c r="AC6" s="620">
        <v>45778</v>
      </c>
      <c r="AD6" s="598">
        <v>17</v>
      </c>
      <c r="AE6" s="596">
        <v>29.64</v>
      </c>
      <c r="AF6" s="598">
        <v>86.64</v>
      </c>
      <c r="AG6" s="635">
        <v>76.86</v>
      </c>
      <c r="AH6" s="598">
        <v>76.09</v>
      </c>
      <c r="AI6" s="598">
        <v>83.44</v>
      </c>
      <c r="AJ6" s="598">
        <v>65.59</v>
      </c>
      <c r="AK6" s="602">
        <v>49.41</v>
      </c>
      <c r="AL6" s="598">
        <v>87.07</v>
      </c>
      <c r="AM6" s="598">
        <v>84.66</v>
      </c>
      <c r="AN6" s="598">
        <v>82.64</v>
      </c>
      <c r="AO6" s="598">
        <v>41.19</v>
      </c>
      <c r="AP6" s="598">
        <v>86.22</v>
      </c>
      <c r="AQ6" s="598">
        <v>58.54</v>
      </c>
      <c r="AR6" s="599">
        <v>83.09</v>
      </c>
      <c r="AS6" s="599">
        <v>88.12</v>
      </c>
      <c r="AT6" s="599">
        <v>92.69</v>
      </c>
      <c r="AU6" s="599">
        <v>93.73</v>
      </c>
      <c r="AV6" s="600">
        <v>89.25</v>
      </c>
    </row>
    <row r="7" spans="1:48" ht="16.5" customHeight="1">
      <c r="A7" s="513">
        <v>45764</v>
      </c>
      <c r="B7" s="514">
        <v>3</v>
      </c>
      <c r="C7" s="514" t="s">
        <v>65</v>
      </c>
      <c r="D7" s="514">
        <v>7</v>
      </c>
      <c r="E7" s="434" t="s">
        <v>396</v>
      </c>
      <c r="F7" s="434" t="s">
        <v>69</v>
      </c>
      <c r="G7" s="434" t="s">
        <v>397</v>
      </c>
      <c r="H7" s="499" t="s">
        <v>309</v>
      </c>
      <c r="I7" s="499" t="s">
        <v>388</v>
      </c>
      <c r="J7" s="499"/>
      <c r="K7" s="499"/>
      <c r="L7" s="499"/>
      <c r="M7" s="548">
        <v>6</v>
      </c>
      <c r="N7" s="549">
        <v>1</v>
      </c>
      <c r="O7" s="436" t="s">
        <v>386</v>
      </c>
      <c r="P7" s="549">
        <v>6</v>
      </c>
      <c r="Q7" s="436" t="s">
        <v>57</v>
      </c>
      <c r="R7" s="589" t="s">
        <v>352</v>
      </c>
      <c r="S7" s="549" t="s">
        <v>398</v>
      </c>
      <c r="T7" s="550" t="s">
        <v>399</v>
      </c>
      <c r="U7" s="549" t="s">
        <v>389</v>
      </c>
      <c r="V7" s="549" t="s">
        <v>301</v>
      </c>
      <c r="W7" s="551">
        <v>45761</v>
      </c>
      <c r="X7" s="566" t="s">
        <v>390</v>
      </c>
      <c r="Y7" s="549" t="s">
        <v>303</v>
      </c>
      <c r="Z7" s="552"/>
      <c r="AA7" s="518"/>
      <c r="AB7" s="596" t="s">
        <v>393</v>
      </c>
      <c r="AC7" s="620">
        <v>45782</v>
      </c>
      <c r="AD7" s="598">
        <v>21</v>
      </c>
      <c r="AE7" s="596">
        <v>27.84</v>
      </c>
      <c r="AF7" s="598">
        <v>73.819999999999993</v>
      </c>
      <c r="AG7" s="635">
        <v>61.84</v>
      </c>
      <c r="AH7" s="598">
        <v>63.57</v>
      </c>
      <c r="AI7" s="598">
        <v>73.17</v>
      </c>
      <c r="AJ7" s="598">
        <v>59</v>
      </c>
      <c r="AK7" s="602">
        <v>49.94</v>
      </c>
      <c r="AL7" s="598">
        <v>88.42</v>
      </c>
      <c r="AM7" s="598">
        <v>82.51</v>
      </c>
      <c r="AN7" s="598">
        <v>76.64</v>
      </c>
      <c r="AO7" s="598">
        <v>41.38</v>
      </c>
      <c r="AP7" s="598">
        <v>80.819999999999993</v>
      </c>
      <c r="AQ7" s="598">
        <v>67.069999999999993</v>
      </c>
      <c r="AR7" s="599">
        <v>85.96</v>
      </c>
      <c r="AS7" s="599">
        <v>83.15</v>
      </c>
      <c r="AT7" s="599">
        <v>93.17</v>
      </c>
      <c r="AU7" s="599">
        <v>54.84</v>
      </c>
      <c r="AV7" s="600">
        <v>92.14</v>
      </c>
    </row>
    <row r="8" spans="1:48" ht="15">
      <c r="A8" s="513">
        <v>45764</v>
      </c>
      <c r="B8" s="514">
        <v>3</v>
      </c>
      <c r="C8" s="514" t="s">
        <v>211</v>
      </c>
      <c r="D8" s="514">
        <v>14</v>
      </c>
      <c r="E8" s="434" t="s">
        <v>402</v>
      </c>
      <c r="F8" s="434" t="s">
        <v>69</v>
      </c>
      <c r="G8" s="434" t="s">
        <v>403</v>
      </c>
      <c r="H8" s="499" t="s">
        <v>108</v>
      </c>
      <c r="I8" s="499" t="s">
        <v>388</v>
      </c>
      <c r="J8" s="577"/>
      <c r="K8" s="577"/>
      <c r="L8" s="577"/>
      <c r="M8" s="437">
        <v>7</v>
      </c>
      <c r="N8" s="434">
        <v>2</v>
      </c>
      <c r="O8" s="577" t="s">
        <v>396</v>
      </c>
      <c r="P8" s="434">
        <v>1</v>
      </c>
      <c r="Q8" s="434" t="s">
        <v>57</v>
      </c>
      <c r="R8" s="588" t="s">
        <v>307</v>
      </c>
      <c r="S8" s="434" t="s">
        <v>77</v>
      </c>
      <c r="T8" s="530" t="s">
        <v>78</v>
      </c>
      <c r="U8" s="434" t="s">
        <v>389</v>
      </c>
      <c r="V8" s="434" t="s">
        <v>301</v>
      </c>
      <c r="W8" s="531">
        <v>45761</v>
      </c>
      <c r="X8" s="499" t="s">
        <v>390</v>
      </c>
      <c r="Y8" s="434" t="s">
        <v>303</v>
      </c>
      <c r="Z8" s="578"/>
      <c r="AB8" s="596" t="s">
        <v>404</v>
      </c>
      <c r="AC8" s="620">
        <v>45785</v>
      </c>
      <c r="AD8" s="598">
        <v>24</v>
      </c>
      <c r="AE8" s="596">
        <v>25.28</v>
      </c>
      <c r="AF8" s="603">
        <v>87.3</v>
      </c>
      <c r="AG8" s="636">
        <v>67.22</v>
      </c>
      <c r="AH8" s="603">
        <v>68.900000000000006</v>
      </c>
      <c r="AI8" s="603">
        <v>83.78</v>
      </c>
      <c r="AJ8" s="603">
        <v>62.41</v>
      </c>
      <c r="AK8" s="603">
        <v>48.68</v>
      </c>
      <c r="AL8" s="603">
        <v>89.49</v>
      </c>
      <c r="AM8" s="603">
        <v>81.95</v>
      </c>
      <c r="AN8" s="603">
        <v>79.64</v>
      </c>
      <c r="AO8" s="603">
        <v>37.200000000000003</v>
      </c>
      <c r="AP8" s="603">
        <v>78.42</v>
      </c>
      <c r="AQ8" s="598">
        <v>67.08</v>
      </c>
      <c r="AR8" s="599">
        <v>84.33</v>
      </c>
      <c r="AS8" s="599">
        <v>79.290000000000006</v>
      </c>
      <c r="AT8" s="599">
        <v>92.7</v>
      </c>
      <c r="AU8" s="599">
        <v>84.54</v>
      </c>
      <c r="AV8" s="600">
        <v>91.59</v>
      </c>
    </row>
    <row r="9" spans="1:48" ht="12.75" customHeight="1">
      <c r="A9" s="513">
        <v>45764</v>
      </c>
      <c r="B9" s="514">
        <v>3</v>
      </c>
      <c r="C9" s="514" t="s">
        <v>63</v>
      </c>
      <c r="D9" s="514">
        <v>15</v>
      </c>
      <c r="E9" s="434" t="s">
        <v>402</v>
      </c>
      <c r="F9" s="434" t="s">
        <v>69</v>
      </c>
      <c r="G9" s="434" t="s">
        <v>403</v>
      </c>
      <c r="H9" s="499" t="s">
        <v>114</v>
      </c>
      <c r="I9" s="499" t="s">
        <v>388</v>
      </c>
      <c r="J9" s="577"/>
      <c r="K9" s="577"/>
      <c r="L9" s="577"/>
      <c r="M9" s="437">
        <v>8</v>
      </c>
      <c r="N9" s="434">
        <v>2</v>
      </c>
      <c r="O9" s="577" t="s">
        <v>396</v>
      </c>
      <c r="P9" s="434">
        <v>2</v>
      </c>
      <c r="Q9" s="434" t="s">
        <v>57</v>
      </c>
      <c r="R9" s="588" t="s">
        <v>328</v>
      </c>
      <c r="S9" s="434" t="s">
        <v>391</v>
      </c>
      <c r="T9" s="530" t="s">
        <v>215</v>
      </c>
      <c r="U9" s="434" t="s">
        <v>389</v>
      </c>
      <c r="V9" s="434" t="s">
        <v>301</v>
      </c>
      <c r="W9" s="531">
        <v>45761</v>
      </c>
      <c r="X9" s="499" t="s">
        <v>390</v>
      </c>
      <c r="Y9" s="434" t="s">
        <v>303</v>
      </c>
      <c r="Z9" s="578"/>
      <c r="AB9" s="596" t="s">
        <v>303</v>
      </c>
      <c r="AC9" s="620">
        <v>45789</v>
      </c>
      <c r="AD9" s="598">
        <v>28</v>
      </c>
      <c r="AE9" s="596">
        <v>25.45</v>
      </c>
      <c r="AF9" s="603">
        <v>87.06</v>
      </c>
      <c r="AG9" s="636">
        <v>51.11</v>
      </c>
      <c r="AH9" s="603">
        <v>65.8</v>
      </c>
      <c r="AI9" s="603">
        <v>81.69</v>
      </c>
      <c r="AJ9" s="603">
        <v>62.43</v>
      </c>
      <c r="AK9" s="603">
        <v>47.56</v>
      </c>
      <c r="AL9" s="603">
        <v>85.72</v>
      </c>
      <c r="AM9" s="603">
        <v>77.27</v>
      </c>
      <c r="AN9" s="603">
        <v>76.16</v>
      </c>
      <c r="AO9" s="603">
        <v>39.5</v>
      </c>
      <c r="AP9" s="603">
        <v>76.12</v>
      </c>
      <c r="AQ9" s="598">
        <v>51.83</v>
      </c>
      <c r="AR9" s="599">
        <v>75.94</v>
      </c>
      <c r="AS9" s="599">
        <v>69.209999999999994</v>
      </c>
      <c r="AT9" s="599">
        <v>89.73</v>
      </c>
      <c r="AU9" s="599">
        <v>57.38</v>
      </c>
      <c r="AV9" s="600">
        <v>90.13</v>
      </c>
    </row>
    <row r="10" spans="1:48" ht="15">
      <c r="A10" s="513">
        <v>45764</v>
      </c>
      <c r="B10" s="514">
        <v>3</v>
      </c>
      <c r="C10" s="514" t="s">
        <v>65</v>
      </c>
      <c r="D10" s="514">
        <v>16</v>
      </c>
      <c r="E10" s="434" t="s">
        <v>402</v>
      </c>
      <c r="F10" s="434" t="s">
        <v>69</v>
      </c>
      <c r="G10" s="434" t="s">
        <v>403</v>
      </c>
      <c r="H10" s="499" t="s">
        <v>309</v>
      </c>
      <c r="I10" s="499" t="s">
        <v>388</v>
      </c>
      <c r="J10" s="577"/>
      <c r="K10" s="577"/>
      <c r="L10" s="576"/>
      <c r="M10" s="437">
        <v>9</v>
      </c>
      <c r="N10" s="434">
        <v>2</v>
      </c>
      <c r="O10" s="577" t="s">
        <v>396</v>
      </c>
      <c r="P10" s="434">
        <v>3</v>
      </c>
      <c r="Q10" s="434" t="s">
        <v>57</v>
      </c>
      <c r="R10" s="588" t="s">
        <v>344</v>
      </c>
      <c r="S10" s="434" t="s">
        <v>394</v>
      </c>
      <c r="T10" s="530" t="s">
        <v>225</v>
      </c>
      <c r="U10" s="434" t="s">
        <v>389</v>
      </c>
      <c r="V10" s="434" t="s">
        <v>301</v>
      </c>
      <c r="W10" s="531">
        <v>45761</v>
      </c>
      <c r="X10" s="499" t="s">
        <v>390</v>
      </c>
      <c r="Y10" s="434" t="s">
        <v>303</v>
      </c>
      <c r="Z10" s="578"/>
      <c r="AB10" s="630" t="s">
        <v>405</v>
      </c>
      <c r="AC10" s="621">
        <v>45792</v>
      </c>
      <c r="AD10" s="604">
        <v>31</v>
      </c>
      <c r="AE10" s="630">
        <v>18.309999999999999</v>
      </c>
      <c r="AF10" s="604">
        <v>29.22</v>
      </c>
      <c r="AG10" s="638">
        <v>36.659999999999997</v>
      </c>
      <c r="AH10" s="604">
        <v>40.42</v>
      </c>
      <c r="AI10" s="604">
        <v>69.12</v>
      </c>
      <c r="AJ10" s="604">
        <v>49.31</v>
      </c>
      <c r="AK10" s="604">
        <v>47.8</v>
      </c>
      <c r="AL10" s="604">
        <v>43.95</v>
      </c>
      <c r="AM10" s="604">
        <v>33.5</v>
      </c>
      <c r="AN10" s="604">
        <v>35.44</v>
      </c>
      <c r="AO10" s="604">
        <v>40.159999999999997</v>
      </c>
      <c r="AP10" s="604">
        <v>37.08</v>
      </c>
      <c r="AQ10" s="604">
        <v>15.94</v>
      </c>
      <c r="AR10" s="605">
        <v>61.38</v>
      </c>
      <c r="AS10" s="605">
        <v>61.93</v>
      </c>
      <c r="AT10" s="605">
        <v>83.04</v>
      </c>
      <c r="AU10" s="605">
        <v>53.7</v>
      </c>
      <c r="AV10" s="606">
        <v>75.760000000000005</v>
      </c>
    </row>
    <row r="11" spans="1:48" ht="14.1">
      <c r="A11" s="513">
        <v>45764</v>
      </c>
      <c r="B11" s="514">
        <v>3</v>
      </c>
      <c r="C11" s="514" t="s">
        <v>72</v>
      </c>
      <c r="D11" s="514">
        <v>18</v>
      </c>
      <c r="E11" s="434" t="s">
        <v>402</v>
      </c>
      <c r="F11" s="434" t="s">
        <v>69</v>
      </c>
      <c r="G11" s="434" t="s">
        <v>403</v>
      </c>
      <c r="H11" s="499" t="s">
        <v>313</v>
      </c>
      <c r="I11" s="499" t="s">
        <v>388</v>
      </c>
      <c r="J11" s="577"/>
      <c r="K11" s="577"/>
      <c r="L11" s="577"/>
      <c r="M11" s="437">
        <v>10</v>
      </c>
      <c r="N11" s="434">
        <v>2</v>
      </c>
      <c r="O11" s="577" t="s">
        <v>396</v>
      </c>
      <c r="P11" s="434">
        <v>4</v>
      </c>
      <c r="Q11" s="434" t="s">
        <v>57</v>
      </c>
      <c r="R11" s="588" t="s">
        <v>353</v>
      </c>
      <c r="S11" s="434" t="s">
        <v>398</v>
      </c>
      <c r="T11" s="530" t="s">
        <v>399</v>
      </c>
      <c r="U11" s="434" t="s">
        <v>389</v>
      </c>
      <c r="V11" s="434" t="s">
        <v>301</v>
      </c>
      <c r="W11" s="531">
        <v>45761</v>
      </c>
      <c r="X11" s="499" t="s">
        <v>390</v>
      </c>
      <c r="Y11" s="434" t="s">
        <v>303</v>
      </c>
      <c r="Z11" s="578"/>
    </row>
    <row r="12" spans="1:48" ht="15">
      <c r="A12" s="513">
        <v>45764</v>
      </c>
      <c r="B12" s="514">
        <v>3</v>
      </c>
      <c r="C12" s="514" t="s">
        <v>318</v>
      </c>
      <c r="D12" s="514">
        <v>19</v>
      </c>
      <c r="E12" s="434" t="s">
        <v>402</v>
      </c>
      <c r="F12" s="434" t="s">
        <v>69</v>
      </c>
      <c r="G12" s="434" t="s">
        <v>403</v>
      </c>
      <c r="H12" s="499" t="s">
        <v>319</v>
      </c>
      <c r="I12" s="499" t="s">
        <v>388</v>
      </c>
      <c r="J12" s="577"/>
      <c r="K12" s="577"/>
      <c r="L12" s="577"/>
      <c r="M12" s="437">
        <v>11</v>
      </c>
      <c r="N12" s="434">
        <v>2</v>
      </c>
      <c r="O12" s="577" t="s">
        <v>396</v>
      </c>
      <c r="P12" s="434">
        <v>5</v>
      </c>
      <c r="Q12" s="434" t="s">
        <v>57</v>
      </c>
      <c r="R12" s="588" t="s">
        <v>310</v>
      </c>
      <c r="S12" s="434" t="s">
        <v>77</v>
      </c>
      <c r="T12" s="530" t="s">
        <v>78</v>
      </c>
      <c r="U12" s="434" t="s">
        <v>389</v>
      </c>
      <c r="V12" s="434" t="s">
        <v>301</v>
      </c>
      <c r="W12" s="531">
        <v>45761</v>
      </c>
      <c r="X12" s="499" t="s">
        <v>390</v>
      </c>
      <c r="Y12" s="434" t="s">
        <v>303</v>
      </c>
      <c r="Z12" s="578"/>
      <c r="AD12" s="610" t="s">
        <v>11</v>
      </c>
      <c r="AE12" s="607" t="s">
        <v>406</v>
      </c>
      <c r="AF12" s="607" t="s">
        <v>407</v>
      </c>
      <c r="AG12" s="608" t="s">
        <v>408</v>
      </c>
      <c r="AH12" s="608" t="s">
        <v>409</v>
      </c>
      <c r="AI12" s="608" t="s">
        <v>410</v>
      </c>
      <c r="AJ12" s="607" t="s">
        <v>411</v>
      </c>
      <c r="AK12" s="608" t="s">
        <v>333</v>
      </c>
      <c r="AL12" s="609" t="s">
        <v>412</v>
      </c>
    </row>
    <row r="13" spans="1:48" ht="14.1">
      <c r="A13" s="513">
        <v>45764</v>
      </c>
      <c r="B13" s="514">
        <v>3</v>
      </c>
      <c r="C13" s="514" t="s">
        <v>72</v>
      </c>
      <c r="D13" s="514">
        <v>21</v>
      </c>
      <c r="E13" s="434" t="s">
        <v>386</v>
      </c>
      <c r="F13" s="434" t="s">
        <v>69</v>
      </c>
      <c r="G13" s="434" t="s">
        <v>387</v>
      </c>
      <c r="H13" s="499" t="s">
        <v>313</v>
      </c>
      <c r="I13" s="499" t="s">
        <v>388</v>
      </c>
      <c r="J13" s="577"/>
      <c r="K13" s="577"/>
      <c r="L13" s="577"/>
      <c r="M13" s="548">
        <v>12</v>
      </c>
      <c r="N13" s="549">
        <v>2</v>
      </c>
      <c r="O13" s="583" t="s">
        <v>396</v>
      </c>
      <c r="P13" s="549">
        <v>6</v>
      </c>
      <c r="Q13" s="436" t="s">
        <v>57</v>
      </c>
      <c r="R13" s="589" t="s">
        <v>336</v>
      </c>
      <c r="S13" s="549" t="s">
        <v>391</v>
      </c>
      <c r="T13" s="550" t="s">
        <v>215</v>
      </c>
      <c r="U13" s="549" t="s">
        <v>389</v>
      </c>
      <c r="V13" s="549" t="s">
        <v>301</v>
      </c>
      <c r="W13" s="551">
        <v>45761</v>
      </c>
      <c r="X13" s="566" t="s">
        <v>390</v>
      </c>
      <c r="Y13" s="549" t="s">
        <v>303</v>
      </c>
      <c r="Z13" s="579"/>
      <c r="AD13" s="475" t="s">
        <v>165</v>
      </c>
      <c r="AE13" s="631">
        <f t="shared" ref="AE13:AE21" si="0">AVERAGE(AE2,AK2,AO2)</f>
        <v>0.18333333333333335</v>
      </c>
      <c r="AF13" s="631">
        <f t="shared" ref="AF13:AF21" si="1">AVERAGE(AF2,AL2,AP2)</f>
        <v>10.126666666666667</v>
      </c>
      <c r="AG13" s="631">
        <f t="shared" ref="AG13:AG21" si="2">AVERAGEA(AG2,AI2,AM2)</f>
        <v>14.543333333333331</v>
      </c>
      <c r="AH13" s="631">
        <f t="shared" ref="AH13:AH21" si="3">AVERAGE(AH2,AJ2,AN2)</f>
        <v>8.75</v>
      </c>
      <c r="AI13" s="631">
        <f t="shared" ref="AI13:AJ15" si="4">AVERAGE(AQ2)</f>
        <v>0.76</v>
      </c>
      <c r="AJ13" s="631">
        <f t="shared" si="4"/>
        <v>2.5499999999999998</v>
      </c>
      <c r="AK13" s="631">
        <f t="shared" ref="AK13:AK21" si="5">AVERAGE(AS2,AU2)</f>
        <v>7.02</v>
      </c>
      <c r="AL13" s="611">
        <f t="shared" ref="AL13:AL21" si="6">AVERAGE(AT2,AV2)</f>
        <v>4.57</v>
      </c>
    </row>
    <row r="14" spans="1:48" ht="15">
      <c r="A14" s="584">
        <v>45764</v>
      </c>
      <c r="B14" s="585">
        <v>3</v>
      </c>
      <c r="C14" s="585" t="s">
        <v>318</v>
      </c>
      <c r="D14" s="585">
        <v>22</v>
      </c>
      <c r="E14" s="436" t="s">
        <v>386</v>
      </c>
      <c r="F14" s="436" t="s">
        <v>69</v>
      </c>
      <c r="G14" s="549" t="s">
        <v>387</v>
      </c>
      <c r="H14" s="566" t="s">
        <v>319</v>
      </c>
      <c r="I14" s="566" t="s">
        <v>388</v>
      </c>
      <c r="J14" s="577"/>
      <c r="K14" s="577"/>
      <c r="L14" s="577"/>
      <c r="M14" s="444">
        <v>13</v>
      </c>
      <c r="N14" s="459">
        <v>3</v>
      </c>
      <c r="O14" s="446" t="s">
        <v>413</v>
      </c>
      <c r="P14" s="445">
        <v>1</v>
      </c>
      <c r="Q14" s="445" t="s">
        <v>57</v>
      </c>
      <c r="R14" s="617" t="s">
        <v>314</v>
      </c>
      <c r="S14" s="445" t="s">
        <v>77</v>
      </c>
      <c r="T14" s="447" t="s">
        <v>78</v>
      </c>
      <c r="U14" s="445" t="s">
        <v>389</v>
      </c>
      <c r="V14" s="459" t="s">
        <v>414</v>
      </c>
      <c r="W14" s="448">
        <v>45761</v>
      </c>
      <c r="X14" s="499" t="s">
        <v>390</v>
      </c>
      <c r="Y14" s="445" t="s">
        <v>303</v>
      </c>
      <c r="Z14" s="612" t="s">
        <v>415</v>
      </c>
      <c r="AD14" s="475" t="s">
        <v>156</v>
      </c>
      <c r="AE14" s="631">
        <f t="shared" si="0"/>
        <v>13.409999999999998</v>
      </c>
      <c r="AF14" s="631">
        <f t="shared" si="1"/>
        <v>37.940000000000005</v>
      </c>
      <c r="AG14" s="631">
        <f t="shared" si="2"/>
        <v>36.106666666666669</v>
      </c>
      <c r="AH14" s="631">
        <f t="shared" si="3"/>
        <v>42.113333333333337</v>
      </c>
      <c r="AI14" s="631">
        <f t="shared" si="4"/>
        <v>10.11</v>
      </c>
      <c r="AJ14" s="631">
        <f t="shared" si="4"/>
        <v>21.8</v>
      </c>
      <c r="AK14" s="631">
        <f t="shared" si="5"/>
        <v>15.84</v>
      </c>
      <c r="AL14" s="611">
        <f t="shared" si="6"/>
        <v>22.92</v>
      </c>
    </row>
    <row r="15" spans="1:48" ht="15">
      <c r="A15" s="513">
        <v>45768</v>
      </c>
      <c r="B15" s="514">
        <v>7</v>
      </c>
      <c r="C15" s="514" t="s">
        <v>211</v>
      </c>
      <c r="D15" s="514">
        <v>23</v>
      </c>
      <c r="E15" s="434" t="s">
        <v>386</v>
      </c>
      <c r="F15" s="434" t="s">
        <v>69</v>
      </c>
      <c r="G15" s="434" t="s">
        <v>387</v>
      </c>
      <c r="H15" s="499" t="s">
        <v>108</v>
      </c>
      <c r="I15" s="499" t="s">
        <v>388</v>
      </c>
      <c r="J15" s="577"/>
      <c r="K15" s="577"/>
      <c r="L15" s="577"/>
      <c r="M15" s="444">
        <v>14</v>
      </c>
      <c r="N15" s="459">
        <v>3</v>
      </c>
      <c r="O15" s="446" t="s">
        <v>413</v>
      </c>
      <c r="P15" s="445">
        <v>2</v>
      </c>
      <c r="Q15" s="445" t="s">
        <v>57</v>
      </c>
      <c r="R15" s="617" t="s">
        <v>416</v>
      </c>
      <c r="S15" s="445" t="s">
        <v>391</v>
      </c>
      <c r="T15" s="447" t="s">
        <v>215</v>
      </c>
      <c r="U15" s="445" t="s">
        <v>389</v>
      </c>
      <c r="V15" s="459" t="s">
        <v>414</v>
      </c>
      <c r="W15" s="448">
        <v>45761</v>
      </c>
      <c r="X15" s="499" t="s">
        <v>390</v>
      </c>
      <c r="Y15" s="445" t="s">
        <v>303</v>
      </c>
      <c r="Z15" s="612" t="s">
        <v>415</v>
      </c>
      <c r="AD15" s="475" t="s">
        <v>170</v>
      </c>
      <c r="AE15" s="631">
        <f t="shared" si="0"/>
        <v>27.599999999999998</v>
      </c>
      <c r="AF15" s="631">
        <f t="shared" si="1"/>
        <v>80.903333333333336</v>
      </c>
      <c r="AG15" s="631">
        <f t="shared" si="2"/>
        <v>74.803333333333327</v>
      </c>
      <c r="AH15" s="631">
        <f t="shared" si="3"/>
        <v>71.516666666666666</v>
      </c>
      <c r="AI15" s="631">
        <f t="shared" si="4"/>
        <v>31.9</v>
      </c>
      <c r="AJ15" s="631">
        <f t="shared" si="4"/>
        <v>55.47</v>
      </c>
      <c r="AK15" s="631">
        <f t="shared" si="5"/>
        <v>81.539999999999992</v>
      </c>
      <c r="AL15" s="611">
        <f t="shared" si="6"/>
        <v>71.259999999999991</v>
      </c>
    </row>
    <row r="16" spans="1:48" ht="15">
      <c r="A16" s="513">
        <v>45768</v>
      </c>
      <c r="B16" s="514">
        <v>7</v>
      </c>
      <c r="C16" s="514" t="s">
        <v>63</v>
      </c>
      <c r="D16" s="514">
        <v>24</v>
      </c>
      <c r="E16" s="434" t="s">
        <v>386</v>
      </c>
      <c r="F16" s="434" t="s">
        <v>69</v>
      </c>
      <c r="G16" s="434" t="s">
        <v>387</v>
      </c>
      <c r="H16" s="499" t="s">
        <v>114</v>
      </c>
      <c r="I16" s="499" t="s">
        <v>388</v>
      </c>
      <c r="J16" s="577"/>
      <c r="K16" s="577"/>
      <c r="L16" s="577"/>
      <c r="M16" s="444">
        <v>15</v>
      </c>
      <c r="N16" s="459">
        <v>3</v>
      </c>
      <c r="O16" s="446" t="s">
        <v>413</v>
      </c>
      <c r="P16" s="445">
        <v>3</v>
      </c>
      <c r="Q16" s="445" t="s">
        <v>57</v>
      </c>
      <c r="R16" s="617" t="s">
        <v>354</v>
      </c>
      <c r="S16" s="445" t="s">
        <v>394</v>
      </c>
      <c r="T16" s="447" t="s">
        <v>225</v>
      </c>
      <c r="U16" s="445" t="s">
        <v>389</v>
      </c>
      <c r="V16" s="459" t="s">
        <v>414</v>
      </c>
      <c r="W16" s="448">
        <v>45761</v>
      </c>
      <c r="X16" s="499" t="s">
        <v>390</v>
      </c>
      <c r="Y16" s="445" t="s">
        <v>303</v>
      </c>
      <c r="Z16" s="612" t="s">
        <v>415</v>
      </c>
      <c r="AD16" s="475" t="s">
        <v>417</v>
      </c>
      <c r="AE16" s="631">
        <f t="shared" si="0"/>
        <v>39.176666666666669</v>
      </c>
      <c r="AF16" s="631">
        <f t="shared" si="1"/>
        <v>88.793333333333337</v>
      </c>
      <c r="AG16" s="631">
        <f t="shared" si="2"/>
        <v>83.683333333333337</v>
      </c>
      <c r="AH16" s="631">
        <f t="shared" si="3"/>
        <v>77.209999999999994</v>
      </c>
      <c r="AI16" s="631">
        <f t="shared" ref="AI16:AJ21" si="7">AVERAGE(AQ5)</f>
        <v>48.84</v>
      </c>
      <c r="AJ16" s="631">
        <f t="shared" si="7"/>
        <v>76.260000000000005</v>
      </c>
      <c r="AK16" s="631">
        <f t="shared" si="5"/>
        <v>87.919999999999987</v>
      </c>
      <c r="AL16" s="611">
        <f t="shared" si="6"/>
        <v>87.77000000000001</v>
      </c>
    </row>
    <row r="17" spans="1:38" ht="15.75" customHeight="1">
      <c r="A17" s="513">
        <v>45768</v>
      </c>
      <c r="B17" s="514">
        <v>7</v>
      </c>
      <c r="C17" s="514" t="s">
        <v>65</v>
      </c>
      <c r="D17" s="514">
        <v>25</v>
      </c>
      <c r="E17" s="434" t="s">
        <v>386</v>
      </c>
      <c r="F17" s="434" t="s">
        <v>69</v>
      </c>
      <c r="G17" s="434" t="s">
        <v>387</v>
      </c>
      <c r="H17" s="499" t="s">
        <v>309</v>
      </c>
      <c r="I17" s="499" t="s">
        <v>388</v>
      </c>
      <c r="J17" s="576"/>
      <c r="K17" s="577"/>
      <c r="L17" s="577"/>
      <c r="M17" s="444">
        <v>16</v>
      </c>
      <c r="N17" s="459">
        <v>3</v>
      </c>
      <c r="O17" s="446" t="s">
        <v>413</v>
      </c>
      <c r="P17" s="445">
        <v>4</v>
      </c>
      <c r="Q17" s="445" t="s">
        <v>57</v>
      </c>
      <c r="R17" s="617" t="s">
        <v>360</v>
      </c>
      <c r="S17" s="445" t="s">
        <v>398</v>
      </c>
      <c r="T17" s="447" t="s">
        <v>399</v>
      </c>
      <c r="U17" s="445" t="s">
        <v>389</v>
      </c>
      <c r="V17" s="459" t="s">
        <v>414</v>
      </c>
      <c r="W17" s="448">
        <v>45761</v>
      </c>
      <c r="X17" s="499" t="s">
        <v>390</v>
      </c>
      <c r="Y17" s="445" t="s">
        <v>303</v>
      </c>
      <c r="Z17" s="612" t="s">
        <v>415</v>
      </c>
      <c r="AD17" s="475" t="s">
        <v>175</v>
      </c>
      <c r="AE17" s="631">
        <f t="shared" si="0"/>
        <v>40.08</v>
      </c>
      <c r="AF17" s="631">
        <f t="shared" si="1"/>
        <v>86.643333333333317</v>
      </c>
      <c r="AG17" s="631">
        <f t="shared" si="2"/>
        <v>81.653333333333336</v>
      </c>
      <c r="AH17" s="631">
        <f t="shared" si="3"/>
        <v>74.773333333333326</v>
      </c>
      <c r="AI17" s="631">
        <f t="shared" si="7"/>
        <v>58.54</v>
      </c>
      <c r="AJ17" s="631">
        <f t="shared" si="7"/>
        <v>83.09</v>
      </c>
      <c r="AK17" s="631">
        <f t="shared" si="5"/>
        <v>90.925000000000011</v>
      </c>
      <c r="AL17" s="611">
        <f t="shared" si="6"/>
        <v>90.97</v>
      </c>
    </row>
    <row r="18" spans="1:38" ht="15">
      <c r="A18" s="513">
        <v>45768</v>
      </c>
      <c r="B18" s="514">
        <v>7</v>
      </c>
      <c r="C18" s="514" t="s">
        <v>72</v>
      </c>
      <c r="D18" s="514">
        <v>26</v>
      </c>
      <c r="E18" s="434" t="s">
        <v>386</v>
      </c>
      <c r="F18" s="434" t="s">
        <v>69</v>
      </c>
      <c r="G18" s="434" t="s">
        <v>387</v>
      </c>
      <c r="H18" s="499" t="s">
        <v>313</v>
      </c>
      <c r="I18" s="499" t="s">
        <v>388</v>
      </c>
      <c r="J18" s="577"/>
      <c r="K18" s="577"/>
      <c r="L18" s="577"/>
      <c r="M18" s="444">
        <v>17</v>
      </c>
      <c r="N18" s="459">
        <v>3</v>
      </c>
      <c r="O18" s="446" t="s">
        <v>413</v>
      </c>
      <c r="P18" s="445">
        <v>5</v>
      </c>
      <c r="Q18" s="445" t="s">
        <v>57</v>
      </c>
      <c r="R18" s="617" t="s">
        <v>320</v>
      </c>
      <c r="S18" s="445" t="s">
        <v>77</v>
      </c>
      <c r="T18" s="447" t="s">
        <v>78</v>
      </c>
      <c r="U18" s="445" t="s">
        <v>389</v>
      </c>
      <c r="V18" s="459" t="s">
        <v>414</v>
      </c>
      <c r="W18" s="448">
        <v>45761</v>
      </c>
      <c r="X18" s="499" t="s">
        <v>390</v>
      </c>
      <c r="Y18" s="445" t="s">
        <v>303</v>
      </c>
      <c r="Z18" s="612" t="s">
        <v>415</v>
      </c>
      <c r="AD18" s="475" t="s">
        <v>161</v>
      </c>
      <c r="AE18" s="631">
        <f t="shared" si="0"/>
        <v>39.72</v>
      </c>
      <c r="AF18" s="631">
        <f t="shared" si="1"/>
        <v>81.02</v>
      </c>
      <c r="AG18" s="631">
        <f t="shared" si="2"/>
        <v>72.506666666666661</v>
      </c>
      <c r="AH18" s="631">
        <f t="shared" si="3"/>
        <v>66.403333333333322</v>
      </c>
      <c r="AI18" s="631">
        <f t="shared" si="7"/>
        <v>67.069999999999993</v>
      </c>
      <c r="AJ18" s="631">
        <f t="shared" si="7"/>
        <v>85.96</v>
      </c>
      <c r="AK18" s="631">
        <f t="shared" si="5"/>
        <v>68.995000000000005</v>
      </c>
      <c r="AL18" s="611">
        <f t="shared" si="6"/>
        <v>92.655000000000001</v>
      </c>
    </row>
    <row r="19" spans="1:38" ht="15">
      <c r="A19" s="513">
        <v>45768</v>
      </c>
      <c r="B19" s="514">
        <v>7</v>
      </c>
      <c r="C19" s="514" t="s">
        <v>318</v>
      </c>
      <c r="D19" s="514">
        <v>27</v>
      </c>
      <c r="E19" s="434" t="s">
        <v>386</v>
      </c>
      <c r="F19" s="434" t="s">
        <v>69</v>
      </c>
      <c r="G19" s="434" t="s">
        <v>387</v>
      </c>
      <c r="H19" s="499" t="s">
        <v>319</v>
      </c>
      <c r="I19" s="499" t="s">
        <v>388</v>
      </c>
      <c r="J19" s="577"/>
      <c r="K19" s="577"/>
      <c r="L19" s="577"/>
      <c r="M19" s="451">
        <v>18</v>
      </c>
      <c r="N19" s="460">
        <v>3</v>
      </c>
      <c r="O19" s="586" t="s">
        <v>413</v>
      </c>
      <c r="P19" s="452">
        <v>6</v>
      </c>
      <c r="Q19" s="454" t="s">
        <v>57</v>
      </c>
      <c r="R19" s="618" t="s">
        <v>418</v>
      </c>
      <c r="S19" s="452" t="s">
        <v>391</v>
      </c>
      <c r="T19" s="456" t="s">
        <v>215</v>
      </c>
      <c r="U19" s="452" t="s">
        <v>389</v>
      </c>
      <c r="V19" s="460" t="s">
        <v>414</v>
      </c>
      <c r="W19" s="457">
        <v>45761</v>
      </c>
      <c r="X19" s="566" t="s">
        <v>390</v>
      </c>
      <c r="Y19" s="452" t="s">
        <v>303</v>
      </c>
      <c r="Z19" s="613" t="s">
        <v>415</v>
      </c>
      <c r="AD19" s="475" t="s">
        <v>419</v>
      </c>
      <c r="AE19" s="631">
        <f t="shared" si="0"/>
        <v>37.053333333333335</v>
      </c>
      <c r="AF19" s="631">
        <f t="shared" si="1"/>
        <v>85.07</v>
      </c>
      <c r="AG19" s="631">
        <f t="shared" si="2"/>
        <v>77.649999999999991</v>
      </c>
      <c r="AH19" s="631">
        <f t="shared" si="3"/>
        <v>70.316666666666663</v>
      </c>
      <c r="AI19" s="631">
        <f t="shared" si="7"/>
        <v>67.08</v>
      </c>
      <c r="AJ19" s="631">
        <f t="shared" si="7"/>
        <v>84.33</v>
      </c>
      <c r="AK19" s="631">
        <f t="shared" si="5"/>
        <v>81.915000000000006</v>
      </c>
      <c r="AL19" s="611">
        <f t="shared" si="6"/>
        <v>92.14500000000001</v>
      </c>
    </row>
    <row r="20" spans="1:38" ht="15">
      <c r="A20" s="513">
        <v>45768</v>
      </c>
      <c r="B20" s="514">
        <v>7</v>
      </c>
      <c r="C20" s="514" t="s">
        <v>211</v>
      </c>
      <c r="D20" s="514">
        <v>28</v>
      </c>
      <c r="E20" s="434" t="s">
        <v>402</v>
      </c>
      <c r="F20" s="434" t="s">
        <v>69</v>
      </c>
      <c r="G20" s="434" t="s">
        <v>403</v>
      </c>
      <c r="H20" s="499" t="s">
        <v>108</v>
      </c>
      <c r="I20" s="461" t="s">
        <v>420</v>
      </c>
      <c r="J20" s="577"/>
      <c r="K20" s="577"/>
      <c r="L20" s="577"/>
      <c r="M20" s="437">
        <v>19</v>
      </c>
      <c r="N20" s="580">
        <v>4</v>
      </c>
      <c r="O20" s="577" t="s">
        <v>402</v>
      </c>
      <c r="P20" s="434">
        <v>1</v>
      </c>
      <c r="Q20" s="434" t="s">
        <v>57</v>
      </c>
      <c r="R20" s="588" t="s">
        <v>323</v>
      </c>
      <c r="S20" s="434" t="s">
        <v>77</v>
      </c>
      <c r="T20" s="530" t="s">
        <v>78</v>
      </c>
      <c r="U20" s="434" t="s">
        <v>389</v>
      </c>
      <c r="V20" s="582" t="s">
        <v>346</v>
      </c>
      <c r="W20" s="531">
        <v>45761</v>
      </c>
      <c r="X20" s="499" t="s">
        <v>390</v>
      </c>
      <c r="Y20" s="434" t="s">
        <v>303</v>
      </c>
      <c r="Z20" s="578"/>
      <c r="AD20" s="475" t="s">
        <v>163</v>
      </c>
      <c r="AE20" s="631">
        <f t="shared" si="0"/>
        <v>37.503333333333337</v>
      </c>
      <c r="AF20" s="631">
        <f t="shared" si="1"/>
        <v>82.966666666666669</v>
      </c>
      <c r="AG20" s="631">
        <f t="shared" si="2"/>
        <v>70.023333333333326</v>
      </c>
      <c r="AH20" s="631">
        <f t="shared" si="3"/>
        <v>68.13</v>
      </c>
      <c r="AI20" s="631">
        <f t="shared" si="7"/>
        <v>51.83</v>
      </c>
      <c r="AJ20" s="631">
        <f t="shared" si="7"/>
        <v>75.94</v>
      </c>
      <c r="AK20" s="631">
        <f t="shared" si="5"/>
        <v>63.295000000000002</v>
      </c>
      <c r="AL20" s="611">
        <f t="shared" si="6"/>
        <v>89.93</v>
      </c>
    </row>
    <row r="21" spans="1:38" ht="15">
      <c r="A21" s="513">
        <v>45768</v>
      </c>
      <c r="B21" s="514">
        <v>7</v>
      </c>
      <c r="C21" s="514" t="s">
        <v>63</v>
      </c>
      <c r="D21" s="514">
        <v>29</v>
      </c>
      <c r="E21" s="434" t="s">
        <v>402</v>
      </c>
      <c r="F21" s="434" t="s">
        <v>69</v>
      </c>
      <c r="G21" s="434" t="s">
        <v>403</v>
      </c>
      <c r="H21" s="499" t="s">
        <v>114</v>
      </c>
      <c r="I21" s="499" t="s">
        <v>388</v>
      </c>
      <c r="J21" s="577"/>
      <c r="K21" s="577"/>
      <c r="L21" s="577"/>
      <c r="M21" s="437">
        <v>20</v>
      </c>
      <c r="N21" s="580">
        <v>4</v>
      </c>
      <c r="O21" s="577" t="s">
        <v>402</v>
      </c>
      <c r="P21" s="434">
        <v>2</v>
      </c>
      <c r="Q21" s="434" t="s">
        <v>57</v>
      </c>
      <c r="R21" s="588" t="s">
        <v>421</v>
      </c>
      <c r="S21" s="434" t="s">
        <v>391</v>
      </c>
      <c r="T21" s="530" t="s">
        <v>215</v>
      </c>
      <c r="U21" s="434" t="s">
        <v>389</v>
      </c>
      <c r="V21" s="582" t="s">
        <v>346</v>
      </c>
      <c r="W21" s="531">
        <v>45761</v>
      </c>
      <c r="X21" s="499" t="s">
        <v>390</v>
      </c>
      <c r="Y21" s="434" t="s">
        <v>303</v>
      </c>
      <c r="Z21" s="578"/>
      <c r="AD21" s="476" t="s">
        <v>190</v>
      </c>
      <c r="AE21" s="644">
        <f t="shared" si="0"/>
        <v>35.423333333333332</v>
      </c>
      <c r="AF21" s="644">
        <f t="shared" si="1"/>
        <v>36.75</v>
      </c>
      <c r="AG21" s="644">
        <f t="shared" si="2"/>
        <v>46.426666666666669</v>
      </c>
      <c r="AH21" s="644">
        <f t="shared" si="3"/>
        <v>41.723333333333336</v>
      </c>
      <c r="AI21" s="644">
        <f t="shared" si="7"/>
        <v>15.94</v>
      </c>
      <c r="AJ21" s="644">
        <f t="shared" si="7"/>
        <v>61.38</v>
      </c>
      <c r="AK21" s="644">
        <f t="shared" si="5"/>
        <v>57.814999999999998</v>
      </c>
      <c r="AL21" s="645">
        <f t="shared" si="6"/>
        <v>79.400000000000006</v>
      </c>
    </row>
    <row r="22" spans="1:38" ht="12.75" customHeight="1">
      <c r="A22" s="513">
        <v>45768</v>
      </c>
      <c r="B22" s="514">
        <v>7</v>
      </c>
      <c r="C22" s="514" t="s">
        <v>65</v>
      </c>
      <c r="D22" s="514">
        <v>30</v>
      </c>
      <c r="E22" s="434" t="s">
        <v>402</v>
      </c>
      <c r="F22" s="434" t="s">
        <v>69</v>
      </c>
      <c r="G22" s="434" t="s">
        <v>403</v>
      </c>
      <c r="H22" s="499" t="s">
        <v>309</v>
      </c>
      <c r="I22" s="499" t="s">
        <v>388</v>
      </c>
      <c r="J22" s="577"/>
      <c r="K22" s="577"/>
      <c r="L22" s="577"/>
      <c r="M22" s="437">
        <v>21</v>
      </c>
      <c r="N22" s="580">
        <v>4</v>
      </c>
      <c r="O22" s="577" t="s">
        <v>402</v>
      </c>
      <c r="P22" s="434">
        <v>3</v>
      </c>
      <c r="Q22" s="434" t="s">
        <v>57</v>
      </c>
      <c r="R22" s="588" t="s">
        <v>355</v>
      </c>
      <c r="S22" s="434" t="s">
        <v>394</v>
      </c>
      <c r="T22" s="530" t="s">
        <v>225</v>
      </c>
      <c r="U22" s="434" t="s">
        <v>389</v>
      </c>
      <c r="V22" s="582" t="s">
        <v>346</v>
      </c>
      <c r="W22" s="531">
        <v>45761</v>
      </c>
      <c r="X22" s="499" t="s">
        <v>390</v>
      </c>
      <c r="Y22" s="434" t="s">
        <v>303</v>
      </c>
      <c r="Z22" s="578"/>
    </row>
    <row r="23" spans="1:38" ht="14.25" customHeight="1">
      <c r="A23" s="513">
        <v>45768</v>
      </c>
      <c r="B23" s="514">
        <v>7</v>
      </c>
      <c r="C23" s="514" t="s">
        <v>72</v>
      </c>
      <c r="D23" s="514">
        <v>31</v>
      </c>
      <c r="E23" s="434" t="s">
        <v>402</v>
      </c>
      <c r="F23" s="434" t="s">
        <v>69</v>
      </c>
      <c r="G23" s="434" t="s">
        <v>403</v>
      </c>
      <c r="H23" s="499" t="s">
        <v>313</v>
      </c>
      <c r="I23" s="499" t="s">
        <v>388</v>
      </c>
      <c r="J23" s="577"/>
      <c r="K23" s="577"/>
      <c r="L23" s="577"/>
      <c r="M23" s="437">
        <v>22</v>
      </c>
      <c r="N23" s="580">
        <v>4</v>
      </c>
      <c r="O23" s="577" t="s">
        <v>402</v>
      </c>
      <c r="P23" s="434">
        <v>4</v>
      </c>
      <c r="Q23" s="434" t="s">
        <v>57</v>
      </c>
      <c r="R23" s="588" t="s">
        <v>361</v>
      </c>
      <c r="S23" s="434" t="s">
        <v>398</v>
      </c>
      <c r="T23" s="530" t="s">
        <v>399</v>
      </c>
      <c r="U23" s="434" t="s">
        <v>389</v>
      </c>
      <c r="V23" s="582" t="s">
        <v>346</v>
      </c>
      <c r="W23" s="531">
        <v>45761</v>
      </c>
      <c r="X23" s="499" t="s">
        <v>390</v>
      </c>
      <c r="Y23" s="434" t="s">
        <v>303</v>
      </c>
      <c r="Z23" s="578"/>
    </row>
    <row r="24" spans="1:38" ht="15" customHeight="1">
      <c r="A24" s="513">
        <v>45768</v>
      </c>
      <c r="B24" s="514">
        <v>7</v>
      </c>
      <c r="C24" s="514" t="s">
        <v>318</v>
      </c>
      <c r="D24" s="514">
        <v>32</v>
      </c>
      <c r="E24" s="434" t="s">
        <v>402</v>
      </c>
      <c r="F24" s="434" t="s">
        <v>69</v>
      </c>
      <c r="G24" s="434" t="s">
        <v>403</v>
      </c>
      <c r="H24" s="499" t="s">
        <v>319</v>
      </c>
      <c r="I24" s="499" t="s">
        <v>388</v>
      </c>
      <c r="J24" s="577"/>
      <c r="K24" s="577"/>
      <c r="L24" s="577"/>
      <c r="M24" s="437">
        <v>23</v>
      </c>
      <c r="N24" s="580">
        <v>4</v>
      </c>
      <c r="O24" s="577" t="s">
        <v>402</v>
      </c>
      <c r="P24" s="434">
        <v>5</v>
      </c>
      <c r="Q24" s="434" t="s">
        <v>57</v>
      </c>
      <c r="R24" s="588" t="s">
        <v>358</v>
      </c>
      <c r="S24" s="434" t="s">
        <v>394</v>
      </c>
      <c r="T24" s="530" t="s">
        <v>225</v>
      </c>
      <c r="U24" s="434" t="s">
        <v>389</v>
      </c>
      <c r="V24" s="582" t="s">
        <v>346</v>
      </c>
      <c r="W24" s="531">
        <v>45761</v>
      </c>
      <c r="X24" s="499" t="s">
        <v>390</v>
      </c>
      <c r="Y24" s="434" t="s">
        <v>303</v>
      </c>
      <c r="Z24" s="578"/>
    </row>
    <row r="25" spans="1:38" ht="12.75" customHeight="1">
      <c r="A25" s="513">
        <v>45768</v>
      </c>
      <c r="B25" s="514">
        <v>7</v>
      </c>
      <c r="C25" s="514" t="s">
        <v>211</v>
      </c>
      <c r="D25" s="514">
        <v>33</v>
      </c>
      <c r="E25" s="434" t="s">
        <v>396</v>
      </c>
      <c r="F25" s="434" t="s">
        <v>69</v>
      </c>
      <c r="G25" s="434" t="s">
        <v>397</v>
      </c>
      <c r="H25" s="499" t="s">
        <v>108</v>
      </c>
      <c r="I25" s="461" t="s">
        <v>422</v>
      </c>
      <c r="J25" s="577"/>
      <c r="K25" s="577"/>
      <c r="L25" s="577"/>
      <c r="M25" s="548">
        <v>24</v>
      </c>
      <c r="N25" s="581">
        <v>4</v>
      </c>
      <c r="O25" s="583" t="s">
        <v>402</v>
      </c>
      <c r="P25" s="549">
        <v>6</v>
      </c>
      <c r="Q25" s="436" t="s">
        <v>57</v>
      </c>
      <c r="R25" s="589" t="s">
        <v>362</v>
      </c>
      <c r="S25" s="549" t="s">
        <v>398</v>
      </c>
      <c r="T25" s="550" t="s">
        <v>399</v>
      </c>
      <c r="U25" s="549" t="s">
        <v>389</v>
      </c>
      <c r="V25" s="614" t="s">
        <v>346</v>
      </c>
      <c r="W25" s="551">
        <v>45761</v>
      </c>
      <c r="X25" s="566" t="s">
        <v>390</v>
      </c>
      <c r="Y25" s="549" t="s">
        <v>303</v>
      </c>
      <c r="Z25" s="579"/>
    </row>
    <row r="26" spans="1:38" ht="14.1">
      <c r="A26" s="513">
        <v>45768</v>
      </c>
      <c r="B26" s="514">
        <v>7</v>
      </c>
      <c r="C26" s="514" t="s">
        <v>63</v>
      </c>
      <c r="D26" s="514">
        <v>34</v>
      </c>
      <c r="E26" s="434" t="s">
        <v>396</v>
      </c>
      <c r="F26" s="434" t="s">
        <v>69</v>
      </c>
      <c r="G26" s="434" t="s">
        <v>397</v>
      </c>
      <c r="H26" s="499" t="s">
        <v>114</v>
      </c>
      <c r="I26" s="499" t="s">
        <v>388</v>
      </c>
      <c r="J26" s="577"/>
      <c r="K26" s="577"/>
      <c r="L26" s="577"/>
      <c r="M26" s="577"/>
      <c r="N26" s="577"/>
      <c r="O26" s="577"/>
      <c r="P26" s="577"/>
      <c r="Q26" s="577"/>
      <c r="R26" s="577"/>
      <c r="S26" s="577"/>
      <c r="T26" s="577"/>
      <c r="U26" s="577"/>
      <c r="V26" s="577"/>
      <c r="W26" s="577"/>
      <c r="X26" s="577"/>
      <c r="Y26" s="577"/>
      <c r="Z26" s="577"/>
    </row>
    <row r="27" spans="1:38" ht="14.1">
      <c r="A27" s="562">
        <v>45768</v>
      </c>
      <c r="B27" s="563">
        <v>7</v>
      </c>
      <c r="C27" s="563" t="s">
        <v>65</v>
      </c>
      <c r="D27" s="563">
        <v>35</v>
      </c>
      <c r="E27" s="549" t="s">
        <v>396</v>
      </c>
      <c r="F27" s="549" t="s">
        <v>69</v>
      </c>
      <c r="G27" s="549" t="s">
        <v>397</v>
      </c>
      <c r="H27" s="566" t="s">
        <v>309</v>
      </c>
      <c r="I27" s="566" t="s">
        <v>388</v>
      </c>
      <c r="J27" s="577"/>
      <c r="K27" s="577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</row>
    <row r="28" spans="1:38" ht="14.1">
      <c r="A28" s="513">
        <v>45771</v>
      </c>
      <c r="B28" s="514">
        <v>10</v>
      </c>
      <c r="C28" s="514" t="s">
        <v>211</v>
      </c>
      <c r="D28" s="514">
        <v>37</v>
      </c>
      <c r="E28" s="434" t="s">
        <v>386</v>
      </c>
      <c r="F28" s="434" t="s">
        <v>69</v>
      </c>
      <c r="G28" s="434" t="s">
        <v>387</v>
      </c>
      <c r="H28" s="499" t="s">
        <v>108</v>
      </c>
      <c r="I28" s="499" t="s">
        <v>388</v>
      </c>
      <c r="J28" s="577"/>
      <c r="K28" s="577"/>
      <c r="L28" s="577"/>
      <c r="M28" s="577"/>
      <c r="N28" s="577"/>
      <c r="O28" s="577"/>
      <c r="P28" s="577"/>
      <c r="Q28" s="577"/>
      <c r="R28" s="577"/>
      <c r="S28" s="577"/>
      <c r="T28" s="577"/>
      <c r="U28" s="577"/>
      <c r="V28" s="577"/>
      <c r="W28" s="577"/>
      <c r="X28" s="577"/>
      <c r="Y28" s="577"/>
      <c r="Z28" s="577"/>
    </row>
    <row r="29" spans="1:38" ht="14.1">
      <c r="A29" s="513">
        <v>45771</v>
      </c>
      <c r="B29" s="514">
        <v>10</v>
      </c>
      <c r="C29" s="514" t="s">
        <v>63</v>
      </c>
      <c r="D29" s="514">
        <v>38</v>
      </c>
      <c r="E29" s="434" t="s">
        <v>386</v>
      </c>
      <c r="F29" s="434" t="s">
        <v>69</v>
      </c>
      <c r="G29" s="434" t="s">
        <v>387</v>
      </c>
      <c r="H29" s="499" t="s">
        <v>114</v>
      </c>
      <c r="I29" s="499" t="s">
        <v>388</v>
      </c>
      <c r="J29" s="577"/>
      <c r="K29" s="577"/>
      <c r="L29" s="577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</row>
    <row r="30" spans="1:38" ht="14.1">
      <c r="A30" s="513">
        <v>45771</v>
      </c>
      <c r="B30" s="514">
        <v>10</v>
      </c>
      <c r="C30" s="514" t="s">
        <v>65</v>
      </c>
      <c r="D30" s="514">
        <v>39</v>
      </c>
      <c r="E30" s="434" t="s">
        <v>386</v>
      </c>
      <c r="F30" s="434" t="s">
        <v>69</v>
      </c>
      <c r="G30" s="434" t="s">
        <v>387</v>
      </c>
      <c r="H30" s="499" t="s">
        <v>309</v>
      </c>
      <c r="I30" s="499" t="s">
        <v>388</v>
      </c>
      <c r="J30" s="577"/>
      <c r="K30" s="577"/>
      <c r="L30" s="577"/>
      <c r="M30" s="577"/>
      <c r="N30" s="577"/>
      <c r="O30" s="577"/>
      <c r="P30" s="577"/>
      <c r="Q30" s="577"/>
      <c r="R30" s="577"/>
      <c r="S30" s="577"/>
      <c r="T30" s="577"/>
      <c r="U30" s="577"/>
      <c r="V30" s="577"/>
      <c r="W30" s="577"/>
      <c r="X30" s="577"/>
      <c r="Y30" s="577"/>
      <c r="Z30" s="577"/>
    </row>
    <row r="31" spans="1:38" ht="14.1">
      <c r="A31" s="513">
        <v>45771</v>
      </c>
      <c r="B31" s="514">
        <v>10</v>
      </c>
      <c r="C31" s="514" t="s">
        <v>72</v>
      </c>
      <c r="D31" s="514">
        <v>40</v>
      </c>
      <c r="E31" s="434" t="s">
        <v>386</v>
      </c>
      <c r="F31" s="434" t="s">
        <v>69</v>
      </c>
      <c r="G31" s="434" t="s">
        <v>387</v>
      </c>
      <c r="H31" s="499" t="s">
        <v>313</v>
      </c>
      <c r="I31" s="499" t="s">
        <v>388</v>
      </c>
      <c r="J31" s="577"/>
      <c r="K31" s="577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</row>
    <row r="32" spans="1:38" ht="14.1">
      <c r="A32" s="513">
        <v>45771</v>
      </c>
      <c r="B32" s="514">
        <v>10</v>
      </c>
      <c r="C32" s="514" t="s">
        <v>318</v>
      </c>
      <c r="D32" s="514">
        <v>41</v>
      </c>
      <c r="E32" s="434" t="s">
        <v>386</v>
      </c>
      <c r="F32" s="434" t="s">
        <v>69</v>
      </c>
      <c r="G32" s="434" t="s">
        <v>387</v>
      </c>
      <c r="H32" s="499" t="s">
        <v>319</v>
      </c>
      <c r="I32" s="499" t="s">
        <v>388</v>
      </c>
      <c r="J32" s="576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7"/>
    </row>
    <row r="33" spans="1:26" ht="14.1">
      <c r="A33" s="513">
        <v>45771</v>
      </c>
      <c r="B33" s="514">
        <v>10</v>
      </c>
      <c r="C33" s="514" t="s">
        <v>211</v>
      </c>
      <c r="D33" s="514">
        <v>47</v>
      </c>
      <c r="E33" s="434" t="s">
        <v>402</v>
      </c>
      <c r="F33" s="434" t="s">
        <v>69</v>
      </c>
      <c r="G33" s="434" t="s">
        <v>403</v>
      </c>
      <c r="H33" s="499" t="s">
        <v>108</v>
      </c>
      <c r="I33" s="499" t="s">
        <v>388</v>
      </c>
      <c r="J33" s="577"/>
      <c r="K33" s="577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</row>
    <row r="34" spans="1:26" ht="14.1">
      <c r="A34" s="513">
        <v>45771</v>
      </c>
      <c r="B34" s="514">
        <v>10</v>
      </c>
      <c r="C34" s="514" t="s">
        <v>63</v>
      </c>
      <c r="D34" s="514">
        <v>52</v>
      </c>
      <c r="E34" s="434" t="s">
        <v>402</v>
      </c>
      <c r="F34" s="434" t="s">
        <v>69</v>
      </c>
      <c r="G34" s="434" t="s">
        <v>403</v>
      </c>
      <c r="H34" s="499" t="s">
        <v>114</v>
      </c>
      <c r="I34" s="499" t="s">
        <v>388</v>
      </c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</row>
    <row r="35" spans="1:26" ht="14.1">
      <c r="A35" s="513">
        <v>45771</v>
      </c>
      <c r="B35" s="514">
        <v>10</v>
      </c>
      <c r="C35" s="514" t="s">
        <v>65</v>
      </c>
      <c r="D35" s="514">
        <v>53</v>
      </c>
      <c r="E35" s="434" t="s">
        <v>402</v>
      </c>
      <c r="F35" s="434" t="s">
        <v>69</v>
      </c>
      <c r="G35" s="434" t="s">
        <v>403</v>
      </c>
      <c r="H35" s="499" t="s">
        <v>309</v>
      </c>
      <c r="I35" s="499" t="s">
        <v>388</v>
      </c>
      <c r="J35" s="577"/>
      <c r="K35" s="577"/>
      <c r="L35" s="577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</row>
    <row r="36" spans="1:26" ht="14.1">
      <c r="A36" s="513">
        <v>45771</v>
      </c>
      <c r="B36" s="514">
        <v>10</v>
      </c>
      <c r="C36" s="514" t="s">
        <v>72</v>
      </c>
      <c r="D36" s="514">
        <v>54</v>
      </c>
      <c r="E36" s="434" t="s">
        <v>402</v>
      </c>
      <c r="F36" s="434" t="s">
        <v>69</v>
      </c>
      <c r="G36" s="434" t="s">
        <v>403</v>
      </c>
      <c r="H36" s="499" t="s">
        <v>313</v>
      </c>
      <c r="I36" s="499" t="s">
        <v>388</v>
      </c>
      <c r="J36" s="577"/>
      <c r="K36" s="577"/>
      <c r="L36" s="577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</row>
    <row r="37" spans="1:26" ht="14.1">
      <c r="A37" s="513">
        <v>45771</v>
      </c>
      <c r="B37" s="514">
        <v>10</v>
      </c>
      <c r="C37" s="514" t="s">
        <v>318</v>
      </c>
      <c r="D37" s="514">
        <v>55</v>
      </c>
      <c r="E37" s="434" t="s">
        <v>402</v>
      </c>
      <c r="F37" s="434" t="s">
        <v>69</v>
      </c>
      <c r="G37" s="434" t="s">
        <v>403</v>
      </c>
      <c r="H37" s="499" t="s">
        <v>319</v>
      </c>
      <c r="I37" s="499" t="s">
        <v>388</v>
      </c>
      <c r="J37" s="577"/>
      <c r="K37" s="577"/>
      <c r="L37" s="577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</row>
    <row r="38" spans="1:26" ht="14.1">
      <c r="A38" s="513">
        <v>45771</v>
      </c>
      <c r="B38" s="514">
        <v>10</v>
      </c>
      <c r="C38" s="514" t="s">
        <v>211</v>
      </c>
      <c r="D38" s="514">
        <v>56</v>
      </c>
      <c r="E38" s="434" t="s">
        <v>396</v>
      </c>
      <c r="F38" s="434" t="s">
        <v>69</v>
      </c>
      <c r="G38" s="434" t="s">
        <v>397</v>
      </c>
      <c r="H38" s="499" t="s">
        <v>108</v>
      </c>
      <c r="I38" s="499" t="s">
        <v>388</v>
      </c>
      <c r="J38" s="577"/>
      <c r="K38" s="577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</row>
    <row r="39" spans="1:26" ht="14.1">
      <c r="A39" s="513">
        <v>45771</v>
      </c>
      <c r="B39" s="514">
        <v>10</v>
      </c>
      <c r="C39" s="514" t="s">
        <v>63</v>
      </c>
      <c r="D39" s="514">
        <v>57</v>
      </c>
      <c r="E39" s="434" t="s">
        <v>396</v>
      </c>
      <c r="F39" s="434" t="s">
        <v>69</v>
      </c>
      <c r="G39" s="434" t="s">
        <v>397</v>
      </c>
      <c r="H39" s="499" t="s">
        <v>114</v>
      </c>
      <c r="I39" s="499" t="s">
        <v>388</v>
      </c>
      <c r="J39" s="577"/>
      <c r="K39" s="577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</row>
    <row r="40" spans="1:26" ht="14.1">
      <c r="A40" s="562">
        <v>45771</v>
      </c>
      <c r="B40" s="563">
        <v>10</v>
      </c>
      <c r="C40" s="563" t="s">
        <v>65</v>
      </c>
      <c r="D40" s="563">
        <v>58</v>
      </c>
      <c r="E40" s="549" t="s">
        <v>396</v>
      </c>
      <c r="F40" s="549" t="s">
        <v>69</v>
      </c>
      <c r="G40" s="549" t="s">
        <v>397</v>
      </c>
      <c r="H40" s="566" t="s">
        <v>309</v>
      </c>
      <c r="I40" s="566" t="s">
        <v>388</v>
      </c>
      <c r="J40" s="577"/>
      <c r="K40" s="577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</row>
    <row r="41" spans="1:26" ht="14.1">
      <c r="A41" s="628">
        <v>45775</v>
      </c>
      <c r="B41" s="514">
        <v>14</v>
      </c>
      <c r="C41" s="514" t="s">
        <v>211</v>
      </c>
      <c r="D41" s="514">
        <v>75</v>
      </c>
      <c r="E41" s="434" t="s">
        <v>386</v>
      </c>
      <c r="F41" s="434" t="s">
        <v>69</v>
      </c>
      <c r="G41" s="434" t="s">
        <v>387</v>
      </c>
      <c r="H41" s="499" t="s">
        <v>108</v>
      </c>
      <c r="I41" s="461" t="s">
        <v>423</v>
      </c>
      <c r="J41" s="577"/>
      <c r="K41" s="577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</row>
    <row r="42" spans="1:26" ht="14.1">
      <c r="A42" s="628">
        <v>45775</v>
      </c>
      <c r="B42" s="514">
        <v>14</v>
      </c>
      <c r="C42" s="514" t="s">
        <v>63</v>
      </c>
      <c r="D42" s="514">
        <v>76</v>
      </c>
      <c r="E42" s="434" t="s">
        <v>386</v>
      </c>
      <c r="F42" s="434" t="s">
        <v>69</v>
      </c>
      <c r="G42" s="434" t="s">
        <v>387</v>
      </c>
      <c r="H42" s="499" t="s">
        <v>114</v>
      </c>
      <c r="I42" s="499" t="s">
        <v>388</v>
      </c>
      <c r="J42" s="577"/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</row>
    <row r="43" spans="1:26" ht="14.1">
      <c r="A43" s="628">
        <v>45775</v>
      </c>
      <c r="B43" s="514">
        <v>14</v>
      </c>
      <c r="C43" s="514" t="s">
        <v>65</v>
      </c>
      <c r="D43" s="514">
        <v>77</v>
      </c>
      <c r="E43" s="434" t="s">
        <v>386</v>
      </c>
      <c r="F43" s="434" t="s">
        <v>69</v>
      </c>
      <c r="G43" s="434" t="s">
        <v>387</v>
      </c>
      <c r="H43" s="499" t="s">
        <v>309</v>
      </c>
      <c r="I43" s="499" t="s">
        <v>388</v>
      </c>
      <c r="J43" s="577"/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</row>
    <row r="44" spans="1:26" ht="14.1">
      <c r="A44" s="628">
        <v>45775</v>
      </c>
      <c r="B44" s="514">
        <v>14</v>
      </c>
      <c r="C44" s="514" t="s">
        <v>72</v>
      </c>
      <c r="D44" s="514">
        <v>78</v>
      </c>
      <c r="E44" s="434" t="s">
        <v>386</v>
      </c>
      <c r="F44" s="434" t="s">
        <v>69</v>
      </c>
      <c r="G44" s="434" t="s">
        <v>387</v>
      </c>
      <c r="H44" s="499" t="s">
        <v>313</v>
      </c>
      <c r="I44" s="499" t="s">
        <v>388</v>
      </c>
      <c r="J44" s="577"/>
      <c r="K44" s="577"/>
      <c r="L44" s="577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</row>
    <row r="45" spans="1:26" ht="14.1">
      <c r="A45" s="628">
        <v>45775</v>
      </c>
      <c r="B45" s="514">
        <v>14</v>
      </c>
      <c r="C45" s="514" t="s">
        <v>318</v>
      </c>
      <c r="D45" s="514">
        <v>79</v>
      </c>
      <c r="E45" s="434" t="s">
        <v>386</v>
      </c>
      <c r="F45" s="434" t="s">
        <v>69</v>
      </c>
      <c r="G45" s="434" t="s">
        <v>387</v>
      </c>
      <c r="H45" s="499" t="s">
        <v>319</v>
      </c>
      <c r="I45" s="499" t="s">
        <v>388</v>
      </c>
      <c r="J45" s="577"/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</row>
    <row r="46" spans="1:26" ht="14.1">
      <c r="A46" s="628">
        <v>45775</v>
      </c>
      <c r="B46" s="514">
        <v>14</v>
      </c>
      <c r="C46" s="514" t="s">
        <v>211</v>
      </c>
      <c r="D46" s="514">
        <v>91</v>
      </c>
      <c r="E46" s="434" t="s">
        <v>402</v>
      </c>
      <c r="F46" s="434" t="s">
        <v>69</v>
      </c>
      <c r="G46" s="434" t="s">
        <v>403</v>
      </c>
      <c r="H46" s="499" t="s">
        <v>108</v>
      </c>
      <c r="I46" s="461" t="s">
        <v>424</v>
      </c>
      <c r="J46" s="577"/>
      <c r="K46" s="577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</row>
    <row r="47" spans="1:26" ht="14.1">
      <c r="A47" s="628">
        <v>45775</v>
      </c>
      <c r="B47" s="514">
        <v>14</v>
      </c>
      <c r="C47" s="514" t="s">
        <v>63</v>
      </c>
      <c r="D47" s="514">
        <v>93</v>
      </c>
      <c r="E47" s="434" t="s">
        <v>402</v>
      </c>
      <c r="F47" s="434" t="s">
        <v>69</v>
      </c>
      <c r="G47" s="434" t="s">
        <v>403</v>
      </c>
      <c r="H47" s="499" t="s">
        <v>114</v>
      </c>
      <c r="I47" s="499" t="s">
        <v>388</v>
      </c>
      <c r="J47" s="577"/>
      <c r="K47" s="577"/>
      <c r="L47" s="577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</row>
    <row r="48" spans="1:26" ht="14.1">
      <c r="A48" s="628">
        <v>45775</v>
      </c>
      <c r="B48" s="514">
        <v>14</v>
      </c>
      <c r="C48" s="514" t="s">
        <v>65</v>
      </c>
      <c r="D48" s="514">
        <v>94</v>
      </c>
      <c r="E48" s="434" t="s">
        <v>402</v>
      </c>
      <c r="F48" s="434" t="s">
        <v>69</v>
      </c>
      <c r="G48" s="434" t="s">
        <v>403</v>
      </c>
      <c r="H48" s="499" t="s">
        <v>309</v>
      </c>
      <c r="I48" s="499" t="s">
        <v>388</v>
      </c>
      <c r="J48" s="577"/>
      <c r="K48" s="577"/>
      <c r="L48" s="577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</row>
    <row r="49" spans="1:26" ht="14.1">
      <c r="A49" s="628">
        <v>45775</v>
      </c>
      <c r="B49" s="514">
        <v>14</v>
      </c>
      <c r="C49" s="514" t="s">
        <v>72</v>
      </c>
      <c r="D49" s="514">
        <v>95</v>
      </c>
      <c r="E49" s="434" t="s">
        <v>402</v>
      </c>
      <c r="F49" s="434" t="s">
        <v>69</v>
      </c>
      <c r="G49" s="434" t="s">
        <v>403</v>
      </c>
      <c r="H49" s="499" t="s">
        <v>313</v>
      </c>
      <c r="I49" s="499" t="s">
        <v>388</v>
      </c>
      <c r="J49" s="577"/>
      <c r="K49" s="577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</row>
    <row r="50" spans="1:26" ht="14.1">
      <c r="A50" s="628">
        <v>45775</v>
      </c>
      <c r="B50" s="514">
        <v>14</v>
      </c>
      <c r="C50" s="514" t="s">
        <v>318</v>
      </c>
      <c r="D50" s="514">
        <v>96</v>
      </c>
      <c r="E50" s="434" t="s">
        <v>402</v>
      </c>
      <c r="F50" s="434" t="s">
        <v>69</v>
      </c>
      <c r="G50" s="434" t="s">
        <v>403</v>
      </c>
      <c r="H50" s="499" t="s">
        <v>319</v>
      </c>
      <c r="I50" s="499" t="s">
        <v>388</v>
      </c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</row>
    <row r="51" spans="1:26" ht="14.1">
      <c r="A51" s="628">
        <v>45775</v>
      </c>
      <c r="B51" s="514">
        <v>14</v>
      </c>
      <c r="C51" s="514" t="s">
        <v>211</v>
      </c>
      <c r="D51" s="514">
        <v>100</v>
      </c>
      <c r="E51" s="434" t="s">
        <v>396</v>
      </c>
      <c r="F51" s="434" t="s">
        <v>69</v>
      </c>
      <c r="G51" s="434" t="s">
        <v>397</v>
      </c>
      <c r="H51" s="499" t="s">
        <v>108</v>
      </c>
      <c r="I51" s="499" t="s">
        <v>388</v>
      </c>
      <c r="J51" s="577"/>
      <c r="K51" s="577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</row>
    <row r="52" spans="1:26" ht="14.1">
      <c r="A52" s="628">
        <v>45775</v>
      </c>
      <c r="B52" s="514">
        <v>14</v>
      </c>
      <c r="C52" s="514" t="s">
        <v>63</v>
      </c>
      <c r="D52" s="514">
        <v>101</v>
      </c>
      <c r="E52" s="434" t="s">
        <v>396</v>
      </c>
      <c r="F52" s="434" t="s">
        <v>69</v>
      </c>
      <c r="G52" s="434" t="s">
        <v>397</v>
      </c>
      <c r="H52" s="499" t="s">
        <v>114</v>
      </c>
      <c r="I52" s="499" t="s">
        <v>388</v>
      </c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</row>
    <row r="53" spans="1:26" ht="14.1">
      <c r="A53" s="629">
        <v>45775</v>
      </c>
      <c r="B53" s="563">
        <v>14</v>
      </c>
      <c r="C53" s="563" t="s">
        <v>65</v>
      </c>
      <c r="D53" s="563">
        <v>102</v>
      </c>
      <c r="E53" s="549" t="s">
        <v>396</v>
      </c>
      <c r="F53" s="549" t="s">
        <v>69</v>
      </c>
      <c r="G53" s="549" t="s">
        <v>397</v>
      </c>
      <c r="H53" s="566" t="s">
        <v>309</v>
      </c>
      <c r="I53" s="566" t="s">
        <v>388</v>
      </c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</row>
    <row r="54" spans="1:26" ht="14.1">
      <c r="A54" s="628">
        <v>45778</v>
      </c>
      <c r="B54" s="514">
        <v>17</v>
      </c>
      <c r="C54" s="514" t="s">
        <v>211</v>
      </c>
      <c r="D54" s="514">
        <v>105</v>
      </c>
      <c r="E54" s="434" t="s">
        <v>386</v>
      </c>
      <c r="F54" s="434" t="s">
        <v>69</v>
      </c>
      <c r="G54" s="434" t="s">
        <v>387</v>
      </c>
      <c r="H54" s="499" t="s">
        <v>108</v>
      </c>
      <c r="I54" s="499" t="s">
        <v>388</v>
      </c>
      <c r="J54" s="577" t="s">
        <v>425</v>
      </c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</row>
    <row r="55" spans="1:26" ht="14.1">
      <c r="A55" s="628">
        <v>45778</v>
      </c>
      <c r="B55" s="514">
        <v>17</v>
      </c>
      <c r="C55" s="514" t="s">
        <v>63</v>
      </c>
      <c r="D55" s="514">
        <v>106</v>
      </c>
      <c r="E55" s="434" t="s">
        <v>386</v>
      </c>
      <c r="F55" s="434" t="s">
        <v>69</v>
      </c>
      <c r="G55" s="434" t="s">
        <v>387</v>
      </c>
      <c r="H55" s="499" t="s">
        <v>114</v>
      </c>
      <c r="I55" s="499" t="s">
        <v>388</v>
      </c>
      <c r="J55" s="577"/>
      <c r="K55" s="577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</row>
    <row r="56" spans="1:26" ht="14.1">
      <c r="A56" s="628">
        <v>45778</v>
      </c>
      <c r="B56" s="514">
        <v>17</v>
      </c>
      <c r="C56" s="514" t="s">
        <v>65</v>
      </c>
      <c r="D56" s="514">
        <v>107</v>
      </c>
      <c r="E56" s="434" t="s">
        <v>386</v>
      </c>
      <c r="F56" s="434" t="s">
        <v>69</v>
      </c>
      <c r="G56" s="434" t="s">
        <v>387</v>
      </c>
      <c r="H56" s="499" t="s">
        <v>309</v>
      </c>
      <c r="I56" s="499" t="s">
        <v>388</v>
      </c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</row>
    <row r="57" spans="1:26" ht="14.1">
      <c r="A57" s="628">
        <v>45778</v>
      </c>
      <c r="B57" s="514">
        <v>17</v>
      </c>
      <c r="C57" s="514" t="s">
        <v>72</v>
      </c>
      <c r="D57" s="514">
        <v>108</v>
      </c>
      <c r="E57" s="434" t="s">
        <v>386</v>
      </c>
      <c r="F57" s="434" t="s">
        <v>69</v>
      </c>
      <c r="G57" s="434" t="s">
        <v>387</v>
      </c>
      <c r="H57" s="499" t="s">
        <v>313</v>
      </c>
      <c r="I57" s="499" t="s">
        <v>388</v>
      </c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</row>
    <row r="58" spans="1:26" ht="14.1">
      <c r="A58" s="628">
        <v>45778</v>
      </c>
      <c r="B58" s="514">
        <v>17</v>
      </c>
      <c r="C58" s="514" t="s">
        <v>318</v>
      </c>
      <c r="D58" s="514">
        <v>109</v>
      </c>
      <c r="E58" s="434" t="s">
        <v>386</v>
      </c>
      <c r="F58" s="434" t="s">
        <v>69</v>
      </c>
      <c r="G58" s="434" t="s">
        <v>387</v>
      </c>
      <c r="H58" s="499" t="s">
        <v>319</v>
      </c>
      <c r="I58" s="499" t="s">
        <v>388</v>
      </c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</row>
    <row r="59" spans="1:26" ht="14.1">
      <c r="A59" s="628">
        <v>45778</v>
      </c>
      <c r="B59" s="514">
        <v>17</v>
      </c>
      <c r="C59" s="514" t="s">
        <v>211</v>
      </c>
      <c r="D59" s="514">
        <v>113</v>
      </c>
      <c r="E59" s="434" t="s">
        <v>402</v>
      </c>
      <c r="F59" s="434" t="s">
        <v>69</v>
      </c>
      <c r="G59" s="434" t="s">
        <v>403</v>
      </c>
      <c r="H59" s="499" t="s">
        <v>108</v>
      </c>
      <c r="I59" s="461" t="s">
        <v>424</v>
      </c>
      <c r="J59" s="577" t="s">
        <v>426</v>
      </c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</row>
    <row r="60" spans="1:26" ht="14.1">
      <c r="A60" s="628">
        <v>45778</v>
      </c>
      <c r="B60" s="514">
        <v>17</v>
      </c>
      <c r="C60" s="514" t="s">
        <v>63</v>
      </c>
      <c r="D60" s="514">
        <v>114</v>
      </c>
      <c r="E60" s="434" t="s">
        <v>402</v>
      </c>
      <c r="F60" s="434" t="s">
        <v>69</v>
      </c>
      <c r="G60" s="434" t="s">
        <v>403</v>
      </c>
      <c r="H60" s="499" t="s">
        <v>114</v>
      </c>
      <c r="I60" s="499" t="s">
        <v>388</v>
      </c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</row>
    <row r="61" spans="1:26" ht="14.1">
      <c r="A61" s="628">
        <v>45778</v>
      </c>
      <c r="B61" s="514">
        <v>17</v>
      </c>
      <c r="C61" s="514" t="s">
        <v>65</v>
      </c>
      <c r="D61" s="514">
        <v>115</v>
      </c>
      <c r="E61" s="434" t="s">
        <v>402</v>
      </c>
      <c r="F61" s="434" t="s">
        <v>69</v>
      </c>
      <c r="G61" s="434" t="s">
        <v>403</v>
      </c>
      <c r="H61" s="499" t="s">
        <v>309</v>
      </c>
      <c r="I61" s="499" t="s">
        <v>388</v>
      </c>
      <c r="J61" s="577"/>
      <c r="K61" s="577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</row>
    <row r="62" spans="1:26" ht="14.25" customHeight="1">
      <c r="A62" s="628">
        <v>45778</v>
      </c>
      <c r="B62" s="514">
        <v>17</v>
      </c>
      <c r="C62" s="514" t="s">
        <v>72</v>
      </c>
      <c r="D62" s="514">
        <v>116</v>
      </c>
      <c r="E62" s="434" t="s">
        <v>402</v>
      </c>
      <c r="F62" s="434" t="s">
        <v>69</v>
      </c>
      <c r="G62" s="434" t="s">
        <v>403</v>
      </c>
      <c r="H62" s="499" t="s">
        <v>313</v>
      </c>
      <c r="I62" s="499" t="s">
        <v>388</v>
      </c>
    </row>
    <row r="63" spans="1:26" ht="14.25" customHeight="1">
      <c r="A63" s="628">
        <v>45778</v>
      </c>
      <c r="B63" s="514">
        <v>17</v>
      </c>
      <c r="C63" s="514" t="s">
        <v>318</v>
      </c>
      <c r="D63" s="514">
        <v>117</v>
      </c>
      <c r="E63" s="434" t="s">
        <v>402</v>
      </c>
      <c r="F63" s="434" t="s">
        <v>69</v>
      </c>
      <c r="G63" s="434" t="s">
        <v>403</v>
      </c>
      <c r="H63" s="499" t="s">
        <v>319</v>
      </c>
      <c r="I63" s="499" t="s">
        <v>388</v>
      </c>
    </row>
    <row r="64" spans="1:26" ht="14.25" customHeight="1">
      <c r="A64" s="628">
        <v>45778</v>
      </c>
      <c r="B64" s="514">
        <v>17</v>
      </c>
      <c r="C64" s="514" t="s">
        <v>211</v>
      </c>
      <c r="D64" s="514">
        <v>118</v>
      </c>
      <c r="E64" s="434" t="s">
        <v>396</v>
      </c>
      <c r="F64" s="434" t="s">
        <v>69</v>
      </c>
      <c r="G64" s="434" t="s">
        <v>397</v>
      </c>
      <c r="H64" s="499" t="s">
        <v>108</v>
      </c>
      <c r="I64" s="499" t="s">
        <v>388</v>
      </c>
    </row>
    <row r="65" spans="1:10" ht="14.25" customHeight="1">
      <c r="A65" s="628">
        <v>45778</v>
      </c>
      <c r="B65" s="514">
        <v>17</v>
      </c>
      <c r="C65" s="514" t="s">
        <v>63</v>
      </c>
      <c r="D65" s="514">
        <v>119</v>
      </c>
      <c r="E65" s="434" t="s">
        <v>396</v>
      </c>
      <c r="F65" s="434" t="s">
        <v>69</v>
      </c>
      <c r="G65" s="434" t="s">
        <v>397</v>
      </c>
      <c r="H65" s="499" t="s">
        <v>114</v>
      </c>
      <c r="I65" s="499" t="s">
        <v>388</v>
      </c>
    </row>
    <row r="66" spans="1:10" ht="14.25" customHeight="1">
      <c r="A66" s="629">
        <v>45778</v>
      </c>
      <c r="B66" s="563">
        <v>17</v>
      </c>
      <c r="C66" s="563" t="s">
        <v>65</v>
      </c>
      <c r="D66" s="563">
        <v>120</v>
      </c>
      <c r="E66" s="549" t="s">
        <v>396</v>
      </c>
      <c r="F66" s="549" t="s">
        <v>69</v>
      </c>
      <c r="G66" s="549" t="s">
        <v>397</v>
      </c>
      <c r="H66" s="566" t="s">
        <v>309</v>
      </c>
      <c r="I66" s="566" t="s">
        <v>388</v>
      </c>
    </row>
    <row r="67" spans="1:10" ht="14.25" customHeight="1">
      <c r="A67" s="632">
        <v>45782</v>
      </c>
      <c r="B67" s="424">
        <v>21</v>
      </c>
      <c r="C67" s="514" t="s">
        <v>211</v>
      </c>
      <c r="D67" s="424">
        <v>122</v>
      </c>
      <c r="E67" s="434" t="s">
        <v>386</v>
      </c>
      <c r="F67" s="434" t="s">
        <v>69</v>
      </c>
      <c r="G67" s="434" t="s">
        <v>387</v>
      </c>
      <c r="H67" s="499" t="s">
        <v>108</v>
      </c>
      <c r="I67" s="499" t="s">
        <v>388</v>
      </c>
      <c r="J67" s="424" t="s">
        <v>427</v>
      </c>
    </row>
    <row r="68" spans="1:10" ht="14.25" customHeight="1">
      <c r="A68" s="632">
        <v>45782</v>
      </c>
      <c r="B68" s="424">
        <v>21</v>
      </c>
      <c r="C68" s="514" t="s">
        <v>63</v>
      </c>
      <c r="D68" s="424">
        <v>123</v>
      </c>
      <c r="E68" s="434" t="s">
        <v>386</v>
      </c>
      <c r="F68" s="434" t="s">
        <v>69</v>
      </c>
      <c r="G68" s="434" t="s">
        <v>387</v>
      </c>
      <c r="H68" s="499" t="s">
        <v>114</v>
      </c>
      <c r="I68" s="499" t="s">
        <v>388</v>
      </c>
    </row>
    <row r="69" spans="1:10" ht="14.25" customHeight="1">
      <c r="A69" s="632">
        <v>45782</v>
      </c>
      <c r="B69" s="424">
        <v>21</v>
      </c>
      <c r="C69" s="514" t="s">
        <v>65</v>
      </c>
      <c r="D69" s="424">
        <v>124</v>
      </c>
      <c r="E69" s="434" t="s">
        <v>386</v>
      </c>
      <c r="F69" s="434" t="s">
        <v>69</v>
      </c>
      <c r="G69" s="434" t="s">
        <v>387</v>
      </c>
      <c r="H69" s="499" t="s">
        <v>309</v>
      </c>
      <c r="I69" s="499" t="s">
        <v>388</v>
      </c>
    </row>
    <row r="70" spans="1:10" ht="14.25" customHeight="1">
      <c r="A70" s="632">
        <v>45782</v>
      </c>
      <c r="B70" s="424">
        <v>21</v>
      </c>
      <c r="C70" s="514" t="s">
        <v>72</v>
      </c>
      <c r="D70" s="424">
        <v>126</v>
      </c>
      <c r="E70" s="434" t="s">
        <v>386</v>
      </c>
      <c r="F70" s="434" t="s">
        <v>69</v>
      </c>
      <c r="G70" s="434" t="s">
        <v>387</v>
      </c>
      <c r="H70" s="499" t="s">
        <v>313</v>
      </c>
      <c r="I70" s="499" t="s">
        <v>388</v>
      </c>
      <c r="J70" s="424" t="s">
        <v>428</v>
      </c>
    </row>
    <row r="71" spans="1:10" ht="14.25" customHeight="1">
      <c r="A71" s="632">
        <v>45782</v>
      </c>
      <c r="B71" s="424">
        <v>21</v>
      </c>
      <c r="C71" s="514" t="s">
        <v>318</v>
      </c>
      <c r="D71" s="424">
        <v>127</v>
      </c>
      <c r="E71" s="434" t="s">
        <v>386</v>
      </c>
      <c r="F71" s="434" t="s">
        <v>69</v>
      </c>
      <c r="G71" s="434" t="s">
        <v>387</v>
      </c>
      <c r="H71" s="499" t="s">
        <v>319</v>
      </c>
      <c r="I71" s="499" t="s">
        <v>388</v>
      </c>
    </row>
    <row r="72" spans="1:10" ht="14.25" customHeight="1">
      <c r="A72" s="632">
        <v>45782</v>
      </c>
      <c r="B72" s="424">
        <v>21</v>
      </c>
      <c r="C72" s="514" t="s">
        <v>211</v>
      </c>
      <c r="D72" s="424">
        <v>154</v>
      </c>
      <c r="E72" s="434" t="s">
        <v>402</v>
      </c>
      <c r="F72" s="434" t="s">
        <v>69</v>
      </c>
      <c r="G72" s="434" t="s">
        <v>403</v>
      </c>
      <c r="H72" s="499" t="s">
        <v>108</v>
      </c>
      <c r="I72" s="461" t="s">
        <v>424</v>
      </c>
      <c r="J72" s="424" t="s">
        <v>429</v>
      </c>
    </row>
    <row r="73" spans="1:10" ht="14.25" customHeight="1">
      <c r="A73" s="632">
        <v>45782</v>
      </c>
      <c r="B73" s="424">
        <v>21</v>
      </c>
      <c r="C73" s="514" t="s">
        <v>63</v>
      </c>
      <c r="D73" s="424">
        <v>155</v>
      </c>
      <c r="E73" s="434" t="s">
        <v>402</v>
      </c>
      <c r="F73" s="434" t="s">
        <v>69</v>
      </c>
      <c r="G73" s="434" t="s">
        <v>403</v>
      </c>
      <c r="H73" s="499" t="s">
        <v>114</v>
      </c>
      <c r="I73" s="499" t="s">
        <v>388</v>
      </c>
    </row>
    <row r="74" spans="1:10" ht="14.25" customHeight="1">
      <c r="A74" s="632">
        <v>45782</v>
      </c>
      <c r="B74" s="424">
        <v>21</v>
      </c>
      <c r="C74" s="514" t="s">
        <v>65</v>
      </c>
      <c r="D74" s="424">
        <v>156</v>
      </c>
      <c r="E74" s="434" t="s">
        <v>402</v>
      </c>
      <c r="F74" s="434" t="s">
        <v>69</v>
      </c>
      <c r="G74" s="434" t="s">
        <v>403</v>
      </c>
      <c r="H74" s="499" t="s">
        <v>309</v>
      </c>
      <c r="I74" s="499" t="s">
        <v>388</v>
      </c>
    </row>
    <row r="75" spans="1:10" ht="14.25" customHeight="1">
      <c r="A75" s="632">
        <v>45782</v>
      </c>
      <c r="B75" s="424">
        <v>21</v>
      </c>
      <c r="C75" s="514" t="s">
        <v>72</v>
      </c>
      <c r="D75" s="424">
        <v>157</v>
      </c>
      <c r="E75" s="434" t="s">
        <v>402</v>
      </c>
      <c r="F75" s="434" t="s">
        <v>69</v>
      </c>
      <c r="G75" s="434" t="s">
        <v>403</v>
      </c>
      <c r="H75" s="499" t="s">
        <v>313</v>
      </c>
      <c r="I75" s="499" t="s">
        <v>388</v>
      </c>
    </row>
    <row r="76" spans="1:10" ht="14.25" customHeight="1">
      <c r="A76" s="632">
        <v>45782</v>
      </c>
      <c r="B76" s="424">
        <v>21</v>
      </c>
      <c r="C76" s="514" t="s">
        <v>318</v>
      </c>
      <c r="D76" s="424">
        <v>158</v>
      </c>
      <c r="E76" s="434" t="s">
        <v>402</v>
      </c>
      <c r="F76" s="434" t="s">
        <v>69</v>
      </c>
      <c r="G76" s="434" t="s">
        <v>403</v>
      </c>
      <c r="H76" s="499" t="s">
        <v>319</v>
      </c>
      <c r="I76" s="499" t="s">
        <v>388</v>
      </c>
    </row>
    <row r="77" spans="1:10" ht="14.25" customHeight="1">
      <c r="A77" s="632">
        <v>45782</v>
      </c>
      <c r="B77" s="424">
        <v>21</v>
      </c>
      <c r="C77" s="514" t="s">
        <v>211</v>
      </c>
      <c r="D77" s="424">
        <v>159</v>
      </c>
      <c r="E77" s="434" t="s">
        <v>396</v>
      </c>
      <c r="F77" s="434" t="s">
        <v>69</v>
      </c>
      <c r="G77" s="434" t="s">
        <v>397</v>
      </c>
      <c r="H77" s="499" t="s">
        <v>108</v>
      </c>
      <c r="I77" s="461" t="s">
        <v>430</v>
      </c>
    </row>
    <row r="78" spans="1:10" ht="14.25" customHeight="1">
      <c r="A78" s="632">
        <v>45782</v>
      </c>
      <c r="B78" s="424">
        <v>21</v>
      </c>
      <c r="C78" s="514" t="s">
        <v>63</v>
      </c>
      <c r="D78" s="424">
        <v>160</v>
      </c>
      <c r="E78" s="434" t="s">
        <v>396</v>
      </c>
      <c r="F78" s="434" t="s">
        <v>69</v>
      </c>
      <c r="G78" s="434" t="s">
        <v>397</v>
      </c>
      <c r="H78" s="499" t="s">
        <v>114</v>
      </c>
      <c r="I78" s="499" t="s">
        <v>388</v>
      </c>
    </row>
    <row r="79" spans="1:10" ht="14.25" customHeight="1">
      <c r="A79" s="633">
        <v>45782</v>
      </c>
      <c r="B79" s="425">
        <v>21</v>
      </c>
      <c r="C79" s="563" t="s">
        <v>65</v>
      </c>
      <c r="D79" s="425">
        <v>161</v>
      </c>
      <c r="E79" s="549" t="s">
        <v>396</v>
      </c>
      <c r="F79" s="549" t="s">
        <v>69</v>
      </c>
      <c r="G79" s="549" t="s">
        <v>397</v>
      </c>
      <c r="H79" s="566" t="s">
        <v>309</v>
      </c>
      <c r="I79" s="566" t="s">
        <v>388</v>
      </c>
    </row>
    <row r="80" spans="1:10" ht="14.25" customHeight="1">
      <c r="A80" s="632">
        <v>45785</v>
      </c>
      <c r="B80" s="424">
        <v>24</v>
      </c>
      <c r="C80" s="514" t="s">
        <v>211</v>
      </c>
      <c r="D80" s="424">
        <v>162</v>
      </c>
      <c r="E80" s="434" t="s">
        <v>386</v>
      </c>
      <c r="F80" s="434" t="s">
        <v>69</v>
      </c>
      <c r="G80" s="434" t="s">
        <v>387</v>
      </c>
      <c r="H80" s="499" t="s">
        <v>108</v>
      </c>
      <c r="I80" s="499" t="s">
        <v>388</v>
      </c>
    </row>
    <row r="81" spans="1:9" ht="14.25" customHeight="1">
      <c r="A81" s="632">
        <v>45785</v>
      </c>
      <c r="B81" s="424">
        <v>24</v>
      </c>
      <c r="C81" s="514" t="s">
        <v>63</v>
      </c>
      <c r="D81" s="424">
        <v>163</v>
      </c>
      <c r="E81" s="434" t="s">
        <v>386</v>
      </c>
      <c r="F81" s="434" t="s">
        <v>69</v>
      </c>
      <c r="G81" s="434" t="s">
        <v>387</v>
      </c>
      <c r="H81" s="499" t="s">
        <v>114</v>
      </c>
      <c r="I81" s="499" t="s">
        <v>388</v>
      </c>
    </row>
    <row r="82" spans="1:9" ht="14.25" customHeight="1">
      <c r="A82" s="632">
        <v>45785</v>
      </c>
      <c r="B82" s="424">
        <v>24</v>
      </c>
      <c r="C82" s="514" t="s">
        <v>65</v>
      </c>
      <c r="D82" s="424">
        <v>164</v>
      </c>
      <c r="E82" s="434" t="s">
        <v>386</v>
      </c>
      <c r="F82" s="434" t="s">
        <v>69</v>
      </c>
      <c r="G82" s="434" t="s">
        <v>387</v>
      </c>
      <c r="H82" s="499" t="s">
        <v>309</v>
      </c>
      <c r="I82" s="499" t="s">
        <v>388</v>
      </c>
    </row>
    <row r="83" spans="1:9" ht="14.25" customHeight="1">
      <c r="A83" s="632">
        <v>45785</v>
      </c>
      <c r="B83" s="424">
        <v>24</v>
      </c>
      <c r="C83" s="514" t="s">
        <v>72</v>
      </c>
      <c r="D83" s="424">
        <v>165</v>
      </c>
      <c r="E83" s="434" t="s">
        <v>386</v>
      </c>
      <c r="F83" s="434" t="s">
        <v>69</v>
      </c>
      <c r="G83" s="434" t="s">
        <v>387</v>
      </c>
      <c r="H83" s="499" t="s">
        <v>313</v>
      </c>
      <c r="I83" s="499" t="s">
        <v>388</v>
      </c>
    </row>
    <row r="84" spans="1:9" ht="14.25" customHeight="1">
      <c r="A84" s="632">
        <v>45785</v>
      </c>
      <c r="B84" s="424">
        <v>24</v>
      </c>
      <c r="C84" s="514" t="s">
        <v>318</v>
      </c>
      <c r="D84" s="424">
        <v>166</v>
      </c>
      <c r="E84" s="434" t="s">
        <v>386</v>
      </c>
      <c r="F84" s="434" t="s">
        <v>69</v>
      </c>
      <c r="G84" s="434" t="s">
        <v>387</v>
      </c>
      <c r="H84" s="499" t="s">
        <v>319</v>
      </c>
      <c r="I84" s="499" t="s">
        <v>388</v>
      </c>
    </row>
    <row r="85" spans="1:9" ht="14.25" customHeight="1">
      <c r="A85" s="632">
        <v>45785</v>
      </c>
      <c r="B85" s="424">
        <v>24</v>
      </c>
      <c r="C85" s="514" t="s">
        <v>211</v>
      </c>
      <c r="D85" s="424">
        <v>167</v>
      </c>
      <c r="E85" s="434" t="s">
        <v>396</v>
      </c>
      <c r="F85" s="434" t="s">
        <v>69</v>
      </c>
      <c r="G85" s="434" t="s">
        <v>397</v>
      </c>
      <c r="H85" s="499" t="s">
        <v>108</v>
      </c>
      <c r="I85" s="499" t="s">
        <v>388</v>
      </c>
    </row>
    <row r="86" spans="1:9" ht="14.25" customHeight="1">
      <c r="A86" s="632">
        <v>45785</v>
      </c>
      <c r="B86" s="424">
        <v>24</v>
      </c>
      <c r="C86" s="514" t="s">
        <v>63</v>
      </c>
      <c r="D86" s="424">
        <v>168</v>
      </c>
      <c r="E86" s="434" t="s">
        <v>396</v>
      </c>
      <c r="F86" s="434" t="s">
        <v>69</v>
      </c>
      <c r="G86" s="434" t="s">
        <v>397</v>
      </c>
      <c r="H86" s="499" t="s">
        <v>114</v>
      </c>
      <c r="I86" s="499" t="s">
        <v>388</v>
      </c>
    </row>
    <row r="87" spans="1:9" ht="14.25" customHeight="1">
      <c r="A87" s="632">
        <v>45785</v>
      </c>
      <c r="B87" s="424">
        <v>24</v>
      </c>
      <c r="C87" s="514" t="s">
        <v>65</v>
      </c>
      <c r="D87" s="424">
        <v>169</v>
      </c>
      <c r="E87" s="434" t="s">
        <v>396</v>
      </c>
      <c r="F87" s="434" t="s">
        <v>69</v>
      </c>
      <c r="G87" s="434" t="s">
        <v>397</v>
      </c>
      <c r="H87" s="499" t="s">
        <v>309</v>
      </c>
      <c r="I87" s="499" t="s">
        <v>388</v>
      </c>
    </row>
    <row r="88" spans="1:9" ht="14.25" customHeight="1">
      <c r="A88" s="632">
        <v>45785</v>
      </c>
      <c r="B88" s="424">
        <v>24</v>
      </c>
      <c r="C88" s="514" t="s">
        <v>211</v>
      </c>
      <c r="D88" s="424">
        <v>171</v>
      </c>
      <c r="E88" s="434" t="s">
        <v>402</v>
      </c>
      <c r="F88" s="434" t="s">
        <v>69</v>
      </c>
      <c r="G88" s="434" t="s">
        <v>403</v>
      </c>
      <c r="H88" s="499" t="s">
        <v>108</v>
      </c>
      <c r="I88" s="461" t="s">
        <v>424</v>
      </c>
    </row>
    <row r="89" spans="1:9" ht="14.25" customHeight="1">
      <c r="A89" s="632">
        <v>45785</v>
      </c>
      <c r="B89" s="424">
        <v>24</v>
      </c>
      <c r="C89" s="514" t="s">
        <v>63</v>
      </c>
      <c r="D89" s="424">
        <v>172</v>
      </c>
      <c r="E89" s="434" t="s">
        <v>402</v>
      </c>
      <c r="F89" s="434" t="s">
        <v>69</v>
      </c>
      <c r="G89" s="434" t="s">
        <v>403</v>
      </c>
      <c r="H89" s="499" t="s">
        <v>114</v>
      </c>
      <c r="I89" s="499" t="s">
        <v>388</v>
      </c>
    </row>
    <row r="90" spans="1:9" ht="14.25" customHeight="1">
      <c r="A90" s="632">
        <v>45785</v>
      </c>
      <c r="B90" s="424">
        <v>24</v>
      </c>
      <c r="C90" s="514" t="s">
        <v>65</v>
      </c>
      <c r="D90" s="424">
        <v>173</v>
      </c>
      <c r="E90" s="434" t="s">
        <v>402</v>
      </c>
      <c r="F90" s="434" t="s">
        <v>69</v>
      </c>
      <c r="G90" s="434" t="s">
        <v>403</v>
      </c>
      <c r="H90" s="499" t="s">
        <v>309</v>
      </c>
      <c r="I90" s="499" t="s">
        <v>388</v>
      </c>
    </row>
    <row r="91" spans="1:9" ht="14.25" customHeight="1">
      <c r="A91" s="632">
        <v>45785</v>
      </c>
      <c r="B91" s="424">
        <v>24</v>
      </c>
      <c r="C91" s="514" t="s">
        <v>72</v>
      </c>
      <c r="D91" s="424">
        <v>174</v>
      </c>
      <c r="E91" s="434" t="s">
        <v>402</v>
      </c>
      <c r="F91" s="434" t="s">
        <v>69</v>
      </c>
      <c r="G91" s="434" t="s">
        <v>403</v>
      </c>
      <c r="H91" s="499" t="s">
        <v>313</v>
      </c>
      <c r="I91" s="499" t="s">
        <v>388</v>
      </c>
    </row>
    <row r="92" spans="1:9" ht="14.25" customHeight="1">
      <c r="A92" s="633">
        <v>45785</v>
      </c>
      <c r="B92" s="425">
        <v>24</v>
      </c>
      <c r="C92" s="563" t="s">
        <v>318</v>
      </c>
      <c r="D92" s="425">
        <v>175</v>
      </c>
      <c r="E92" s="549" t="s">
        <v>402</v>
      </c>
      <c r="F92" s="549" t="s">
        <v>69</v>
      </c>
      <c r="G92" s="549" t="s">
        <v>403</v>
      </c>
      <c r="H92" s="566" t="s">
        <v>319</v>
      </c>
      <c r="I92" s="566" t="s">
        <v>388</v>
      </c>
    </row>
    <row r="93" spans="1:9" ht="14.25" customHeight="1">
      <c r="A93" s="632">
        <v>45789</v>
      </c>
      <c r="B93" s="424">
        <v>28</v>
      </c>
      <c r="C93" s="514" t="s">
        <v>211</v>
      </c>
      <c r="D93" s="424">
        <v>176</v>
      </c>
      <c r="E93" s="434" t="s">
        <v>386</v>
      </c>
      <c r="F93" s="434" t="s">
        <v>69</v>
      </c>
      <c r="G93" s="434" t="s">
        <v>387</v>
      </c>
      <c r="H93" s="499" t="s">
        <v>108</v>
      </c>
      <c r="I93" s="499" t="s">
        <v>388</v>
      </c>
    </row>
    <row r="94" spans="1:9" ht="14.25" customHeight="1">
      <c r="A94" s="632">
        <v>45789</v>
      </c>
      <c r="B94" s="424">
        <v>28</v>
      </c>
      <c r="C94" s="514" t="s">
        <v>63</v>
      </c>
      <c r="D94" s="424">
        <v>177</v>
      </c>
      <c r="E94" s="434" t="s">
        <v>386</v>
      </c>
      <c r="F94" s="434" t="s">
        <v>69</v>
      </c>
      <c r="G94" s="434" t="s">
        <v>387</v>
      </c>
      <c r="H94" s="499" t="s">
        <v>114</v>
      </c>
      <c r="I94" s="499" t="s">
        <v>388</v>
      </c>
    </row>
    <row r="95" spans="1:9" ht="14.25" customHeight="1">
      <c r="A95" s="632">
        <v>45789</v>
      </c>
      <c r="B95" s="424">
        <v>28</v>
      </c>
      <c r="C95" s="514" t="s">
        <v>72</v>
      </c>
      <c r="D95" s="424">
        <v>178</v>
      </c>
      <c r="E95" s="434" t="s">
        <v>386</v>
      </c>
      <c r="F95" s="434" t="s">
        <v>69</v>
      </c>
      <c r="G95" s="434" t="s">
        <v>387</v>
      </c>
      <c r="H95" s="499" t="s">
        <v>313</v>
      </c>
      <c r="I95" s="499" t="s">
        <v>388</v>
      </c>
    </row>
    <row r="96" spans="1:9" ht="14.25" customHeight="1">
      <c r="A96" s="632">
        <v>45789</v>
      </c>
      <c r="B96" s="424">
        <v>28</v>
      </c>
      <c r="C96" s="514" t="s">
        <v>318</v>
      </c>
      <c r="D96" s="424">
        <v>179</v>
      </c>
      <c r="E96" s="434" t="s">
        <v>386</v>
      </c>
      <c r="F96" s="434" t="s">
        <v>69</v>
      </c>
      <c r="G96" s="434" t="s">
        <v>387</v>
      </c>
      <c r="H96" s="499" t="s">
        <v>319</v>
      </c>
      <c r="I96" s="499" t="s">
        <v>388</v>
      </c>
    </row>
    <row r="97" spans="1:10" ht="14.25" customHeight="1">
      <c r="A97" s="632">
        <v>45789</v>
      </c>
      <c r="B97" s="424">
        <v>28</v>
      </c>
      <c r="C97" s="514" t="s">
        <v>211</v>
      </c>
      <c r="D97" s="424">
        <v>182</v>
      </c>
      <c r="E97" s="434" t="s">
        <v>402</v>
      </c>
      <c r="F97" s="434" t="s">
        <v>69</v>
      </c>
      <c r="G97" s="434" t="s">
        <v>403</v>
      </c>
      <c r="H97" s="499" t="s">
        <v>108</v>
      </c>
      <c r="I97" s="461" t="s">
        <v>424</v>
      </c>
    </row>
    <row r="98" spans="1:10" ht="14.25" customHeight="1">
      <c r="A98" s="632">
        <v>45789</v>
      </c>
      <c r="B98" s="424">
        <v>28</v>
      </c>
      <c r="C98" s="514" t="s">
        <v>63</v>
      </c>
      <c r="D98" s="424">
        <v>183</v>
      </c>
      <c r="E98" s="434" t="s">
        <v>402</v>
      </c>
      <c r="F98" s="434" t="s">
        <v>69</v>
      </c>
      <c r="G98" s="434" t="s">
        <v>403</v>
      </c>
      <c r="H98" s="499" t="s">
        <v>114</v>
      </c>
      <c r="I98" s="499" t="s">
        <v>388</v>
      </c>
    </row>
    <row r="99" spans="1:10" ht="14.25" customHeight="1">
      <c r="A99" s="632">
        <v>45789</v>
      </c>
      <c r="B99" s="424">
        <v>28</v>
      </c>
      <c r="C99" s="514" t="s">
        <v>65</v>
      </c>
      <c r="D99" s="424">
        <v>184</v>
      </c>
      <c r="E99" s="434" t="s">
        <v>402</v>
      </c>
      <c r="F99" s="434" t="s">
        <v>69</v>
      </c>
      <c r="G99" s="434" t="s">
        <v>403</v>
      </c>
      <c r="H99" s="499" t="s">
        <v>309</v>
      </c>
      <c r="I99" s="499" t="s">
        <v>388</v>
      </c>
    </row>
    <row r="100" spans="1:10" ht="14.25" customHeight="1">
      <c r="A100" s="632">
        <v>45789</v>
      </c>
      <c r="B100" s="424">
        <v>28</v>
      </c>
      <c r="C100" s="514" t="s">
        <v>72</v>
      </c>
      <c r="D100" s="424">
        <v>185</v>
      </c>
      <c r="E100" s="434" t="s">
        <v>402</v>
      </c>
      <c r="F100" s="434" t="s">
        <v>69</v>
      </c>
      <c r="G100" s="434" t="s">
        <v>403</v>
      </c>
      <c r="H100" s="499" t="s">
        <v>313</v>
      </c>
      <c r="I100" s="499" t="s">
        <v>388</v>
      </c>
    </row>
    <row r="101" spans="1:10" ht="14.25" customHeight="1">
      <c r="A101" s="632">
        <v>45789</v>
      </c>
      <c r="B101" s="424">
        <v>28</v>
      </c>
      <c r="C101" s="514" t="s">
        <v>318</v>
      </c>
      <c r="D101" s="424">
        <v>186</v>
      </c>
      <c r="E101" s="434" t="s">
        <v>402</v>
      </c>
      <c r="F101" s="434" t="s">
        <v>69</v>
      </c>
      <c r="G101" s="434" t="s">
        <v>403</v>
      </c>
      <c r="H101" s="499" t="s">
        <v>319</v>
      </c>
      <c r="I101" s="499" t="s">
        <v>388</v>
      </c>
    </row>
    <row r="102" spans="1:10" ht="14.25" customHeight="1">
      <c r="A102" s="632">
        <v>45789</v>
      </c>
      <c r="B102" s="424">
        <v>28</v>
      </c>
      <c r="C102" s="514" t="s">
        <v>211</v>
      </c>
      <c r="D102" s="424">
        <v>187</v>
      </c>
      <c r="E102" s="434" t="s">
        <v>396</v>
      </c>
      <c r="F102" s="434" t="s">
        <v>69</v>
      </c>
      <c r="G102" s="434" t="s">
        <v>397</v>
      </c>
      <c r="H102" s="499" t="s">
        <v>108</v>
      </c>
      <c r="I102" s="499" t="s">
        <v>388</v>
      </c>
    </row>
    <row r="103" spans="1:10" ht="14.25" customHeight="1">
      <c r="A103" s="632">
        <v>45789</v>
      </c>
      <c r="B103" s="424">
        <v>28</v>
      </c>
      <c r="C103" s="514" t="s">
        <v>63</v>
      </c>
      <c r="D103" s="424">
        <v>188</v>
      </c>
      <c r="E103" s="434" t="s">
        <v>396</v>
      </c>
      <c r="F103" s="434" t="s">
        <v>69</v>
      </c>
      <c r="G103" s="434" t="s">
        <v>397</v>
      </c>
      <c r="H103" s="499" t="s">
        <v>114</v>
      </c>
      <c r="I103" s="499" t="s">
        <v>388</v>
      </c>
    </row>
    <row r="104" spans="1:10" ht="14.25" customHeight="1">
      <c r="A104" s="632">
        <v>45789</v>
      </c>
      <c r="B104" s="424">
        <v>28</v>
      </c>
      <c r="C104" s="514" t="s">
        <v>65</v>
      </c>
      <c r="D104" s="424">
        <v>189</v>
      </c>
      <c r="E104" s="434" t="s">
        <v>396</v>
      </c>
      <c r="F104" s="434" t="s">
        <v>69</v>
      </c>
      <c r="G104" s="434" t="s">
        <v>397</v>
      </c>
      <c r="H104" s="499" t="s">
        <v>309</v>
      </c>
      <c r="I104" s="499" t="s">
        <v>388</v>
      </c>
    </row>
    <row r="105" spans="1:10" ht="14.25" customHeight="1">
      <c r="A105" s="633">
        <v>45789</v>
      </c>
      <c r="B105" s="425">
        <v>28</v>
      </c>
      <c r="C105" s="563" t="s">
        <v>65</v>
      </c>
      <c r="D105" s="425">
        <v>190</v>
      </c>
      <c r="E105" s="549" t="s">
        <v>386</v>
      </c>
      <c r="F105" s="549" t="s">
        <v>69</v>
      </c>
      <c r="G105" s="549" t="s">
        <v>387</v>
      </c>
      <c r="H105" s="566" t="s">
        <v>309</v>
      </c>
      <c r="I105" s="566" t="s">
        <v>388</v>
      </c>
    </row>
    <row r="106" spans="1:10" ht="14.25" customHeight="1">
      <c r="A106" s="632">
        <v>45792</v>
      </c>
      <c r="B106" s="424">
        <v>31</v>
      </c>
      <c r="C106" s="514" t="s">
        <v>211</v>
      </c>
      <c r="D106" s="424">
        <v>198</v>
      </c>
      <c r="E106" s="434" t="s">
        <v>386</v>
      </c>
      <c r="F106" s="434" t="s">
        <v>69</v>
      </c>
      <c r="G106" s="434" t="s">
        <v>387</v>
      </c>
      <c r="H106" s="499" t="s">
        <v>108</v>
      </c>
      <c r="I106" s="499" t="s">
        <v>388</v>
      </c>
      <c r="J106" s="424" t="s">
        <v>431</v>
      </c>
    </row>
    <row r="107" spans="1:10" ht="14.25" customHeight="1">
      <c r="A107" s="632">
        <v>45792</v>
      </c>
      <c r="B107" s="424">
        <v>31</v>
      </c>
      <c r="C107" s="514" t="s">
        <v>63</v>
      </c>
      <c r="D107" s="424">
        <v>200</v>
      </c>
      <c r="E107" s="434" t="s">
        <v>386</v>
      </c>
      <c r="F107" s="434" t="s">
        <v>69</v>
      </c>
      <c r="G107" s="434" t="s">
        <v>387</v>
      </c>
      <c r="H107" s="499" t="s">
        <v>114</v>
      </c>
      <c r="I107" s="499" t="s">
        <v>388</v>
      </c>
    </row>
    <row r="108" spans="1:10" ht="14.25" customHeight="1">
      <c r="A108" s="632">
        <v>45792</v>
      </c>
      <c r="B108" s="424">
        <v>31</v>
      </c>
      <c r="C108" s="514" t="s">
        <v>65</v>
      </c>
      <c r="D108" s="424">
        <v>201</v>
      </c>
      <c r="E108" s="434" t="s">
        <v>386</v>
      </c>
      <c r="F108" s="434" t="s">
        <v>69</v>
      </c>
      <c r="G108" s="434" t="s">
        <v>387</v>
      </c>
      <c r="H108" s="499" t="s">
        <v>309</v>
      </c>
      <c r="I108" s="499" t="s">
        <v>388</v>
      </c>
    </row>
    <row r="109" spans="1:10" ht="14.25" customHeight="1">
      <c r="A109" s="632">
        <v>45792</v>
      </c>
      <c r="B109" s="424">
        <v>31</v>
      </c>
      <c r="C109" s="514" t="s">
        <v>72</v>
      </c>
      <c r="D109" s="424">
        <v>202</v>
      </c>
      <c r="E109" s="434" t="s">
        <v>386</v>
      </c>
      <c r="F109" s="434" t="s">
        <v>69</v>
      </c>
      <c r="G109" s="434" t="s">
        <v>387</v>
      </c>
      <c r="H109" s="499" t="s">
        <v>313</v>
      </c>
      <c r="I109" s="499" t="s">
        <v>388</v>
      </c>
    </row>
    <row r="110" spans="1:10" ht="14.25" customHeight="1">
      <c r="A110" s="632">
        <v>45792</v>
      </c>
      <c r="B110" s="424">
        <v>31</v>
      </c>
      <c r="C110" s="514" t="s">
        <v>318</v>
      </c>
      <c r="D110" s="424">
        <v>203</v>
      </c>
      <c r="E110" s="434" t="s">
        <v>386</v>
      </c>
      <c r="F110" s="434" t="s">
        <v>69</v>
      </c>
      <c r="G110" s="434" t="s">
        <v>387</v>
      </c>
      <c r="H110" s="499" t="s">
        <v>319</v>
      </c>
      <c r="I110" s="499" t="s">
        <v>388</v>
      </c>
    </row>
    <row r="111" spans="1:10" ht="14.25" customHeight="1">
      <c r="A111" s="632">
        <v>45792</v>
      </c>
      <c r="B111" s="424">
        <v>31</v>
      </c>
      <c r="C111" s="514" t="s">
        <v>211</v>
      </c>
      <c r="D111" s="424">
        <v>204</v>
      </c>
      <c r="E111" s="434" t="s">
        <v>402</v>
      </c>
      <c r="F111" s="434" t="s">
        <v>69</v>
      </c>
      <c r="G111" s="434" t="s">
        <v>403</v>
      </c>
      <c r="H111" s="499" t="s">
        <v>108</v>
      </c>
      <c r="I111" s="461" t="s">
        <v>432</v>
      </c>
    </row>
    <row r="112" spans="1:10" ht="14.25" customHeight="1">
      <c r="A112" s="632">
        <v>45792</v>
      </c>
      <c r="B112" s="424">
        <v>31</v>
      </c>
      <c r="C112" s="514" t="s">
        <v>63</v>
      </c>
      <c r="D112" s="424">
        <v>205</v>
      </c>
      <c r="E112" s="434" t="s">
        <v>402</v>
      </c>
      <c r="F112" s="434" t="s">
        <v>69</v>
      </c>
      <c r="G112" s="434" t="s">
        <v>403</v>
      </c>
      <c r="H112" s="499" t="s">
        <v>114</v>
      </c>
      <c r="I112" s="499" t="s">
        <v>388</v>
      </c>
    </row>
    <row r="113" spans="1:9" ht="14.25" customHeight="1">
      <c r="A113" s="632">
        <v>45792</v>
      </c>
      <c r="B113" s="424">
        <v>31</v>
      </c>
      <c r="C113" s="514" t="s">
        <v>65</v>
      </c>
      <c r="D113" s="424">
        <v>206</v>
      </c>
      <c r="E113" s="434" t="s">
        <v>402</v>
      </c>
      <c r="F113" s="434" t="s">
        <v>69</v>
      </c>
      <c r="G113" s="434" t="s">
        <v>403</v>
      </c>
      <c r="H113" s="499" t="s">
        <v>309</v>
      </c>
      <c r="I113" s="499" t="s">
        <v>388</v>
      </c>
    </row>
    <row r="114" spans="1:9" ht="14.25" customHeight="1">
      <c r="A114" s="632">
        <v>45792</v>
      </c>
      <c r="B114" s="424">
        <v>31</v>
      </c>
      <c r="C114" s="514" t="s">
        <v>72</v>
      </c>
      <c r="D114" s="424">
        <v>207</v>
      </c>
      <c r="E114" s="434" t="s">
        <v>402</v>
      </c>
      <c r="F114" s="434" t="s">
        <v>69</v>
      </c>
      <c r="G114" s="434" t="s">
        <v>403</v>
      </c>
      <c r="H114" s="499" t="s">
        <v>313</v>
      </c>
      <c r="I114" s="499" t="s">
        <v>388</v>
      </c>
    </row>
    <row r="115" spans="1:9" ht="14.25" customHeight="1">
      <c r="A115" s="632">
        <v>45792</v>
      </c>
      <c r="B115" s="424">
        <v>31</v>
      </c>
      <c r="C115" s="514" t="s">
        <v>318</v>
      </c>
      <c r="D115" s="424">
        <v>208</v>
      </c>
      <c r="E115" s="434" t="s">
        <v>402</v>
      </c>
      <c r="F115" s="434" t="s">
        <v>69</v>
      </c>
      <c r="G115" s="434" t="s">
        <v>403</v>
      </c>
      <c r="H115" s="499" t="s">
        <v>319</v>
      </c>
      <c r="I115" s="499" t="s">
        <v>388</v>
      </c>
    </row>
    <row r="116" spans="1:9" ht="14.25" customHeight="1">
      <c r="A116" s="632">
        <v>45792</v>
      </c>
      <c r="B116" s="424">
        <v>31</v>
      </c>
      <c r="C116" s="514" t="s">
        <v>211</v>
      </c>
      <c r="D116" s="424">
        <v>209</v>
      </c>
      <c r="E116" s="434" t="s">
        <v>396</v>
      </c>
      <c r="F116" s="434" t="s">
        <v>69</v>
      </c>
      <c r="G116" s="434" t="s">
        <v>397</v>
      </c>
      <c r="H116" s="499" t="s">
        <v>108</v>
      </c>
      <c r="I116" s="461" t="s">
        <v>422</v>
      </c>
    </row>
    <row r="117" spans="1:9" ht="14.25" customHeight="1">
      <c r="A117" s="632">
        <v>45792</v>
      </c>
      <c r="B117" s="424">
        <v>31</v>
      </c>
      <c r="C117" s="514" t="s">
        <v>63</v>
      </c>
      <c r="D117" s="424">
        <v>210</v>
      </c>
      <c r="E117" s="434" t="s">
        <v>396</v>
      </c>
      <c r="F117" s="434" t="s">
        <v>69</v>
      </c>
      <c r="G117" s="434" t="s">
        <v>397</v>
      </c>
      <c r="H117" s="499" t="s">
        <v>114</v>
      </c>
      <c r="I117" s="499" t="s">
        <v>388</v>
      </c>
    </row>
    <row r="118" spans="1:9" ht="14.25" customHeight="1">
      <c r="A118" s="633">
        <v>45792</v>
      </c>
      <c r="B118" s="425">
        <v>31</v>
      </c>
      <c r="C118" s="563" t="s">
        <v>65</v>
      </c>
      <c r="D118" s="425">
        <v>211</v>
      </c>
      <c r="E118" s="549" t="s">
        <v>396</v>
      </c>
      <c r="F118" s="549" t="s">
        <v>69</v>
      </c>
      <c r="G118" s="549" t="s">
        <v>397</v>
      </c>
      <c r="H118" s="566" t="s">
        <v>309</v>
      </c>
      <c r="I118" s="566" t="s">
        <v>388</v>
      </c>
    </row>
    <row r="119" spans="1:9" ht="14.25" customHeight="1">
      <c r="F119" s="424"/>
      <c r="I119" s="499"/>
    </row>
  </sheetData>
  <sheetProtection sheet="1" objects="1" scenario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3D0A-BAA9-47C7-A235-F5F01DCBBB0B}">
  <sheetPr>
    <tabColor rgb="FF00B050"/>
  </sheetPr>
  <dimension ref="A1:R55"/>
  <sheetViews>
    <sheetView workbookViewId="0">
      <selection activeCell="K1" sqref="K1"/>
    </sheetView>
  </sheetViews>
  <sheetFormatPr defaultColWidth="8.85546875" defaultRowHeight="15"/>
  <cols>
    <col min="1" max="1" width="13.140625" customWidth="1"/>
    <col min="3" max="3" width="24.7109375" customWidth="1"/>
    <col min="4" max="4" width="14" customWidth="1"/>
    <col min="5" max="5" width="11" customWidth="1"/>
    <col min="6" max="6" width="20.140625" customWidth="1"/>
    <col min="7" max="7" width="29.85546875" customWidth="1"/>
    <col min="8" max="8" width="93" customWidth="1"/>
    <col min="9" max="9" width="13" customWidth="1"/>
    <col min="11" max="11" width="13.42578125" customWidth="1"/>
    <col min="15" max="15" width="135.7109375" customWidth="1"/>
    <col min="16" max="16" width="25.42578125" customWidth="1"/>
    <col min="17" max="17" width="68.42578125" customWidth="1"/>
    <col min="18" max="18" width="39.140625" customWidth="1"/>
  </cols>
  <sheetData>
    <row r="1" spans="1:18">
      <c r="A1" s="305" t="s">
        <v>10</v>
      </c>
      <c r="B1" s="305" t="s">
        <v>11</v>
      </c>
      <c r="C1" s="305" t="s">
        <v>12</v>
      </c>
      <c r="D1" s="305" t="s">
        <v>13</v>
      </c>
      <c r="E1" s="305" t="s">
        <v>14</v>
      </c>
      <c r="F1" s="305" t="s">
        <v>15</v>
      </c>
      <c r="G1" s="305" t="s">
        <v>16</v>
      </c>
      <c r="H1" s="305" t="s">
        <v>282</v>
      </c>
      <c r="I1" s="305" t="s">
        <v>433</v>
      </c>
      <c r="J1" s="751" t="s">
        <v>19</v>
      </c>
      <c r="K1" s="752" t="s">
        <v>20</v>
      </c>
      <c r="L1" s="752" t="s">
        <v>21</v>
      </c>
      <c r="M1" s="752" t="s">
        <v>22</v>
      </c>
      <c r="N1" s="752" t="s">
        <v>23</v>
      </c>
      <c r="O1" s="752" t="s">
        <v>434</v>
      </c>
      <c r="P1" s="752" t="s">
        <v>285</v>
      </c>
      <c r="Q1" s="752" t="s">
        <v>286</v>
      </c>
      <c r="R1" s="753" t="s">
        <v>435</v>
      </c>
    </row>
    <row r="2" spans="1:18">
      <c r="A2" s="746">
        <v>45779</v>
      </c>
      <c r="B2" s="747">
        <v>3</v>
      </c>
      <c r="C2" s="434" t="s">
        <v>436</v>
      </c>
      <c r="D2" s="747">
        <v>1</v>
      </c>
      <c r="E2" s="747" t="s">
        <v>437</v>
      </c>
      <c r="F2" s="747" t="s">
        <v>438</v>
      </c>
      <c r="G2" t="s">
        <v>439</v>
      </c>
      <c r="H2" s="499" t="s">
        <v>108</v>
      </c>
      <c r="I2" t="s">
        <v>440</v>
      </c>
      <c r="J2" s="754">
        <v>1</v>
      </c>
      <c r="K2" s="434">
        <v>1</v>
      </c>
      <c r="L2" s="747" t="s">
        <v>437</v>
      </c>
      <c r="M2" s="434">
        <v>2</v>
      </c>
      <c r="N2" s="434" t="s">
        <v>441</v>
      </c>
      <c r="O2" s="516" t="s">
        <v>442</v>
      </c>
      <c r="P2" s="434" t="s">
        <v>443</v>
      </c>
      <c r="Q2" s="434" t="s">
        <v>444</v>
      </c>
      <c r="R2" s="755">
        <v>45776</v>
      </c>
    </row>
    <row r="3" spans="1:18">
      <c r="A3" s="758">
        <v>45786</v>
      </c>
      <c r="B3" s="759">
        <v>10</v>
      </c>
      <c r="C3" s="760" t="s">
        <v>211</v>
      </c>
      <c r="D3" s="759">
        <v>3</v>
      </c>
      <c r="E3" s="759" t="s">
        <v>321</v>
      </c>
      <c r="F3" s="759" t="s">
        <v>445</v>
      </c>
      <c r="G3" s="761" t="s">
        <v>439</v>
      </c>
      <c r="H3" s="762" t="s">
        <v>108</v>
      </c>
      <c r="J3" s="754">
        <v>2</v>
      </c>
      <c r="K3" s="434">
        <v>1</v>
      </c>
      <c r="L3" s="747" t="s">
        <v>437</v>
      </c>
      <c r="M3" s="434">
        <v>4</v>
      </c>
      <c r="N3" s="434" t="s">
        <v>441</v>
      </c>
      <c r="O3" s="516" t="s">
        <v>442</v>
      </c>
      <c r="P3" s="434" t="s">
        <v>443</v>
      </c>
      <c r="Q3" s="434" t="s">
        <v>444</v>
      </c>
      <c r="R3" s="755">
        <v>45776</v>
      </c>
    </row>
    <row r="4" spans="1:18">
      <c r="A4" s="746">
        <v>45786</v>
      </c>
      <c r="B4" s="747">
        <v>10</v>
      </c>
      <c r="C4" s="434" t="s">
        <v>211</v>
      </c>
      <c r="D4" s="747">
        <v>5</v>
      </c>
      <c r="E4" s="747" t="s">
        <v>437</v>
      </c>
      <c r="F4" s="747" t="s">
        <v>438</v>
      </c>
      <c r="G4" t="s">
        <v>439</v>
      </c>
      <c r="H4" s="499" t="s">
        <v>108</v>
      </c>
      <c r="J4" s="754">
        <v>3</v>
      </c>
      <c r="K4" s="434">
        <v>1</v>
      </c>
      <c r="L4" s="747" t="s">
        <v>437</v>
      </c>
      <c r="M4" s="434">
        <v>5</v>
      </c>
      <c r="N4" s="434" t="s">
        <v>441</v>
      </c>
      <c r="O4" s="516" t="s">
        <v>442</v>
      </c>
      <c r="P4" s="434" t="s">
        <v>443</v>
      </c>
      <c r="Q4" s="434" t="s">
        <v>444</v>
      </c>
      <c r="R4" s="755">
        <v>45776</v>
      </c>
    </row>
    <row r="5" spans="1:18">
      <c r="A5" s="758">
        <v>45790</v>
      </c>
      <c r="B5" s="759">
        <v>17</v>
      </c>
      <c r="C5" s="760" t="s">
        <v>211</v>
      </c>
      <c r="D5" s="759">
        <v>6</v>
      </c>
      <c r="E5" s="759" t="s">
        <v>321</v>
      </c>
      <c r="F5" s="759" t="s">
        <v>445</v>
      </c>
      <c r="G5" s="761" t="s">
        <v>439</v>
      </c>
      <c r="H5" s="762" t="s">
        <v>108</v>
      </c>
      <c r="J5" s="756">
        <v>4</v>
      </c>
      <c r="K5" s="436">
        <v>1</v>
      </c>
      <c r="L5" s="750" t="s">
        <v>437</v>
      </c>
      <c r="M5" s="436">
        <v>6</v>
      </c>
      <c r="N5" s="436" t="s">
        <v>441</v>
      </c>
      <c r="O5" s="642" t="s">
        <v>442</v>
      </c>
      <c r="P5" s="436" t="s">
        <v>443</v>
      </c>
      <c r="Q5" s="436" t="s">
        <v>444</v>
      </c>
      <c r="R5" s="757">
        <v>45776</v>
      </c>
    </row>
    <row r="6" spans="1:18">
      <c r="A6" s="763">
        <v>45790</v>
      </c>
      <c r="B6" s="750">
        <v>17</v>
      </c>
      <c r="C6" s="436" t="s">
        <v>211</v>
      </c>
      <c r="D6" s="750">
        <v>9</v>
      </c>
      <c r="E6" s="750" t="s">
        <v>437</v>
      </c>
      <c r="F6" s="750" t="s">
        <v>438</v>
      </c>
      <c r="G6" s="764" t="s">
        <v>439</v>
      </c>
      <c r="H6" s="670" t="s">
        <v>108</v>
      </c>
      <c r="J6" s="754">
        <v>5</v>
      </c>
      <c r="K6" s="434">
        <v>2</v>
      </c>
      <c r="L6" s="747" t="s">
        <v>321</v>
      </c>
      <c r="M6" s="434">
        <v>2</v>
      </c>
      <c r="N6" s="434" t="s">
        <v>441</v>
      </c>
      <c r="O6" s="516" t="s">
        <v>442</v>
      </c>
      <c r="P6" s="434" t="s">
        <v>443</v>
      </c>
      <c r="Q6" s="434" t="s">
        <v>444</v>
      </c>
      <c r="R6" s="755">
        <v>45776</v>
      </c>
    </row>
    <row r="7" spans="1:18">
      <c r="A7" s="746">
        <v>45793</v>
      </c>
      <c r="B7" s="747">
        <v>17</v>
      </c>
      <c r="C7" s="434" t="s">
        <v>211</v>
      </c>
      <c r="D7" s="747">
        <v>12</v>
      </c>
      <c r="E7" s="747" t="s">
        <v>437</v>
      </c>
      <c r="F7" s="747" t="s">
        <v>438</v>
      </c>
      <c r="G7" t="s">
        <v>439</v>
      </c>
      <c r="H7" s="499" t="s">
        <v>108</v>
      </c>
      <c r="J7" s="754">
        <v>6</v>
      </c>
      <c r="K7" s="434">
        <v>2</v>
      </c>
      <c r="L7" s="747" t="s">
        <v>321</v>
      </c>
      <c r="M7" s="434">
        <v>3</v>
      </c>
      <c r="N7" s="434" t="s">
        <v>441</v>
      </c>
      <c r="O7" s="516" t="s">
        <v>442</v>
      </c>
      <c r="P7" s="434" t="s">
        <v>443</v>
      </c>
      <c r="Q7" s="434" t="s">
        <v>444</v>
      </c>
      <c r="R7" s="755">
        <v>45776</v>
      </c>
    </row>
    <row r="8" spans="1:18">
      <c r="A8" s="746">
        <v>45793</v>
      </c>
      <c r="B8" s="747">
        <v>17</v>
      </c>
      <c r="C8" s="567" t="s">
        <v>63</v>
      </c>
      <c r="D8" s="747">
        <v>13</v>
      </c>
      <c r="E8" s="747" t="s">
        <v>437</v>
      </c>
      <c r="F8" s="747" t="s">
        <v>438</v>
      </c>
      <c r="G8" t="s">
        <v>439</v>
      </c>
      <c r="H8" s="499" t="s">
        <v>114</v>
      </c>
      <c r="J8" s="754">
        <v>7</v>
      </c>
      <c r="K8" s="434">
        <v>2</v>
      </c>
      <c r="L8" s="747" t="s">
        <v>321</v>
      </c>
      <c r="M8" s="434">
        <v>4</v>
      </c>
      <c r="N8" s="434" t="s">
        <v>441</v>
      </c>
      <c r="O8" s="516" t="s">
        <v>442</v>
      </c>
      <c r="P8" s="434" t="s">
        <v>443</v>
      </c>
      <c r="Q8" s="434" t="s">
        <v>444</v>
      </c>
      <c r="R8" s="755">
        <v>45776</v>
      </c>
    </row>
    <row r="9" spans="1:18">
      <c r="A9" s="746">
        <v>45793</v>
      </c>
      <c r="B9" s="747">
        <v>17</v>
      </c>
      <c r="C9" s="434" t="s">
        <v>211</v>
      </c>
      <c r="D9" s="747">
        <v>15</v>
      </c>
      <c r="E9" s="747" t="s">
        <v>321</v>
      </c>
      <c r="F9" s="747" t="s">
        <v>445</v>
      </c>
      <c r="G9" t="s">
        <v>439</v>
      </c>
      <c r="H9" s="499" t="s">
        <v>108</v>
      </c>
      <c r="J9" s="756">
        <v>8</v>
      </c>
      <c r="K9" s="436">
        <v>2</v>
      </c>
      <c r="L9" s="750" t="s">
        <v>321</v>
      </c>
      <c r="M9" s="436">
        <v>5</v>
      </c>
      <c r="N9" s="436" t="s">
        <v>441</v>
      </c>
      <c r="O9" s="642" t="s">
        <v>442</v>
      </c>
      <c r="P9" s="436" t="s">
        <v>443</v>
      </c>
      <c r="Q9" s="436" t="s">
        <v>444</v>
      </c>
      <c r="R9" s="757">
        <v>45776</v>
      </c>
    </row>
    <row r="10" spans="1:18">
      <c r="A10" s="758">
        <v>45796</v>
      </c>
      <c r="B10" s="759">
        <v>20</v>
      </c>
      <c r="C10" s="760" t="s">
        <v>211</v>
      </c>
      <c r="D10" s="759">
        <v>17</v>
      </c>
      <c r="E10" s="759" t="s">
        <v>321</v>
      </c>
      <c r="F10" s="759" t="s">
        <v>445</v>
      </c>
      <c r="G10" s="761" t="s">
        <v>439</v>
      </c>
      <c r="H10" s="762" t="s">
        <v>108</v>
      </c>
      <c r="L10" s="729"/>
    </row>
    <row r="11" spans="1:18">
      <c r="A11" s="746">
        <v>45796</v>
      </c>
      <c r="B11" s="747">
        <v>20</v>
      </c>
      <c r="C11" s="434" t="s">
        <v>211</v>
      </c>
      <c r="D11" s="747">
        <v>19</v>
      </c>
      <c r="E11" s="747" t="s">
        <v>437</v>
      </c>
      <c r="F11" s="747" t="s">
        <v>438</v>
      </c>
      <c r="G11" t="s">
        <v>439</v>
      </c>
      <c r="H11" s="499" t="s">
        <v>108</v>
      </c>
      <c r="L11" s="729"/>
    </row>
    <row r="12" spans="1:18">
      <c r="A12" s="746">
        <v>45796</v>
      </c>
      <c r="B12" s="747">
        <v>20</v>
      </c>
      <c r="C12" s="434" t="s">
        <v>63</v>
      </c>
      <c r="D12" s="747">
        <v>20</v>
      </c>
      <c r="E12" s="747" t="s">
        <v>437</v>
      </c>
      <c r="F12" s="747" t="s">
        <v>438</v>
      </c>
      <c r="G12" t="s">
        <v>439</v>
      </c>
      <c r="H12" s="499" t="s">
        <v>114</v>
      </c>
      <c r="L12" s="729"/>
    </row>
    <row r="13" spans="1:18">
      <c r="A13" s="746">
        <v>45796</v>
      </c>
      <c r="B13" s="747">
        <v>20</v>
      </c>
      <c r="C13" s="434" t="s">
        <v>63</v>
      </c>
      <c r="D13" s="747">
        <v>21</v>
      </c>
      <c r="E13" s="747" t="s">
        <v>321</v>
      </c>
      <c r="F13" s="747" t="s">
        <v>445</v>
      </c>
      <c r="G13" t="s">
        <v>439</v>
      </c>
      <c r="H13" s="499" t="s">
        <v>114</v>
      </c>
      <c r="L13" s="729"/>
    </row>
    <row r="14" spans="1:18">
      <c r="A14" s="758">
        <v>45798</v>
      </c>
      <c r="B14" s="759">
        <v>22</v>
      </c>
      <c r="C14" s="760" t="s">
        <v>211</v>
      </c>
      <c r="D14" s="759">
        <v>22</v>
      </c>
      <c r="E14" s="759" t="s">
        <v>437</v>
      </c>
      <c r="F14" s="759" t="s">
        <v>438</v>
      </c>
      <c r="G14" s="761" t="s">
        <v>439</v>
      </c>
      <c r="H14" s="762" t="s">
        <v>108</v>
      </c>
      <c r="I14" s="773" t="s">
        <v>446</v>
      </c>
      <c r="L14" s="729"/>
    </row>
    <row r="15" spans="1:18">
      <c r="A15" s="746">
        <v>45798</v>
      </c>
      <c r="B15" s="747">
        <v>22</v>
      </c>
      <c r="C15" s="567" t="s">
        <v>63</v>
      </c>
      <c r="D15" s="747">
        <v>23</v>
      </c>
      <c r="E15" s="747" t="s">
        <v>437</v>
      </c>
      <c r="F15" s="747" t="s">
        <v>438</v>
      </c>
      <c r="G15" t="s">
        <v>439</v>
      </c>
      <c r="H15" s="499" t="s">
        <v>114</v>
      </c>
      <c r="L15" s="729"/>
    </row>
    <row r="16" spans="1:18">
      <c r="A16" s="746">
        <v>45798</v>
      </c>
      <c r="B16" s="747">
        <v>22</v>
      </c>
      <c r="C16" s="434" t="s">
        <v>211</v>
      </c>
      <c r="D16" s="747">
        <v>24</v>
      </c>
      <c r="E16" s="747" t="s">
        <v>321</v>
      </c>
      <c r="F16" s="747" t="s">
        <v>445</v>
      </c>
      <c r="G16" t="s">
        <v>439</v>
      </c>
      <c r="H16" s="499" t="s">
        <v>108</v>
      </c>
      <c r="L16" s="729"/>
    </row>
    <row r="17" spans="1:12">
      <c r="A17" s="746">
        <v>45798</v>
      </c>
      <c r="B17" s="747">
        <v>22</v>
      </c>
      <c r="C17" s="567" t="s">
        <v>63</v>
      </c>
      <c r="D17" s="747">
        <v>25</v>
      </c>
      <c r="E17" s="747" t="s">
        <v>321</v>
      </c>
      <c r="F17" s="747" t="s">
        <v>445</v>
      </c>
      <c r="G17" t="s">
        <v>439</v>
      </c>
      <c r="H17" s="499" t="s">
        <v>114</v>
      </c>
      <c r="L17" s="729"/>
    </row>
    <row r="18" spans="1:12">
      <c r="A18" s="758">
        <v>45800</v>
      </c>
      <c r="B18" s="759">
        <v>24</v>
      </c>
      <c r="C18" s="760" t="s">
        <v>211</v>
      </c>
      <c r="D18" s="759">
        <v>26</v>
      </c>
      <c r="E18" s="759" t="s">
        <v>437</v>
      </c>
      <c r="F18" s="759" t="s">
        <v>438</v>
      </c>
      <c r="G18" s="761" t="s">
        <v>439</v>
      </c>
      <c r="H18" s="762" t="s">
        <v>108</v>
      </c>
      <c r="I18" s="773" t="s">
        <v>446</v>
      </c>
      <c r="L18" s="729"/>
    </row>
    <row r="19" spans="1:12">
      <c r="A19" s="746">
        <v>45800</v>
      </c>
      <c r="B19" s="747">
        <v>24</v>
      </c>
      <c r="C19" s="567" t="s">
        <v>63</v>
      </c>
      <c r="D19" s="747">
        <v>27</v>
      </c>
      <c r="E19" s="747" t="s">
        <v>437</v>
      </c>
      <c r="F19" s="747" t="s">
        <v>438</v>
      </c>
      <c r="G19" t="s">
        <v>439</v>
      </c>
      <c r="H19" s="499" t="s">
        <v>114</v>
      </c>
      <c r="L19" s="729"/>
    </row>
    <row r="20" spans="1:12">
      <c r="A20" s="746">
        <v>45800</v>
      </c>
      <c r="B20" s="747">
        <v>24</v>
      </c>
      <c r="C20" s="434" t="s">
        <v>65</v>
      </c>
      <c r="D20" s="747">
        <v>28</v>
      </c>
      <c r="E20" s="747" t="s">
        <v>447</v>
      </c>
      <c r="F20" s="747" t="s">
        <v>438</v>
      </c>
      <c r="G20" t="s">
        <v>439</v>
      </c>
      <c r="H20" s="499" t="s">
        <v>309</v>
      </c>
      <c r="L20" s="729"/>
    </row>
    <row r="21" spans="1:12">
      <c r="A21" s="746">
        <v>45800</v>
      </c>
      <c r="B21" s="747">
        <v>24</v>
      </c>
      <c r="C21" s="434" t="s">
        <v>211</v>
      </c>
      <c r="D21" s="747">
        <v>29</v>
      </c>
      <c r="E21" s="747" t="s">
        <v>321</v>
      </c>
      <c r="F21" s="747" t="s">
        <v>445</v>
      </c>
      <c r="G21" t="s">
        <v>439</v>
      </c>
      <c r="H21" s="499" t="s">
        <v>108</v>
      </c>
      <c r="I21" s="773" t="s">
        <v>446</v>
      </c>
      <c r="L21" s="729"/>
    </row>
    <row r="22" spans="1:12">
      <c r="A22" s="746">
        <v>45800</v>
      </c>
      <c r="B22" s="747">
        <v>24</v>
      </c>
      <c r="C22" s="567" t="s">
        <v>63</v>
      </c>
      <c r="D22" s="747">
        <v>30</v>
      </c>
      <c r="E22" s="747" t="s">
        <v>321</v>
      </c>
      <c r="F22" s="747" t="s">
        <v>445</v>
      </c>
      <c r="G22" t="s">
        <v>439</v>
      </c>
      <c r="H22" s="499" t="s">
        <v>114</v>
      </c>
    </row>
    <row r="23" spans="1:12">
      <c r="A23" s="746">
        <v>45800</v>
      </c>
      <c r="B23" s="747">
        <v>24</v>
      </c>
      <c r="C23" s="434" t="s">
        <v>65</v>
      </c>
      <c r="D23" s="747">
        <v>31</v>
      </c>
      <c r="E23" s="747" t="s">
        <v>448</v>
      </c>
      <c r="F23" s="747" t="s">
        <v>445</v>
      </c>
      <c r="G23" t="s">
        <v>439</v>
      </c>
      <c r="H23" s="499" t="s">
        <v>309</v>
      </c>
      <c r="J23" s="727"/>
      <c r="K23" s="727"/>
    </row>
    <row r="24" spans="1:12">
      <c r="A24" s="758">
        <v>45806</v>
      </c>
      <c r="B24" s="759">
        <v>30</v>
      </c>
      <c r="C24" s="760" t="s">
        <v>211</v>
      </c>
      <c r="D24" s="759">
        <v>32</v>
      </c>
      <c r="E24" s="759" t="s">
        <v>437</v>
      </c>
      <c r="F24" s="759" t="s">
        <v>438</v>
      </c>
      <c r="G24" s="761" t="s">
        <v>439</v>
      </c>
      <c r="H24" s="762" t="s">
        <v>108</v>
      </c>
      <c r="J24" s="728"/>
    </row>
    <row r="25" spans="1:12">
      <c r="A25" s="746">
        <v>45806</v>
      </c>
      <c r="B25" s="747">
        <v>30</v>
      </c>
      <c r="C25" s="567" t="s">
        <v>63</v>
      </c>
      <c r="D25" s="747">
        <v>33</v>
      </c>
      <c r="E25" s="747" t="s">
        <v>437</v>
      </c>
      <c r="F25" s="747" t="s">
        <v>438</v>
      </c>
      <c r="G25" t="s">
        <v>439</v>
      </c>
      <c r="H25" s="499" t="s">
        <v>114</v>
      </c>
      <c r="J25" s="728"/>
    </row>
    <row r="26" spans="1:12">
      <c r="A26" s="746">
        <v>45806</v>
      </c>
      <c r="B26" s="747">
        <v>30</v>
      </c>
      <c r="C26" s="567" t="s">
        <v>65</v>
      </c>
      <c r="D26" s="747">
        <v>34</v>
      </c>
      <c r="E26" s="747" t="s">
        <v>437</v>
      </c>
      <c r="F26" s="747" t="s">
        <v>438</v>
      </c>
      <c r="G26" t="s">
        <v>439</v>
      </c>
      <c r="H26" s="499" t="s">
        <v>309</v>
      </c>
      <c r="J26" s="728"/>
    </row>
    <row r="27" spans="1:12">
      <c r="A27" s="746">
        <v>45806</v>
      </c>
      <c r="B27" s="747">
        <v>30</v>
      </c>
      <c r="C27" s="747" t="s">
        <v>449</v>
      </c>
      <c r="D27" s="747">
        <v>35</v>
      </c>
      <c r="E27" s="747" t="s">
        <v>437</v>
      </c>
      <c r="F27" s="747" t="s">
        <v>438</v>
      </c>
      <c r="G27" t="s">
        <v>439</v>
      </c>
      <c r="H27" s="749" t="s">
        <v>450</v>
      </c>
      <c r="I27" s="727"/>
      <c r="J27" s="728"/>
    </row>
    <row r="28" spans="1:12">
      <c r="A28" s="746">
        <v>45806</v>
      </c>
      <c r="B28" s="748">
        <v>30</v>
      </c>
      <c r="C28" s="434" t="s">
        <v>211</v>
      </c>
      <c r="D28" s="747">
        <v>36</v>
      </c>
      <c r="E28" s="747" t="s">
        <v>321</v>
      </c>
      <c r="F28" s="747" t="s">
        <v>445</v>
      </c>
      <c r="G28" t="s">
        <v>439</v>
      </c>
      <c r="H28" s="499" t="s">
        <v>108</v>
      </c>
      <c r="J28" s="728"/>
    </row>
    <row r="29" spans="1:12">
      <c r="A29" s="746">
        <v>45806</v>
      </c>
      <c r="B29" s="747">
        <v>30</v>
      </c>
      <c r="C29" s="567" t="s">
        <v>63</v>
      </c>
      <c r="D29" s="747">
        <v>37</v>
      </c>
      <c r="E29" s="747" t="s">
        <v>321</v>
      </c>
      <c r="F29" s="747" t="s">
        <v>445</v>
      </c>
      <c r="G29" t="s">
        <v>439</v>
      </c>
      <c r="H29" s="499" t="s">
        <v>114</v>
      </c>
      <c r="J29" s="728"/>
    </row>
    <row r="30" spans="1:12">
      <c r="A30" s="746">
        <v>45806</v>
      </c>
      <c r="B30" s="747">
        <v>30</v>
      </c>
      <c r="C30" s="567" t="s">
        <v>65</v>
      </c>
      <c r="D30" s="747">
        <v>38</v>
      </c>
      <c r="E30" s="747" t="s">
        <v>321</v>
      </c>
      <c r="F30" s="747" t="s">
        <v>445</v>
      </c>
      <c r="G30" t="s">
        <v>439</v>
      </c>
      <c r="H30" s="499" t="s">
        <v>309</v>
      </c>
      <c r="J30" s="728"/>
    </row>
    <row r="31" spans="1:12">
      <c r="A31" s="758">
        <v>45810</v>
      </c>
      <c r="B31" s="759">
        <v>33</v>
      </c>
      <c r="C31" s="760" t="s">
        <v>211</v>
      </c>
      <c r="D31" s="759">
        <v>40</v>
      </c>
      <c r="E31" s="759" t="s">
        <v>437</v>
      </c>
      <c r="F31" s="759" t="s">
        <v>438</v>
      </c>
      <c r="G31" s="761" t="s">
        <v>439</v>
      </c>
      <c r="H31" s="762" t="s">
        <v>108</v>
      </c>
      <c r="J31" s="728"/>
    </row>
    <row r="32" spans="1:12">
      <c r="A32" s="746">
        <v>45810</v>
      </c>
      <c r="B32" s="747">
        <v>33</v>
      </c>
      <c r="C32" s="567" t="s">
        <v>63</v>
      </c>
      <c r="D32" s="747">
        <v>41</v>
      </c>
      <c r="E32" s="747" t="s">
        <v>437</v>
      </c>
      <c r="F32" s="747" t="s">
        <v>438</v>
      </c>
      <c r="G32" t="s">
        <v>439</v>
      </c>
      <c r="H32" s="499" t="s">
        <v>114</v>
      </c>
      <c r="J32" s="728"/>
    </row>
    <row r="33" spans="1:10">
      <c r="A33" s="746">
        <v>45810</v>
      </c>
      <c r="B33" s="747">
        <v>33</v>
      </c>
      <c r="C33" s="567" t="s">
        <v>65</v>
      </c>
      <c r="D33" s="747">
        <v>42</v>
      </c>
      <c r="E33" s="747" t="s">
        <v>437</v>
      </c>
      <c r="F33" s="747" t="s">
        <v>438</v>
      </c>
      <c r="G33" t="s">
        <v>439</v>
      </c>
      <c r="H33" s="499" t="s">
        <v>309</v>
      </c>
      <c r="J33" s="728"/>
    </row>
    <row r="34" spans="1:10">
      <c r="A34" s="746">
        <v>45810</v>
      </c>
      <c r="B34" s="747">
        <v>33</v>
      </c>
      <c r="C34" s="747" t="s">
        <v>449</v>
      </c>
      <c r="D34" s="747">
        <v>43</v>
      </c>
      <c r="E34" s="747" t="s">
        <v>437</v>
      </c>
      <c r="F34" s="747" t="s">
        <v>438</v>
      </c>
      <c r="G34" t="s">
        <v>439</v>
      </c>
      <c r="H34" s="749" t="s">
        <v>450</v>
      </c>
      <c r="J34" s="728"/>
    </row>
    <row r="35" spans="1:10">
      <c r="A35" s="746">
        <v>45810</v>
      </c>
      <c r="B35" s="747">
        <v>33</v>
      </c>
      <c r="C35" s="434" t="s">
        <v>211</v>
      </c>
      <c r="D35" s="747">
        <v>44</v>
      </c>
      <c r="E35" s="747" t="s">
        <v>321</v>
      </c>
      <c r="F35" s="747" t="s">
        <v>445</v>
      </c>
      <c r="G35" t="s">
        <v>439</v>
      </c>
      <c r="H35" s="499" t="s">
        <v>108</v>
      </c>
      <c r="J35" s="728"/>
    </row>
    <row r="36" spans="1:10">
      <c r="A36" s="746">
        <v>45810</v>
      </c>
      <c r="B36" s="747">
        <v>33</v>
      </c>
      <c r="C36" s="567" t="s">
        <v>63</v>
      </c>
      <c r="D36" s="747">
        <v>45</v>
      </c>
      <c r="E36" s="747" t="s">
        <v>321</v>
      </c>
      <c r="F36" s="747" t="s">
        <v>445</v>
      </c>
      <c r="G36" t="s">
        <v>439</v>
      </c>
      <c r="H36" s="499" t="s">
        <v>114</v>
      </c>
      <c r="J36" s="728"/>
    </row>
    <row r="37" spans="1:10">
      <c r="A37" s="746">
        <v>45810</v>
      </c>
      <c r="B37" s="747">
        <v>33</v>
      </c>
      <c r="C37" s="567" t="s">
        <v>65</v>
      </c>
      <c r="D37" s="747">
        <v>46</v>
      </c>
      <c r="E37" s="747" t="s">
        <v>321</v>
      </c>
      <c r="F37" s="747" t="s">
        <v>445</v>
      </c>
      <c r="G37" t="s">
        <v>439</v>
      </c>
      <c r="H37" s="499" t="s">
        <v>309</v>
      </c>
      <c r="J37" s="728"/>
    </row>
    <row r="38" spans="1:10">
      <c r="A38" s="758">
        <v>45813</v>
      </c>
      <c r="B38" s="759">
        <v>36</v>
      </c>
      <c r="C38" s="760" t="s">
        <v>211</v>
      </c>
      <c r="D38" s="759">
        <v>47</v>
      </c>
      <c r="E38" s="759" t="s">
        <v>321</v>
      </c>
      <c r="F38" s="759" t="s">
        <v>445</v>
      </c>
      <c r="G38" s="761" t="s">
        <v>439</v>
      </c>
      <c r="H38" s="762" t="s">
        <v>108</v>
      </c>
      <c r="J38" s="728"/>
    </row>
    <row r="39" spans="1:10">
      <c r="A39" s="746">
        <v>45813</v>
      </c>
      <c r="B39" s="747">
        <v>36</v>
      </c>
      <c r="C39" s="567" t="s">
        <v>63</v>
      </c>
      <c r="D39" s="747">
        <v>48</v>
      </c>
      <c r="E39" s="747" t="s">
        <v>321</v>
      </c>
      <c r="F39" s="747" t="s">
        <v>445</v>
      </c>
      <c r="G39" t="s">
        <v>439</v>
      </c>
      <c r="H39" s="499" t="s">
        <v>114</v>
      </c>
      <c r="J39" s="728"/>
    </row>
    <row r="40" spans="1:10">
      <c r="A40" s="746">
        <v>45813</v>
      </c>
      <c r="B40" s="747">
        <v>36</v>
      </c>
      <c r="C40" s="567" t="s">
        <v>65</v>
      </c>
      <c r="D40" s="747">
        <v>49</v>
      </c>
      <c r="E40" s="747" t="s">
        <v>321</v>
      </c>
      <c r="F40" s="747" t="s">
        <v>445</v>
      </c>
      <c r="G40" t="s">
        <v>439</v>
      </c>
      <c r="H40" s="499" t="s">
        <v>309</v>
      </c>
      <c r="J40" s="728"/>
    </row>
    <row r="41" spans="1:10">
      <c r="A41" s="746">
        <v>45813</v>
      </c>
      <c r="B41" s="747">
        <v>36</v>
      </c>
      <c r="C41" s="434" t="s">
        <v>211</v>
      </c>
      <c r="D41" s="747">
        <v>50</v>
      </c>
      <c r="E41" s="747" t="s">
        <v>437</v>
      </c>
      <c r="F41" s="747" t="s">
        <v>438</v>
      </c>
      <c r="G41" t="s">
        <v>439</v>
      </c>
      <c r="H41" s="499" t="s">
        <v>108</v>
      </c>
      <c r="J41" s="728"/>
    </row>
    <row r="42" spans="1:10">
      <c r="A42" s="746">
        <v>45813</v>
      </c>
      <c r="B42" s="747">
        <v>36</v>
      </c>
      <c r="C42" s="567" t="s">
        <v>63</v>
      </c>
      <c r="D42" s="747">
        <v>51</v>
      </c>
      <c r="E42" s="747" t="s">
        <v>437</v>
      </c>
      <c r="F42" s="747" t="s">
        <v>438</v>
      </c>
      <c r="G42" t="s">
        <v>439</v>
      </c>
      <c r="H42" s="499" t="s">
        <v>114</v>
      </c>
      <c r="J42" s="728"/>
    </row>
    <row r="43" spans="1:10">
      <c r="A43" s="746">
        <v>45813</v>
      </c>
      <c r="B43" s="747">
        <v>36</v>
      </c>
      <c r="C43" s="434" t="s">
        <v>65</v>
      </c>
      <c r="D43" s="747">
        <v>52</v>
      </c>
      <c r="E43" s="747" t="s">
        <v>437</v>
      </c>
      <c r="F43" s="747" t="s">
        <v>438</v>
      </c>
      <c r="G43" t="s">
        <v>439</v>
      </c>
      <c r="H43" s="499" t="s">
        <v>309</v>
      </c>
      <c r="J43" s="728"/>
    </row>
    <row r="44" spans="1:10">
      <c r="A44" s="746">
        <v>45813</v>
      </c>
      <c r="B44" s="747">
        <v>36</v>
      </c>
      <c r="C44" s="747" t="s">
        <v>449</v>
      </c>
      <c r="D44" s="747">
        <v>53</v>
      </c>
      <c r="E44" s="747" t="s">
        <v>437</v>
      </c>
      <c r="F44" s="747" t="s">
        <v>438</v>
      </c>
      <c r="G44" t="s">
        <v>439</v>
      </c>
      <c r="H44" s="499" t="s">
        <v>450</v>
      </c>
      <c r="J44" s="728"/>
    </row>
    <row r="45" spans="1:10">
      <c r="A45" s="758">
        <v>45817</v>
      </c>
      <c r="B45" s="759">
        <v>40</v>
      </c>
      <c r="C45" s="760" t="s">
        <v>211</v>
      </c>
      <c r="D45" s="759">
        <v>54</v>
      </c>
      <c r="E45" s="759" t="s">
        <v>437</v>
      </c>
      <c r="F45" s="759" t="s">
        <v>438</v>
      </c>
      <c r="G45" s="761" t="s">
        <v>439</v>
      </c>
      <c r="H45" s="762" t="s">
        <v>108</v>
      </c>
      <c r="J45" s="728"/>
    </row>
    <row r="46" spans="1:10">
      <c r="A46" s="746">
        <v>45817</v>
      </c>
      <c r="B46" s="747">
        <v>40</v>
      </c>
      <c r="C46" s="567" t="s">
        <v>63</v>
      </c>
      <c r="D46" s="747">
        <v>55</v>
      </c>
      <c r="E46" s="747" t="s">
        <v>437</v>
      </c>
      <c r="F46" s="747" t="s">
        <v>438</v>
      </c>
      <c r="G46" t="s">
        <v>439</v>
      </c>
      <c r="H46" s="499" t="s">
        <v>114</v>
      </c>
      <c r="J46" s="728"/>
    </row>
    <row r="47" spans="1:10">
      <c r="A47" s="746">
        <v>45817</v>
      </c>
      <c r="B47" s="747">
        <v>40</v>
      </c>
      <c r="C47" s="567" t="s">
        <v>65</v>
      </c>
      <c r="D47" s="747">
        <v>56</v>
      </c>
      <c r="E47" s="747" t="s">
        <v>437</v>
      </c>
      <c r="F47" s="747" t="s">
        <v>438</v>
      </c>
      <c r="G47" t="s">
        <v>439</v>
      </c>
      <c r="H47" s="499" t="s">
        <v>309</v>
      </c>
      <c r="J47" s="728"/>
    </row>
    <row r="48" spans="1:10">
      <c r="A48" s="746">
        <v>45817</v>
      </c>
      <c r="B48" s="747">
        <v>40</v>
      </c>
      <c r="C48" s="747" t="s">
        <v>449</v>
      </c>
      <c r="D48" s="747">
        <v>57</v>
      </c>
      <c r="E48" s="747" t="s">
        <v>437</v>
      </c>
      <c r="F48" s="747" t="s">
        <v>438</v>
      </c>
      <c r="G48" t="s">
        <v>439</v>
      </c>
      <c r="H48" s="499" t="s">
        <v>450</v>
      </c>
      <c r="J48" s="728"/>
    </row>
    <row r="49" spans="1:10">
      <c r="A49" s="758">
        <v>45819</v>
      </c>
      <c r="B49" s="759">
        <v>42</v>
      </c>
      <c r="C49" s="760" t="s">
        <v>211</v>
      </c>
      <c r="D49" s="759">
        <v>58</v>
      </c>
      <c r="E49" s="759" t="s">
        <v>437</v>
      </c>
      <c r="F49" s="759" t="s">
        <v>438</v>
      </c>
      <c r="G49" s="761" t="s">
        <v>439</v>
      </c>
      <c r="H49" s="762" t="s">
        <v>108</v>
      </c>
      <c r="J49" s="728"/>
    </row>
    <row r="50" spans="1:10">
      <c r="A50" s="746">
        <v>45819</v>
      </c>
      <c r="B50" s="747">
        <v>42</v>
      </c>
      <c r="C50" s="567" t="s">
        <v>63</v>
      </c>
      <c r="D50" s="747">
        <v>59</v>
      </c>
      <c r="E50" s="747" t="s">
        <v>437</v>
      </c>
      <c r="F50" s="747" t="s">
        <v>438</v>
      </c>
      <c r="G50" t="s">
        <v>439</v>
      </c>
      <c r="H50" s="499" t="s">
        <v>114</v>
      </c>
      <c r="J50" s="728"/>
    </row>
    <row r="51" spans="1:10">
      <c r="A51" s="746">
        <v>45819</v>
      </c>
      <c r="B51" s="747">
        <v>42</v>
      </c>
      <c r="C51" s="434" t="s">
        <v>65</v>
      </c>
      <c r="D51" s="747">
        <v>60</v>
      </c>
      <c r="E51" s="747" t="s">
        <v>437</v>
      </c>
      <c r="F51" s="747" t="s">
        <v>438</v>
      </c>
      <c r="G51" t="s">
        <v>439</v>
      </c>
      <c r="H51" s="499" t="s">
        <v>309</v>
      </c>
      <c r="J51" s="728"/>
    </row>
    <row r="52" spans="1:10">
      <c r="A52" s="763">
        <v>45819</v>
      </c>
      <c r="B52" s="750">
        <v>42</v>
      </c>
      <c r="C52" s="750" t="s">
        <v>449</v>
      </c>
      <c r="D52" s="750">
        <v>61</v>
      </c>
      <c r="E52" s="750" t="s">
        <v>437</v>
      </c>
      <c r="F52" s="750" t="s">
        <v>438</v>
      </c>
      <c r="G52" s="764" t="s">
        <v>439</v>
      </c>
      <c r="H52" s="670" t="s">
        <v>450</v>
      </c>
      <c r="J52" s="728"/>
    </row>
    <row r="53" spans="1:10">
      <c r="C53" s="728"/>
    </row>
    <row r="54" spans="1:10">
      <c r="C54" s="728"/>
    </row>
    <row r="55" spans="1:10">
      <c r="C55" s="728"/>
    </row>
  </sheetData>
  <sheetProtection sheet="1" objects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98B2-50D4-4A90-986C-C1DF19621E16}">
  <sheetPr>
    <tabColor rgb="FF00B050"/>
  </sheetPr>
  <dimension ref="A1:BT166"/>
  <sheetViews>
    <sheetView topLeftCell="A63" zoomScale="75" zoomScaleNormal="75" workbookViewId="0">
      <selection activeCell="G152" sqref="G152"/>
    </sheetView>
  </sheetViews>
  <sheetFormatPr defaultColWidth="8.85546875" defaultRowHeight="14.25" customHeight="1"/>
  <cols>
    <col min="1" max="1" width="15.140625" style="424" customWidth="1"/>
    <col min="2" max="2" width="9.140625" style="424"/>
    <col min="3" max="3" width="21" style="424" customWidth="1"/>
    <col min="4" max="4" width="9.140625" style="424"/>
    <col min="5" max="5" width="13.140625" style="424" customWidth="1"/>
    <col min="6" max="6" width="18.85546875" style="426" customWidth="1"/>
    <col min="7" max="7" width="71.7109375" style="424" customWidth="1"/>
    <col min="8" max="8" width="79.85546875" style="424" bestFit="1" customWidth="1"/>
    <col min="9" max="9" width="79.85546875" style="424" customWidth="1"/>
    <col min="10" max="10" width="18.42578125" style="424" customWidth="1"/>
    <col min="11" max="11" width="70.28515625" style="424" customWidth="1"/>
    <col min="12" max="12" width="21" style="424" customWidth="1"/>
    <col min="13" max="13" width="9.140625" style="424"/>
    <col min="14" max="14" width="12" style="424" customWidth="1"/>
    <col min="15" max="16" width="9.140625" style="424"/>
    <col min="17" max="17" width="11.140625" style="424" customWidth="1"/>
    <col min="18" max="18" width="26.7109375" style="424" customWidth="1"/>
    <col min="19" max="19" width="22.42578125" style="424" customWidth="1"/>
    <col min="20" max="20" width="20.28515625" style="424" customWidth="1"/>
    <col min="21" max="21" width="22.7109375" style="424" customWidth="1"/>
    <col min="22" max="22" width="46.140625" style="424" customWidth="1"/>
    <col min="23" max="23" width="17.85546875" style="424" customWidth="1"/>
    <col min="24" max="24" width="49.140625" style="424" customWidth="1"/>
    <col min="25" max="25" width="23" style="424" customWidth="1"/>
    <col min="26" max="26" width="37.42578125" style="424" customWidth="1"/>
    <col min="27" max="27" width="30.7109375" style="424" customWidth="1"/>
    <col min="28" max="28" width="29.140625" style="424" customWidth="1"/>
    <col min="29" max="29" width="10.42578125" style="424" customWidth="1"/>
    <col min="30" max="30" width="13.7109375" style="424" customWidth="1"/>
    <col min="31" max="31" width="15.42578125" style="424" customWidth="1"/>
    <col min="32" max="32" width="13.140625" style="424" customWidth="1"/>
    <col min="33" max="33" width="16.7109375" style="424" customWidth="1"/>
    <col min="34" max="34" width="16.42578125" style="424" customWidth="1"/>
    <col min="35" max="36" width="12.42578125" style="424" customWidth="1"/>
    <col min="37" max="37" width="11.42578125" style="424" customWidth="1"/>
    <col min="38" max="38" width="14.42578125" style="424" customWidth="1"/>
    <col min="39" max="39" width="12.140625" style="424" customWidth="1"/>
    <col min="40" max="40" width="12.85546875" style="424" customWidth="1"/>
    <col min="41" max="41" width="12.42578125" style="424" customWidth="1"/>
    <col min="42" max="42" width="11.28515625" style="424" customWidth="1"/>
    <col min="43" max="43" width="14.42578125" style="424" customWidth="1"/>
    <col min="44" max="44" width="17.42578125" style="424" customWidth="1"/>
    <col min="45" max="45" width="17.140625" style="424" customWidth="1"/>
    <col min="46" max="46" width="16.42578125" style="424" customWidth="1"/>
    <col min="47" max="47" width="16.28515625" style="424" customWidth="1"/>
    <col min="48" max="48" width="15.7109375" style="424" bestFit="1" customWidth="1"/>
    <col min="49" max="49" width="14.28515625" style="424" customWidth="1"/>
    <col min="50" max="50" width="14.42578125" style="424" customWidth="1"/>
    <col min="51" max="51" width="14.28515625" style="424" customWidth="1"/>
    <col min="52" max="52" width="12.7109375" style="424" customWidth="1"/>
    <col min="53" max="53" width="14.7109375" style="424" customWidth="1"/>
    <col min="54" max="54" width="18.7109375" style="424" customWidth="1"/>
    <col min="55" max="55" width="13.28515625" style="424" customWidth="1"/>
    <col min="56" max="56" width="14.140625" style="424" customWidth="1"/>
    <col min="57" max="58" width="12.42578125" style="424" customWidth="1"/>
    <col min="59" max="59" width="27.85546875" style="424" customWidth="1"/>
    <col min="60" max="60" width="14.42578125" style="424" customWidth="1"/>
    <col min="61" max="61" width="13.85546875" style="424" customWidth="1"/>
    <col min="62" max="62" width="14" style="424" customWidth="1"/>
    <col min="63" max="63" width="14.85546875" style="424" customWidth="1"/>
    <col min="64" max="64" width="14.7109375" style="424" customWidth="1"/>
    <col min="65" max="65" width="12.42578125" style="424" customWidth="1"/>
    <col min="66" max="66" width="13.85546875" style="424" customWidth="1"/>
    <col min="67" max="67" width="12.42578125" style="424" customWidth="1"/>
    <col min="68" max="68" width="12.28515625" style="424" customWidth="1"/>
    <col min="69" max="69" width="12.7109375" style="424" customWidth="1"/>
    <col min="70" max="70" width="16.7109375" style="424" customWidth="1"/>
    <col min="71" max="71" width="12.7109375" style="424" customWidth="1"/>
    <col min="72" max="72" width="13" style="424" customWidth="1"/>
    <col min="73" max="16384" width="8.85546875" style="424"/>
  </cols>
  <sheetData>
    <row r="1" spans="1:72" ht="15" customHeight="1">
      <c r="A1" s="305" t="s">
        <v>10</v>
      </c>
      <c r="B1" s="305" t="s">
        <v>11</v>
      </c>
      <c r="C1" s="305" t="s">
        <v>12</v>
      </c>
      <c r="D1" s="305" t="s">
        <v>13</v>
      </c>
      <c r="E1" s="305" t="s">
        <v>14</v>
      </c>
      <c r="F1" s="305" t="s">
        <v>15</v>
      </c>
      <c r="G1" s="305" t="s">
        <v>16</v>
      </c>
      <c r="H1" s="305" t="s">
        <v>282</v>
      </c>
      <c r="I1" s="305" t="s">
        <v>367</v>
      </c>
      <c r="J1" s="305" t="s">
        <v>28</v>
      </c>
      <c r="K1" s="498" t="s">
        <v>283</v>
      </c>
      <c r="L1" s="499"/>
      <c r="M1" s="570" t="s">
        <v>19</v>
      </c>
      <c r="N1" s="502" t="s">
        <v>20</v>
      </c>
      <c r="O1" s="587" t="s">
        <v>21</v>
      </c>
      <c r="P1" s="502" t="s">
        <v>22</v>
      </c>
      <c r="Q1" s="502" t="s">
        <v>23</v>
      </c>
      <c r="R1" s="502" t="s">
        <v>284</v>
      </c>
      <c r="S1" s="502" t="s">
        <v>24</v>
      </c>
      <c r="T1" s="502" t="s">
        <v>102</v>
      </c>
      <c r="U1" s="502" t="s">
        <v>285</v>
      </c>
      <c r="V1" s="587" t="s">
        <v>286</v>
      </c>
      <c r="W1" s="502" t="s">
        <v>103</v>
      </c>
      <c r="X1" s="503" t="s">
        <v>287</v>
      </c>
      <c r="Y1" s="504" t="s">
        <v>288</v>
      </c>
      <c r="Z1" s="502" t="s">
        <v>28</v>
      </c>
      <c r="AA1" s="624" t="s">
        <v>289</v>
      </c>
      <c r="AB1" s="625" t="s">
        <v>105</v>
      </c>
      <c r="AC1" s="622" t="s">
        <v>10</v>
      </c>
      <c r="AD1" s="590" t="s">
        <v>11</v>
      </c>
      <c r="AE1" s="655" t="s">
        <v>451</v>
      </c>
      <c r="AF1" s="655" t="s">
        <v>452</v>
      </c>
      <c r="AG1" s="655" t="s">
        <v>453</v>
      </c>
      <c r="AH1" s="655" t="s">
        <v>454</v>
      </c>
      <c r="AI1" s="655" t="s">
        <v>455</v>
      </c>
      <c r="AJ1" s="655" t="s">
        <v>456</v>
      </c>
      <c r="AK1" s="593" t="s">
        <v>374</v>
      </c>
      <c r="AL1" s="593" t="s">
        <v>375</v>
      </c>
      <c r="AM1" s="592" t="s">
        <v>376</v>
      </c>
      <c r="AN1" s="592" t="s">
        <v>377</v>
      </c>
      <c r="AO1" s="592" t="s">
        <v>378</v>
      </c>
      <c r="AP1" s="592" t="s">
        <v>379</v>
      </c>
      <c r="AQ1" s="692" t="s">
        <v>457</v>
      </c>
      <c r="AR1" s="692" t="s">
        <v>458</v>
      </c>
      <c r="AS1" s="692" t="s">
        <v>459</v>
      </c>
      <c r="AT1" s="692" t="s">
        <v>460</v>
      </c>
      <c r="AU1" s="692" t="s">
        <v>461</v>
      </c>
      <c r="AV1" s="692" t="s">
        <v>462</v>
      </c>
      <c r="AW1" s="592" t="s">
        <v>463</v>
      </c>
      <c r="AX1" s="592" t="s">
        <v>464</v>
      </c>
      <c r="AY1" s="592" t="s">
        <v>465</v>
      </c>
      <c r="AZ1" s="592" t="s">
        <v>466</v>
      </c>
      <c r="BA1" s="592" t="s">
        <v>467</v>
      </c>
      <c r="BB1" s="592" t="s">
        <v>468</v>
      </c>
      <c r="BC1" s="692" t="s">
        <v>469</v>
      </c>
      <c r="BD1" s="692" t="s">
        <v>470</v>
      </c>
      <c r="BE1" s="692" t="s">
        <v>471</v>
      </c>
      <c r="BF1" s="692" t="s">
        <v>472</v>
      </c>
      <c r="BG1" s="692" t="s">
        <v>473</v>
      </c>
      <c r="BH1" s="693" t="s">
        <v>474</v>
      </c>
      <c r="BI1" s="694" t="s">
        <v>475</v>
      </c>
      <c r="BJ1" s="695" t="s">
        <v>476</v>
      </c>
      <c r="BK1" s="695" t="s">
        <v>477</v>
      </c>
      <c r="BL1" s="695" t="s">
        <v>478</v>
      </c>
      <c r="BM1" s="695" t="s">
        <v>479</v>
      </c>
      <c r="BN1" s="695" t="s">
        <v>480</v>
      </c>
      <c r="BO1" s="696" t="s">
        <v>481</v>
      </c>
      <c r="BP1" s="697" t="s">
        <v>482</v>
      </c>
      <c r="BQ1" s="698" t="s">
        <v>483</v>
      </c>
      <c r="BR1" s="698" t="s">
        <v>484</v>
      </c>
      <c r="BS1" s="698" t="s">
        <v>485</v>
      </c>
      <c r="BT1" s="699" t="s">
        <v>486</v>
      </c>
    </row>
    <row r="2" spans="1:72" ht="99">
      <c r="A2" s="513">
        <v>45842</v>
      </c>
      <c r="B2" s="514">
        <v>3</v>
      </c>
      <c r="C2" s="514" t="s">
        <v>436</v>
      </c>
      <c r="D2" s="514">
        <v>1</v>
      </c>
      <c r="E2" s="434" t="s">
        <v>396</v>
      </c>
      <c r="F2" s="434" t="s">
        <v>487</v>
      </c>
      <c r="G2" s="434" t="s">
        <v>488</v>
      </c>
      <c r="H2" s="499" t="s">
        <v>436</v>
      </c>
      <c r="I2" s="499" t="s">
        <v>388</v>
      </c>
      <c r="J2" s="529" t="s">
        <v>489</v>
      </c>
      <c r="K2" s="499" t="s">
        <v>108</v>
      </c>
      <c r="L2" s="499"/>
      <c r="M2" s="519">
        <v>1</v>
      </c>
      <c r="N2" s="646">
        <v>1</v>
      </c>
      <c r="O2" s="652" t="s">
        <v>490</v>
      </c>
      <c r="P2" s="572">
        <v>1</v>
      </c>
      <c r="Q2" s="572" t="s">
        <v>57</v>
      </c>
      <c r="R2" s="588" t="s">
        <v>491</v>
      </c>
      <c r="S2" s="572" t="s">
        <v>77</v>
      </c>
      <c r="T2" s="573" t="s">
        <v>78</v>
      </c>
      <c r="U2" s="572" t="s">
        <v>389</v>
      </c>
      <c r="V2" s="434" t="s">
        <v>301</v>
      </c>
      <c r="W2" s="531">
        <v>45839</v>
      </c>
      <c r="X2" s="499" t="s">
        <v>492</v>
      </c>
      <c r="Y2" s="434" t="s">
        <v>303</v>
      </c>
      <c r="Z2" s="575"/>
      <c r="AA2" s="623" t="s">
        <v>305</v>
      </c>
      <c r="AB2" s="595" t="s">
        <v>303</v>
      </c>
      <c r="AC2" s="619">
        <v>45842</v>
      </c>
      <c r="AD2" s="598">
        <v>3</v>
      </c>
      <c r="AE2" s="690">
        <v>0.08</v>
      </c>
      <c r="AF2" s="656">
        <v>0.28999999999999998</v>
      </c>
      <c r="AG2" s="657">
        <v>6.11</v>
      </c>
      <c r="AH2" s="656">
        <v>1.85</v>
      </c>
      <c r="AI2" s="656">
        <v>0.71</v>
      </c>
      <c r="AJ2" s="656">
        <v>1.47</v>
      </c>
      <c r="AK2" s="686">
        <v>0.08</v>
      </c>
      <c r="AL2" s="597">
        <v>0.45</v>
      </c>
      <c r="AM2" s="686">
        <v>0.27</v>
      </c>
      <c r="AN2" s="597">
        <v>2.48</v>
      </c>
      <c r="AO2" s="686">
        <v>0.06</v>
      </c>
      <c r="AP2" s="686">
        <v>0.16</v>
      </c>
      <c r="AQ2" s="656">
        <v>0.32</v>
      </c>
      <c r="AR2" s="665">
        <v>3.06</v>
      </c>
      <c r="AS2" s="665">
        <v>0.28999999999999998</v>
      </c>
      <c r="AT2" s="665">
        <v>7.95</v>
      </c>
      <c r="AU2" s="665">
        <v>0.89</v>
      </c>
      <c r="AV2" s="665">
        <v>1.7</v>
      </c>
      <c r="AW2" s="732">
        <v>0.82</v>
      </c>
      <c r="AX2" s="732">
        <v>0.08</v>
      </c>
      <c r="AY2" s="732">
        <v>0.38</v>
      </c>
      <c r="AZ2" s="732" t="s">
        <v>493</v>
      </c>
      <c r="BA2" s="732">
        <v>0.3</v>
      </c>
      <c r="BB2" s="732">
        <v>0.23</v>
      </c>
      <c r="BC2" s="702">
        <v>0.21</v>
      </c>
      <c r="BD2" s="733">
        <v>0.38</v>
      </c>
      <c r="BE2" s="700">
        <v>0.33</v>
      </c>
      <c r="BF2" s="733">
        <v>2.42</v>
      </c>
      <c r="BG2" s="733">
        <v>0.39</v>
      </c>
      <c r="BH2" s="700">
        <v>2.74</v>
      </c>
      <c r="BI2" s="734">
        <v>0.42</v>
      </c>
      <c r="BJ2" s="735">
        <v>1.42</v>
      </c>
      <c r="BK2" s="735">
        <v>0.5</v>
      </c>
      <c r="BL2" s="735">
        <v>1.38</v>
      </c>
      <c r="BM2" s="735">
        <v>1.29</v>
      </c>
      <c r="BN2" s="701">
        <v>1.65</v>
      </c>
      <c r="BO2" s="702">
        <v>0.23</v>
      </c>
      <c r="BP2" s="733">
        <v>2.02</v>
      </c>
      <c r="BQ2" s="733">
        <v>0.45</v>
      </c>
      <c r="BR2" s="733">
        <v>2.59</v>
      </c>
      <c r="BS2" s="700">
        <v>0.36</v>
      </c>
      <c r="BT2" s="736">
        <v>0.11</v>
      </c>
    </row>
    <row r="3" spans="1:72" ht="14.25" customHeight="1">
      <c r="A3" s="513">
        <v>45842</v>
      </c>
      <c r="B3" s="514">
        <v>3</v>
      </c>
      <c r="C3" s="514" t="s">
        <v>63</v>
      </c>
      <c r="D3" s="514">
        <v>2</v>
      </c>
      <c r="E3" s="434" t="s">
        <v>396</v>
      </c>
      <c r="F3" s="434" t="s">
        <v>487</v>
      </c>
      <c r="G3" s="434" t="s">
        <v>488</v>
      </c>
      <c r="H3" s="499" t="s">
        <v>114</v>
      </c>
      <c r="I3" s="499" t="s">
        <v>388</v>
      </c>
      <c r="J3" s="529"/>
      <c r="K3" s="499" t="s">
        <v>114</v>
      </c>
      <c r="L3" s="499"/>
      <c r="M3" s="437">
        <v>2</v>
      </c>
      <c r="N3" s="647">
        <v>1</v>
      </c>
      <c r="O3" s="652" t="s">
        <v>490</v>
      </c>
      <c r="P3" s="434">
        <v>2</v>
      </c>
      <c r="Q3" s="434" t="s">
        <v>57</v>
      </c>
      <c r="R3" s="588" t="s">
        <v>494</v>
      </c>
      <c r="S3" s="434" t="s">
        <v>391</v>
      </c>
      <c r="T3" s="530" t="s">
        <v>215</v>
      </c>
      <c r="U3" s="434" t="s">
        <v>389</v>
      </c>
      <c r="V3" s="434" t="s">
        <v>301</v>
      </c>
      <c r="W3" s="531">
        <v>45839</v>
      </c>
      <c r="X3" s="499" t="s">
        <v>495</v>
      </c>
      <c r="Y3" s="434" t="s">
        <v>303</v>
      </c>
      <c r="Z3" s="532"/>
      <c r="AA3" s="623"/>
      <c r="AB3" s="601" t="s">
        <v>303</v>
      </c>
      <c r="AC3" s="620">
        <v>45846</v>
      </c>
      <c r="AD3" s="598">
        <v>7</v>
      </c>
      <c r="AE3" s="691">
        <v>2.44</v>
      </c>
      <c r="AF3" s="658">
        <v>11.08</v>
      </c>
      <c r="AG3" s="659">
        <v>39.380000000000003</v>
      </c>
      <c r="AH3" s="658">
        <v>24.14</v>
      </c>
      <c r="AI3" s="658">
        <v>10.33</v>
      </c>
      <c r="AJ3" s="658">
        <v>13.68</v>
      </c>
      <c r="AK3" s="687">
        <v>3.53</v>
      </c>
      <c r="AL3" s="598">
        <v>12.57</v>
      </c>
      <c r="AM3" s="687">
        <v>6.36</v>
      </c>
      <c r="AN3" s="598">
        <v>4.42</v>
      </c>
      <c r="AO3" s="687">
        <v>0.43</v>
      </c>
      <c r="AP3" s="687">
        <v>0.33</v>
      </c>
      <c r="AQ3" s="658">
        <v>7.52</v>
      </c>
      <c r="AR3" s="666">
        <v>19.579999999999998</v>
      </c>
      <c r="AS3" s="666">
        <v>3.62</v>
      </c>
      <c r="AT3" s="666">
        <v>37.85</v>
      </c>
      <c r="AU3" s="666">
        <v>14.48</v>
      </c>
      <c r="AV3" s="666">
        <v>24.34</v>
      </c>
      <c r="AW3" s="735">
        <v>13.86</v>
      </c>
      <c r="AX3" s="735">
        <v>3.27</v>
      </c>
      <c r="AY3" s="735">
        <v>8.25</v>
      </c>
      <c r="AZ3" s="735" t="s">
        <v>493</v>
      </c>
      <c r="BA3" s="735">
        <v>6.19</v>
      </c>
      <c r="BB3" s="735">
        <v>6.59</v>
      </c>
      <c r="BC3" s="704">
        <v>3.42</v>
      </c>
      <c r="BD3" s="737">
        <v>8.84</v>
      </c>
      <c r="BE3" s="703">
        <v>6.41</v>
      </c>
      <c r="BF3" s="737">
        <v>23.55</v>
      </c>
      <c r="BG3" s="737">
        <v>9.2200000000000006</v>
      </c>
      <c r="BH3" s="703">
        <v>22.67</v>
      </c>
      <c r="BI3" s="734">
        <v>3.87</v>
      </c>
      <c r="BJ3" s="735">
        <v>19.34</v>
      </c>
      <c r="BK3" s="735">
        <v>9.98</v>
      </c>
      <c r="BL3" s="735">
        <v>26.33</v>
      </c>
      <c r="BM3" s="735">
        <v>21.09</v>
      </c>
      <c r="BN3" s="701">
        <v>16.71</v>
      </c>
      <c r="BO3" s="704">
        <v>11.12</v>
      </c>
      <c r="BP3" s="737">
        <v>4.97</v>
      </c>
      <c r="BQ3" s="737">
        <v>11</v>
      </c>
      <c r="BR3" s="737">
        <v>39.799999999999997</v>
      </c>
      <c r="BS3" s="703">
        <v>3.36</v>
      </c>
      <c r="BT3" s="738">
        <v>6.57</v>
      </c>
    </row>
    <row r="4" spans="1:72" ht="15">
      <c r="A4" s="513">
        <v>45842</v>
      </c>
      <c r="B4" s="514">
        <v>3</v>
      </c>
      <c r="C4" s="514" t="s">
        <v>436</v>
      </c>
      <c r="D4" s="514">
        <v>4</v>
      </c>
      <c r="E4" s="434" t="s">
        <v>490</v>
      </c>
      <c r="F4" s="434" t="s">
        <v>496</v>
      </c>
      <c r="G4" s="434" t="s">
        <v>497</v>
      </c>
      <c r="H4" s="499" t="s">
        <v>436</v>
      </c>
      <c r="I4" s="499" t="s">
        <v>388</v>
      </c>
      <c r="J4" s="499"/>
      <c r="K4" s="499" t="s">
        <v>309</v>
      </c>
      <c r="L4" s="499"/>
      <c r="M4" s="437">
        <v>3</v>
      </c>
      <c r="N4" s="647">
        <v>1</v>
      </c>
      <c r="O4" s="652" t="s">
        <v>490</v>
      </c>
      <c r="P4" s="434">
        <v>3</v>
      </c>
      <c r="Q4" s="434" t="s">
        <v>57</v>
      </c>
      <c r="R4" s="588" t="s">
        <v>498</v>
      </c>
      <c r="S4" s="434" t="s">
        <v>394</v>
      </c>
      <c r="T4" s="530" t="s">
        <v>225</v>
      </c>
      <c r="U4" s="434" t="s">
        <v>389</v>
      </c>
      <c r="V4" s="434" t="s">
        <v>301</v>
      </c>
      <c r="W4" s="531">
        <v>45839</v>
      </c>
      <c r="X4" s="499"/>
      <c r="Y4" s="434" t="s">
        <v>303</v>
      </c>
      <c r="Z4" s="532"/>
      <c r="AA4" s="623"/>
      <c r="AB4" s="596" t="s">
        <v>303</v>
      </c>
      <c r="AC4" s="620">
        <v>45848</v>
      </c>
      <c r="AD4" s="598">
        <v>9</v>
      </c>
      <c r="AE4" s="691">
        <v>5.07</v>
      </c>
      <c r="AF4" s="658">
        <v>18.239999999999998</v>
      </c>
      <c r="AG4" s="659">
        <v>54.78</v>
      </c>
      <c r="AH4" s="658">
        <v>37.090000000000003</v>
      </c>
      <c r="AI4" s="658">
        <v>17.920000000000002</v>
      </c>
      <c r="AJ4" s="658">
        <v>27.05</v>
      </c>
      <c r="AK4" s="687">
        <v>3.79</v>
      </c>
      <c r="AL4" s="598">
        <v>19.43</v>
      </c>
      <c r="AM4" s="687">
        <v>6.38</v>
      </c>
      <c r="AN4" s="598">
        <v>19.010000000000002</v>
      </c>
      <c r="AO4" s="687">
        <v>0.95</v>
      </c>
      <c r="AP4" s="687">
        <v>0.45</v>
      </c>
      <c r="AQ4" s="667">
        <v>19.62</v>
      </c>
      <c r="AR4" s="666">
        <v>43.91</v>
      </c>
      <c r="AS4" s="666">
        <v>8.1</v>
      </c>
      <c r="AT4" s="666">
        <v>71.58</v>
      </c>
      <c r="AU4" s="666">
        <v>30.83</v>
      </c>
      <c r="AV4" s="666">
        <v>44.08</v>
      </c>
      <c r="AW4" s="735">
        <v>33.619999999999997</v>
      </c>
      <c r="AX4" s="735">
        <v>8.9499999999999993</v>
      </c>
      <c r="AY4" s="735">
        <v>20.84</v>
      </c>
      <c r="AZ4" s="735" t="s">
        <v>493</v>
      </c>
      <c r="BA4" s="735">
        <v>17.12</v>
      </c>
      <c r="BB4" s="735">
        <v>17.100000000000001</v>
      </c>
      <c r="BC4" s="704">
        <v>8.39</v>
      </c>
      <c r="BD4" s="737">
        <v>17.8</v>
      </c>
      <c r="BE4" s="703">
        <v>10.41</v>
      </c>
      <c r="BF4" s="737">
        <v>54.7</v>
      </c>
      <c r="BG4" s="737">
        <v>25.19</v>
      </c>
      <c r="BH4" s="703">
        <v>42.47</v>
      </c>
      <c r="BI4" s="734">
        <v>9.8800000000000008</v>
      </c>
      <c r="BJ4" s="735">
        <v>35.51</v>
      </c>
      <c r="BK4" s="735">
        <v>20.47</v>
      </c>
      <c r="BL4" s="735">
        <v>57.17</v>
      </c>
      <c r="BM4" s="735">
        <v>46.86</v>
      </c>
      <c r="BN4" s="701">
        <v>0.05</v>
      </c>
      <c r="BO4" s="704">
        <v>27.81</v>
      </c>
      <c r="BP4" s="737">
        <v>11.06</v>
      </c>
      <c r="BQ4" s="737">
        <v>19.98</v>
      </c>
      <c r="BR4" s="737">
        <v>62.08</v>
      </c>
      <c r="BS4" s="703">
        <v>0.28999999999999998</v>
      </c>
      <c r="BT4" s="738">
        <v>14.4</v>
      </c>
    </row>
    <row r="5" spans="1:72" ht="15">
      <c r="A5" s="513">
        <v>45842</v>
      </c>
      <c r="B5" s="514">
        <v>3</v>
      </c>
      <c r="C5" s="514" t="s">
        <v>63</v>
      </c>
      <c r="D5" s="514">
        <v>5</v>
      </c>
      <c r="E5" s="434" t="s">
        <v>490</v>
      </c>
      <c r="F5" s="434" t="s">
        <v>496</v>
      </c>
      <c r="G5" s="434" t="s">
        <v>497</v>
      </c>
      <c r="H5" s="499" t="s">
        <v>114</v>
      </c>
      <c r="I5" s="499" t="s">
        <v>388</v>
      </c>
      <c r="J5" s="499"/>
      <c r="K5" s="499" t="s">
        <v>499</v>
      </c>
      <c r="L5" s="499"/>
      <c r="M5" s="437">
        <v>4</v>
      </c>
      <c r="N5" s="647">
        <v>1</v>
      </c>
      <c r="O5" s="652" t="s">
        <v>490</v>
      </c>
      <c r="P5" s="434">
        <v>4</v>
      </c>
      <c r="Q5" s="434" t="s">
        <v>57</v>
      </c>
      <c r="R5" s="588" t="s">
        <v>500</v>
      </c>
      <c r="S5" s="434" t="s">
        <v>398</v>
      </c>
      <c r="T5" s="530" t="s">
        <v>399</v>
      </c>
      <c r="U5" s="434" t="s">
        <v>389</v>
      </c>
      <c r="V5" s="434" t="s">
        <v>301</v>
      </c>
      <c r="W5" s="531">
        <v>45839</v>
      </c>
      <c r="X5" s="499"/>
      <c r="Y5" s="434" t="s">
        <v>303</v>
      </c>
      <c r="Z5" s="532"/>
      <c r="AA5" s="623"/>
      <c r="AB5" s="596" t="s">
        <v>303</v>
      </c>
      <c r="AC5" s="620">
        <v>45852</v>
      </c>
      <c r="AD5" s="598">
        <v>13</v>
      </c>
      <c r="AE5" s="691">
        <v>8.1</v>
      </c>
      <c r="AF5" s="658">
        <v>40.32</v>
      </c>
      <c r="AG5" s="659">
        <v>60.35</v>
      </c>
      <c r="AH5" s="658">
        <v>47.75</v>
      </c>
      <c r="AI5" s="658">
        <v>35.590000000000003</v>
      </c>
      <c r="AJ5" s="658">
        <v>38.25</v>
      </c>
      <c r="AK5" s="688">
        <v>2.27</v>
      </c>
      <c r="AL5" s="687">
        <v>9.3000000000000007</v>
      </c>
      <c r="AM5" s="687">
        <v>0.79</v>
      </c>
      <c r="AN5" s="598">
        <v>28.92</v>
      </c>
      <c r="AO5" s="687">
        <v>0.49</v>
      </c>
      <c r="AP5" s="687">
        <v>0.54</v>
      </c>
      <c r="AQ5" s="668">
        <v>38.909999999999997</v>
      </c>
      <c r="AR5" s="658">
        <v>67.38</v>
      </c>
      <c r="AS5" s="658">
        <v>14.56</v>
      </c>
      <c r="AT5" s="658">
        <v>91.62</v>
      </c>
      <c r="AU5" s="658">
        <v>51.38</v>
      </c>
      <c r="AV5" s="658">
        <v>76.97</v>
      </c>
      <c r="AW5" s="735">
        <v>57.56</v>
      </c>
      <c r="AX5" s="735">
        <v>20.309999999999999</v>
      </c>
      <c r="AY5" s="735">
        <v>39.17</v>
      </c>
      <c r="AZ5" s="735" t="s">
        <v>493</v>
      </c>
      <c r="BA5" s="735">
        <v>41.06</v>
      </c>
      <c r="BB5" s="735">
        <v>32.65</v>
      </c>
      <c r="BC5" s="704">
        <v>4.17</v>
      </c>
      <c r="BD5" s="737">
        <v>30.98</v>
      </c>
      <c r="BE5" s="703">
        <v>12.96</v>
      </c>
      <c r="BF5" s="737">
        <v>85.08</v>
      </c>
      <c r="BG5" s="737">
        <v>44.75</v>
      </c>
      <c r="BH5" s="703">
        <v>0.38</v>
      </c>
      <c r="BI5" s="734">
        <v>14.15</v>
      </c>
      <c r="BJ5" s="735">
        <v>57.78</v>
      </c>
      <c r="BK5" s="735">
        <v>29.42</v>
      </c>
      <c r="BL5" s="735">
        <v>78.11</v>
      </c>
      <c r="BM5" s="735">
        <v>66.680000000000007</v>
      </c>
      <c r="BN5" s="701">
        <v>0</v>
      </c>
      <c r="BO5" s="704">
        <v>0.02</v>
      </c>
      <c r="BP5" s="737">
        <v>15.47</v>
      </c>
      <c r="BQ5" s="737">
        <v>35.979999999999997</v>
      </c>
      <c r="BR5" s="737">
        <v>80.27</v>
      </c>
      <c r="BS5" s="703">
        <v>0</v>
      </c>
      <c r="BT5" s="738">
        <v>33.520000000000003</v>
      </c>
    </row>
    <row r="6" spans="1:72" ht="15">
      <c r="A6" s="513">
        <v>45842</v>
      </c>
      <c r="B6" s="514">
        <v>3</v>
      </c>
      <c r="C6" s="514" t="s">
        <v>436</v>
      </c>
      <c r="D6" s="514">
        <v>6</v>
      </c>
      <c r="E6" s="434" t="s">
        <v>501</v>
      </c>
      <c r="F6" s="434" t="s">
        <v>502</v>
      </c>
      <c r="G6" s="434" t="s">
        <v>503</v>
      </c>
      <c r="H6" s="499" t="s">
        <v>436</v>
      </c>
      <c r="I6" s="499" t="s">
        <v>388</v>
      </c>
      <c r="J6" s="499"/>
      <c r="K6" s="499"/>
      <c r="L6" s="499"/>
      <c r="M6" s="437">
        <v>5</v>
      </c>
      <c r="N6" s="647">
        <v>1</v>
      </c>
      <c r="O6" s="652" t="s">
        <v>490</v>
      </c>
      <c r="P6" s="434">
        <v>5</v>
      </c>
      <c r="Q6" s="434" t="s">
        <v>57</v>
      </c>
      <c r="R6" s="588" t="s">
        <v>498</v>
      </c>
      <c r="S6" s="434" t="s">
        <v>394</v>
      </c>
      <c r="T6" s="530" t="s">
        <v>225</v>
      </c>
      <c r="U6" s="434" t="s">
        <v>389</v>
      </c>
      <c r="V6" s="434" t="s">
        <v>301</v>
      </c>
      <c r="W6" s="531">
        <v>45839</v>
      </c>
      <c r="X6" s="499"/>
      <c r="Y6" s="434" t="s">
        <v>303</v>
      </c>
      <c r="Z6" s="532"/>
      <c r="AA6" s="518"/>
      <c r="AB6" s="596" t="s">
        <v>303</v>
      </c>
      <c r="AC6" s="620">
        <v>45855</v>
      </c>
      <c r="AD6" s="598">
        <v>16</v>
      </c>
      <c r="AE6" s="691">
        <v>4.59</v>
      </c>
      <c r="AF6" s="658">
        <v>43.72</v>
      </c>
      <c r="AG6" s="659">
        <v>60.78</v>
      </c>
      <c r="AH6" s="658">
        <v>36.770000000000003</v>
      </c>
      <c r="AI6" s="658">
        <v>32.56</v>
      </c>
      <c r="AJ6" s="658">
        <v>35.01</v>
      </c>
      <c r="AK6" s="688">
        <v>2.77</v>
      </c>
      <c r="AL6" s="598">
        <v>12.37</v>
      </c>
      <c r="AM6" s="687">
        <v>1.17</v>
      </c>
      <c r="AN6" s="598">
        <v>24.58</v>
      </c>
      <c r="AO6" s="687">
        <v>0.18</v>
      </c>
      <c r="AP6" s="687">
        <v>0.46</v>
      </c>
      <c r="AQ6" s="658">
        <v>42.54</v>
      </c>
      <c r="AR6" s="666">
        <v>73.92</v>
      </c>
      <c r="AS6" s="666">
        <v>14.67</v>
      </c>
      <c r="AT6" s="709">
        <v>72.599999999999994</v>
      </c>
      <c r="AU6" s="666">
        <v>66.22</v>
      </c>
      <c r="AV6" s="666">
        <v>80.38</v>
      </c>
      <c r="AW6" s="735">
        <v>61.78</v>
      </c>
      <c r="AX6" s="735">
        <v>30.02</v>
      </c>
      <c r="AY6" s="735">
        <v>54.49</v>
      </c>
      <c r="AZ6" s="735" t="s">
        <v>493</v>
      </c>
      <c r="BA6" s="735">
        <v>45.71</v>
      </c>
      <c r="BB6" s="735">
        <v>46.07</v>
      </c>
      <c r="BC6" s="704">
        <v>0.15</v>
      </c>
      <c r="BD6" s="737">
        <v>42.77</v>
      </c>
      <c r="BE6" s="703">
        <v>0.43</v>
      </c>
      <c r="BF6" s="706">
        <v>67.760000000000005</v>
      </c>
      <c r="BG6" s="737">
        <v>49.33</v>
      </c>
      <c r="BH6" s="703">
        <v>0.27</v>
      </c>
      <c r="BI6" s="711">
        <v>0.16</v>
      </c>
      <c r="BJ6" s="735">
        <v>71.09</v>
      </c>
      <c r="BK6" s="735">
        <v>45.69</v>
      </c>
      <c r="BL6" s="708">
        <v>83.38</v>
      </c>
      <c r="BM6" s="735">
        <v>77.64</v>
      </c>
      <c r="BN6" s="701">
        <v>0</v>
      </c>
      <c r="BO6" s="704">
        <v>0</v>
      </c>
      <c r="BP6" s="737">
        <v>24.65</v>
      </c>
      <c r="BQ6" s="737">
        <v>45.85</v>
      </c>
      <c r="BR6" s="706">
        <v>76.25</v>
      </c>
      <c r="BS6" s="703">
        <v>0</v>
      </c>
      <c r="BT6" s="738">
        <v>37.85</v>
      </c>
    </row>
    <row r="7" spans="1:72" ht="16.5" customHeight="1">
      <c r="A7" s="513">
        <v>45842</v>
      </c>
      <c r="B7" s="514">
        <v>3</v>
      </c>
      <c r="C7" s="514" t="s">
        <v>63</v>
      </c>
      <c r="D7" s="514">
        <v>7</v>
      </c>
      <c r="E7" s="434" t="s">
        <v>501</v>
      </c>
      <c r="F7" s="434" t="s">
        <v>502</v>
      </c>
      <c r="G7" s="434" t="s">
        <v>503</v>
      </c>
      <c r="H7" s="499" t="s">
        <v>114</v>
      </c>
      <c r="I7" s="499" t="s">
        <v>388</v>
      </c>
      <c r="J7" s="499"/>
      <c r="K7" s="499"/>
      <c r="L7" s="499"/>
      <c r="M7" s="548">
        <v>6</v>
      </c>
      <c r="N7" s="671">
        <v>1</v>
      </c>
      <c r="O7" s="653" t="s">
        <v>490</v>
      </c>
      <c r="P7" s="549">
        <v>6</v>
      </c>
      <c r="Q7" s="436" t="s">
        <v>57</v>
      </c>
      <c r="R7" s="589" t="s">
        <v>500</v>
      </c>
      <c r="S7" s="549" t="s">
        <v>398</v>
      </c>
      <c r="T7" s="550" t="s">
        <v>399</v>
      </c>
      <c r="U7" s="549" t="s">
        <v>389</v>
      </c>
      <c r="V7" s="549" t="s">
        <v>301</v>
      </c>
      <c r="W7" s="531">
        <v>45839</v>
      </c>
      <c r="X7" s="566"/>
      <c r="Y7" s="549" t="s">
        <v>303</v>
      </c>
      <c r="Z7" s="552"/>
      <c r="AA7" s="518"/>
      <c r="AB7" s="596" t="s">
        <v>303</v>
      </c>
      <c r="AC7" s="620">
        <v>45858</v>
      </c>
      <c r="AD7" s="598">
        <v>20</v>
      </c>
      <c r="AE7" s="691">
        <v>3.67</v>
      </c>
      <c r="AF7" s="658">
        <v>34.64</v>
      </c>
      <c r="AG7" s="659">
        <v>54.98</v>
      </c>
      <c r="AH7" s="658">
        <v>31.54</v>
      </c>
      <c r="AI7" s="658">
        <v>35.159999999999997</v>
      </c>
      <c r="AJ7" s="658">
        <v>32.549999999999997</v>
      </c>
      <c r="AK7" s="688">
        <v>2.96</v>
      </c>
      <c r="AL7" s="598">
        <v>13.6</v>
      </c>
      <c r="AM7" s="687">
        <v>0.81</v>
      </c>
      <c r="AN7" s="598">
        <v>22.4</v>
      </c>
      <c r="AO7" s="687">
        <v>0.15</v>
      </c>
      <c r="AP7" s="687">
        <v>0.3</v>
      </c>
      <c r="AQ7" s="658">
        <v>37.909999999999997</v>
      </c>
      <c r="AR7" s="666">
        <v>77.23</v>
      </c>
      <c r="AS7" s="666">
        <v>15.64</v>
      </c>
      <c r="AT7" s="666">
        <v>86.43</v>
      </c>
      <c r="AU7" s="666">
        <v>73.19</v>
      </c>
      <c r="AV7" s="666">
        <v>77.3</v>
      </c>
      <c r="AW7" s="735">
        <v>40.869999999999997</v>
      </c>
      <c r="AX7" s="735">
        <v>26.62</v>
      </c>
      <c r="AY7" s="735">
        <v>56.37</v>
      </c>
      <c r="AZ7" s="735" t="s">
        <v>493</v>
      </c>
      <c r="BA7" s="735">
        <v>40.340000000000003</v>
      </c>
      <c r="BB7" s="735">
        <v>48.22</v>
      </c>
      <c r="BC7" s="704">
        <v>0.08</v>
      </c>
      <c r="BD7" s="737">
        <v>47</v>
      </c>
      <c r="BE7" s="703">
        <v>0</v>
      </c>
      <c r="BF7" s="737">
        <v>46.01</v>
      </c>
      <c r="BG7" s="737">
        <v>67.88</v>
      </c>
      <c r="BH7" s="703">
        <v>0</v>
      </c>
      <c r="BI7" s="711">
        <v>0.15</v>
      </c>
      <c r="BJ7" s="735">
        <v>74.09</v>
      </c>
      <c r="BK7" s="735">
        <v>55.39</v>
      </c>
      <c r="BL7" s="708">
        <v>82.81</v>
      </c>
      <c r="BM7" s="735">
        <v>81.53</v>
      </c>
      <c r="BN7" s="701">
        <v>0</v>
      </c>
      <c r="BO7" s="704">
        <v>0</v>
      </c>
      <c r="BP7" s="703">
        <v>2.75</v>
      </c>
      <c r="BQ7" s="737">
        <v>51.78</v>
      </c>
      <c r="BR7" s="737">
        <v>82.64</v>
      </c>
      <c r="BS7" s="703">
        <v>0</v>
      </c>
      <c r="BT7" s="707">
        <v>0.88</v>
      </c>
    </row>
    <row r="8" spans="1:72" ht="15">
      <c r="A8" s="513">
        <v>45842</v>
      </c>
      <c r="B8" s="514">
        <v>3</v>
      </c>
      <c r="C8" s="514" t="s">
        <v>436</v>
      </c>
      <c r="D8" s="514">
        <v>8</v>
      </c>
      <c r="E8" s="434" t="s">
        <v>504</v>
      </c>
      <c r="F8" s="434" t="s">
        <v>505</v>
      </c>
      <c r="G8" s="434" t="s">
        <v>506</v>
      </c>
      <c r="H8" s="499" t="s">
        <v>436</v>
      </c>
      <c r="I8" s="499" t="s">
        <v>388</v>
      </c>
      <c r="J8" s="577"/>
      <c r="K8" s="577"/>
      <c r="L8" s="577"/>
      <c r="M8" s="437">
        <v>7</v>
      </c>
      <c r="N8" s="647">
        <v>2</v>
      </c>
      <c r="O8" s="649" t="s">
        <v>396</v>
      </c>
      <c r="P8" s="434">
        <v>1</v>
      </c>
      <c r="Q8" s="434" t="s">
        <v>57</v>
      </c>
      <c r="R8" s="588" t="s">
        <v>507</v>
      </c>
      <c r="S8" s="434" t="s">
        <v>77</v>
      </c>
      <c r="T8" s="530" t="s">
        <v>78</v>
      </c>
      <c r="U8" s="434" t="s">
        <v>389</v>
      </c>
      <c r="V8" s="434" t="s">
        <v>301</v>
      </c>
      <c r="W8" s="531">
        <v>45839</v>
      </c>
      <c r="X8" s="499"/>
      <c r="Y8" s="434" t="s">
        <v>303</v>
      </c>
      <c r="Z8" s="578"/>
      <c r="AB8" s="596" t="s">
        <v>303</v>
      </c>
      <c r="AC8" s="620">
        <v>45862</v>
      </c>
      <c r="AD8" s="598">
        <v>23</v>
      </c>
      <c r="AE8" s="691">
        <v>2.92</v>
      </c>
      <c r="AF8" s="660">
        <v>42.2</v>
      </c>
      <c r="AG8" s="661">
        <v>62.99</v>
      </c>
      <c r="AH8" s="660">
        <v>39.86</v>
      </c>
      <c r="AI8" s="660">
        <v>33.74</v>
      </c>
      <c r="AJ8" s="660">
        <v>33.46</v>
      </c>
      <c r="AK8" s="710">
        <v>2.52</v>
      </c>
      <c r="AL8" s="603">
        <v>13.42</v>
      </c>
      <c r="AM8" s="710">
        <v>0.43</v>
      </c>
      <c r="AN8" s="603">
        <v>19.86</v>
      </c>
      <c r="AO8" s="710">
        <v>0.13</v>
      </c>
      <c r="AP8" s="710">
        <v>0.2</v>
      </c>
      <c r="AQ8" s="658">
        <v>15.41</v>
      </c>
      <c r="AR8" s="666">
        <v>78</v>
      </c>
      <c r="AS8" s="709">
        <v>2.57</v>
      </c>
      <c r="AT8" s="666">
        <v>81.650000000000006</v>
      </c>
      <c r="AU8" s="666">
        <v>68.56</v>
      </c>
      <c r="AV8" s="666">
        <v>71.180000000000007</v>
      </c>
      <c r="AW8" s="712">
        <v>0.24</v>
      </c>
      <c r="AX8" s="712">
        <v>8.18</v>
      </c>
      <c r="AY8" s="735">
        <v>47.52</v>
      </c>
      <c r="AZ8" s="735" t="s">
        <v>493</v>
      </c>
      <c r="BA8" s="712">
        <v>18</v>
      </c>
      <c r="BB8" s="735">
        <v>42.03</v>
      </c>
      <c r="BC8" s="704">
        <v>0.09</v>
      </c>
      <c r="BD8" s="737">
        <v>38.68</v>
      </c>
      <c r="BE8" s="703">
        <v>0</v>
      </c>
      <c r="BF8" s="703">
        <v>0</v>
      </c>
      <c r="BG8" s="703">
        <v>2.61</v>
      </c>
      <c r="BH8" s="703">
        <v>0</v>
      </c>
      <c r="BI8" s="711">
        <v>0.14000000000000001</v>
      </c>
      <c r="BJ8" s="735">
        <v>67.010000000000005</v>
      </c>
      <c r="BK8" s="712">
        <v>0.3</v>
      </c>
      <c r="BL8" s="735">
        <v>84.33</v>
      </c>
      <c r="BM8" s="735">
        <v>80.39</v>
      </c>
      <c r="BN8" s="701">
        <v>0</v>
      </c>
      <c r="BO8" s="704">
        <v>0</v>
      </c>
      <c r="BP8" s="703">
        <v>1.89</v>
      </c>
      <c r="BQ8" s="737">
        <v>37.909999999999997</v>
      </c>
      <c r="BR8" s="737">
        <v>76.83</v>
      </c>
      <c r="BS8" s="703">
        <v>0</v>
      </c>
      <c r="BT8" s="707">
        <v>0</v>
      </c>
    </row>
    <row r="9" spans="1:72" ht="15" customHeight="1">
      <c r="A9" s="513">
        <v>45842</v>
      </c>
      <c r="B9" s="514">
        <v>3</v>
      </c>
      <c r="C9" s="514" t="s">
        <v>63</v>
      </c>
      <c r="D9" s="514">
        <v>9</v>
      </c>
      <c r="E9" s="434" t="s">
        <v>504</v>
      </c>
      <c r="F9" s="434" t="s">
        <v>505</v>
      </c>
      <c r="G9" s="434" t="s">
        <v>506</v>
      </c>
      <c r="H9" s="499" t="s">
        <v>114</v>
      </c>
      <c r="I9" s="499" t="s">
        <v>388</v>
      </c>
      <c r="J9" s="577"/>
      <c r="K9" s="577"/>
      <c r="L9" s="577"/>
      <c r="M9" s="437">
        <v>8</v>
      </c>
      <c r="N9" s="647">
        <v>2</v>
      </c>
      <c r="O9" s="649" t="s">
        <v>396</v>
      </c>
      <c r="P9" s="434">
        <v>2</v>
      </c>
      <c r="Q9" s="434" t="s">
        <v>57</v>
      </c>
      <c r="R9" s="588" t="s">
        <v>508</v>
      </c>
      <c r="S9" s="434" t="s">
        <v>391</v>
      </c>
      <c r="T9" s="530" t="s">
        <v>215</v>
      </c>
      <c r="U9" s="434" t="s">
        <v>389</v>
      </c>
      <c r="V9" s="434" t="s">
        <v>301</v>
      </c>
      <c r="W9" s="531">
        <v>45839</v>
      </c>
      <c r="X9" s="499"/>
      <c r="Y9" s="434" t="s">
        <v>303</v>
      </c>
      <c r="Z9" s="578"/>
      <c r="AB9" s="596" t="s">
        <v>303</v>
      </c>
      <c r="AC9" s="620">
        <v>45866</v>
      </c>
      <c r="AD9" s="598">
        <v>27</v>
      </c>
      <c r="AE9" s="691">
        <v>1.67</v>
      </c>
      <c r="AF9" s="660">
        <v>42.22</v>
      </c>
      <c r="AG9" s="661">
        <v>70.98</v>
      </c>
      <c r="AH9" s="660">
        <v>46.59</v>
      </c>
      <c r="AI9" s="660">
        <v>39.340000000000003</v>
      </c>
      <c r="AJ9" s="660">
        <v>40.630000000000003</v>
      </c>
      <c r="AK9" s="710">
        <v>2.16</v>
      </c>
      <c r="AL9" s="603">
        <v>15.44</v>
      </c>
      <c r="AM9" s="710">
        <v>0.16</v>
      </c>
      <c r="AN9" s="603">
        <v>18.39</v>
      </c>
      <c r="AO9" s="687">
        <v>0.1</v>
      </c>
      <c r="AP9" s="713">
        <v>18</v>
      </c>
      <c r="AQ9" s="714">
        <v>0.14000000000000001</v>
      </c>
      <c r="AR9" s="666">
        <v>71.33</v>
      </c>
      <c r="AS9" s="709">
        <v>0.15</v>
      </c>
      <c r="AT9" s="666">
        <v>73.540000000000006</v>
      </c>
      <c r="AU9" s="709">
        <v>0.09</v>
      </c>
      <c r="AV9" s="666">
        <v>71.89</v>
      </c>
      <c r="AW9" s="712">
        <v>0</v>
      </c>
      <c r="AX9" s="712">
        <v>0</v>
      </c>
      <c r="AY9" s="712">
        <v>0</v>
      </c>
      <c r="AZ9" s="735" t="s">
        <v>493</v>
      </c>
      <c r="BA9" s="712">
        <v>0</v>
      </c>
      <c r="BB9" s="712">
        <v>0</v>
      </c>
      <c r="BC9" s="704">
        <v>0</v>
      </c>
      <c r="BD9" s="703">
        <v>0</v>
      </c>
      <c r="BE9" s="703">
        <v>0</v>
      </c>
      <c r="BF9" s="703">
        <v>0</v>
      </c>
      <c r="BG9" s="703">
        <v>0</v>
      </c>
      <c r="BH9" s="703">
        <v>0</v>
      </c>
      <c r="BI9" s="711">
        <v>0.15</v>
      </c>
      <c r="BJ9" s="735">
        <v>29.09</v>
      </c>
      <c r="BK9" s="712">
        <v>0.21</v>
      </c>
      <c r="BL9" s="735">
        <v>80.42</v>
      </c>
      <c r="BM9" s="735">
        <v>72.47</v>
      </c>
      <c r="BN9" s="701">
        <v>0</v>
      </c>
      <c r="BO9" s="704">
        <v>0</v>
      </c>
      <c r="BP9" s="703">
        <v>0</v>
      </c>
      <c r="BQ9" s="703">
        <v>0</v>
      </c>
      <c r="BR9" s="703">
        <v>0</v>
      </c>
      <c r="BS9" s="703">
        <v>83.79</v>
      </c>
      <c r="BT9" s="707">
        <v>0</v>
      </c>
    </row>
    <row r="10" spans="1:72" ht="15">
      <c r="A10" s="513">
        <v>45842</v>
      </c>
      <c r="B10" s="514">
        <v>3</v>
      </c>
      <c r="C10" s="514" t="s">
        <v>436</v>
      </c>
      <c r="D10" s="514">
        <v>10</v>
      </c>
      <c r="E10" s="434" t="s">
        <v>509</v>
      </c>
      <c r="F10" s="434">
        <v>2</v>
      </c>
      <c r="G10" s="434" t="s">
        <v>510</v>
      </c>
      <c r="H10" s="499" t="s">
        <v>436</v>
      </c>
      <c r="I10" s="499" t="s">
        <v>388</v>
      </c>
      <c r="J10" s="577"/>
      <c r="K10" s="577"/>
      <c r="L10" s="576"/>
      <c r="M10" s="437">
        <v>9</v>
      </c>
      <c r="N10" s="647">
        <v>2</v>
      </c>
      <c r="O10" s="649" t="s">
        <v>396</v>
      </c>
      <c r="P10" s="434">
        <v>3</v>
      </c>
      <c r="Q10" s="434" t="s">
        <v>57</v>
      </c>
      <c r="R10" s="588" t="s">
        <v>511</v>
      </c>
      <c r="S10" s="434" t="s">
        <v>394</v>
      </c>
      <c r="T10" s="530" t="s">
        <v>225</v>
      </c>
      <c r="U10" s="434" t="s">
        <v>389</v>
      </c>
      <c r="V10" s="434" t="s">
        <v>301</v>
      </c>
      <c r="W10" s="531">
        <v>45839</v>
      </c>
      <c r="X10" s="499"/>
      <c r="Y10" s="434" t="s">
        <v>303</v>
      </c>
      <c r="Z10" s="578"/>
      <c r="AB10" s="630"/>
      <c r="AC10" s="621"/>
      <c r="AD10" s="604"/>
      <c r="AE10" s="662"/>
      <c r="AF10" s="663"/>
      <c r="AG10" s="664"/>
      <c r="AH10" s="663"/>
      <c r="AI10" s="663"/>
      <c r="AJ10" s="663"/>
      <c r="AK10" s="604"/>
      <c r="AL10" s="604"/>
      <c r="AM10" s="604"/>
      <c r="AN10" s="604"/>
      <c r="AO10" s="604"/>
      <c r="AP10" s="604"/>
      <c r="AQ10" s="663"/>
      <c r="AR10" s="669"/>
      <c r="AS10" s="669"/>
      <c r="AT10" s="669"/>
      <c r="AU10" s="669"/>
      <c r="AV10" s="669"/>
      <c r="AW10" s="739"/>
      <c r="AX10" s="739"/>
      <c r="AY10" s="739"/>
      <c r="AZ10" s="739" t="s">
        <v>493</v>
      </c>
      <c r="BA10" s="739"/>
      <c r="BB10" s="739"/>
      <c r="BC10" s="740"/>
      <c r="BD10" s="741"/>
      <c r="BE10" s="741"/>
      <c r="BF10" s="741"/>
      <c r="BG10" s="741"/>
      <c r="BH10" s="741"/>
      <c r="BI10" s="742"/>
      <c r="BJ10" s="743"/>
      <c r="BK10" s="743"/>
      <c r="BL10" s="743"/>
      <c r="BM10" s="743"/>
      <c r="BN10" s="705"/>
      <c r="BO10" s="740"/>
      <c r="BP10" s="741"/>
      <c r="BQ10" s="741"/>
      <c r="BR10" s="741"/>
      <c r="BS10" s="741"/>
      <c r="BT10" s="744"/>
    </row>
    <row r="11" spans="1:72" ht="15">
      <c r="A11" s="513">
        <v>45842</v>
      </c>
      <c r="B11" s="514">
        <v>3</v>
      </c>
      <c r="C11" s="514" t="s">
        <v>63</v>
      </c>
      <c r="D11" s="514">
        <v>11</v>
      </c>
      <c r="E11" s="434" t="s">
        <v>509</v>
      </c>
      <c r="F11" s="434">
        <v>2</v>
      </c>
      <c r="G11" s="434" t="s">
        <v>510</v>
      </c>
      <c r="H11" s="499" t="s">
        <v>114</v>
      </c>
      <c r="I11" s="499" t="s">
        <v>388</v>
      </c>
      <c r="J11" s="577"/>
      <c r="K11" s="577"/>
      <c r="L11" s="576"/>
      <c r="M11" s="437">
        <v>10</v>
      </c>
      <c r="N11" s="647">
        <v>2</v>
      </c>
      <c r="O11" s="649" t="s">
        <v>396</v>
      </c>
      <c r="P11" s="434">
        <v>4</v>
      </c>
      <c r="Q11" s="434" t="s">
        <v>57</v>
      </c>
      <c r="R11" s="588" t="s">
        <v>512</v>
      </c>
      <c r="S11" s="434" t="s">
        <v>398</v>
      </c>
      <c r="T11" s="530" t="s">
        <v>399</v>
      </c>
      <c r="U11" s="434" t="s">
        <v>389</v>
      </c>
      <c r="V11" s="434" t="s">
        <v>301</v>
      </c>
      <c r="W11" s="531">
        <v>45839</v>
      </c>
      <c r="X11" s="499"/>
      <c r="Y11" s="434" t="s">
        <v>303</v>
      </c>
      <c r="Z11" s="578"/>
      <c r="AB11" s="598"/>
      <c r="AC11" s="639"/>
      <c r="AD11" s="598"/>
      <c r="AE11" s="823" t="s">
        <v>513</v>
      </c>
      <c r="AF11" s="598"/>
      <c r="AG11" s="635"/>
      <c r="AH11" s="598"/>
      <c r="AI11" s="598"/>
      <c r="AJ11" s="598"/>
      <c r="AK11" s="823" t="s">
        <v>513</v>
      </c>
      <c r="AL11" s="598"/>
      <c r="AM11" s="823" t="s">
        <v>513</v>
      </c>
      <c r="AN11" s="598"/>
      <c r="AO11" s="823" t="s">
        <v>513</v>
      </c>
      <c r="AP11" s="823" t="s">
        <v>513</v>
      </c>
      <c r="AQ11" s="598"/>
      <c r="AR11" s="599"/>
      <c r="AS11" s="599"/>
      <c r="AT11" s="599"/>
      <c r="AU11" s="599"/>
      <c r="AV11" s="599"/>
      <c r="AZ11" s="823" t="s">
        <v>513</v>
      </c>
      <c r="BA11" s="823" t="s">
        <v>514</v>
      </c>
      <c r="BB11" s="823" t="s">
        <v>515</v>
      </c>
      <c r="BC11" s="823" t="s">
        <v>513</v>
      </c>
      <c r="BE11" s="823" t="s">
        <v>513</v>
      </c>
      <c r="BG11" s="823" t="s">
        <v>514</v>
      </c>
      <c r="BH11" s="823" t="s">
        <v>513</v>
      </c>
      <c r="BI11" s="824" t="s">
        <v>513</v>
      </c>
      <c r="BN11" s="823" t="s">
        <v>513</v>
      </c>
      <c r="BO11" s="823" t="s">
        <v>513</v>
      </c>
      <c r="BP11" s="823" t="s">
        <v>513</v>
      </c>
      <c r="BQ11" s="823" t="s">
        <v>515</v>
      </c>
      <c r="BR11" s="424" t="s">
        <v>515</v>
      </c>
      <c r="BS11" s="823" t="s">
        <v>513</v>
      </c>
      <c r="BT11" s="424" t="s">
        <v>513</v>
      </c>
    </row>
    <row r="12" spans="1:72" ht="15">
      <c r="A12" s="513">
        <v>45842</v>
      </c>
      <c r="B12" s="514">
        <v>3</v>
      </c>
      <c r="C12" s="514" t="s">
        <v>436</v>
      </c>
      <c r="D12" s="514">
        <v>12</v>
      </c>
      <c r="E12" s="434" t="s">
        <v>516</v>
      </c>
      <c r="F12" s="434" t="s">
        <v>517</v>
      </c>
      <c r="G12" s="434" t="s">
        <v>518</v>
      </c>
      <c r="H12" s="499" t="s">
        <v>436</v>
      </c>
      <c r="I12" s="499" t="s">
        <v>388</v>
      </c>
      <c r="J12" s="577"/>
      <c r="K12" s="577"/>
      <c r="L12" s="576"/>
      <c r="M12" s="437">
        <v>11</v>
      </c>
      <c r="N12" s="647">
        <v>2</v>
      </c>
      <c r="O12" s="649" t="s">
        <v>396</v>
      </c>
      <c r="P12" s="434">
        <v>5</v>
      </c>
      <c r="Q12" s="434" t="s">
        <v>57</v>
      </c>
      <c r="R12" s="588" t="s">
        <v>519</v>
      </c>
      <c r="S12" s="434" t="s">
        <v>77</v>
      </c>
      <c r="T12" s="530" t="s">
        <v>78</v>
      </c>
      <c r="U12" s="434" t="s">
        <v>389</v>
      </c>
      <c r="V12" s="434" t="s">
        <v>301</v>
      </c>
      <c r="W12" s="531">
        <v>45839</v>
      </c>
      <c r="X12" s="499"/>
      <c r="Y12" s="434" t="s">
        <v>303</v>
      </c>
      <c r="Z12" s="578"/>
      <c r="AB12" s="598"/>
      <c r="AC12" s="639"/>
      <c r="AD12" s="598"/>
      <c r="AE12" s="598"/>
      <c r="AF12" s="598"/>
      <c r="AG12" s="635"/>
      <c r="AH12" s="598"/>
      <c r="AI12" s="598"/>
      <c r="AJ12" s="598"/>
      <c r="AK12" s="598"/>
      <c r="AL12" s="598"/>
      <c r="AM12" s="598"/>
      <c r="AN12" s="598"/>
      <c r="AO12" s="598"/>
      <c r="AP12" s="598"/>
      <c r="AQ12" s="598"/>
      <c r="AR12" s="599"/>
      <c r="AS12" s="599"/>
      <c r="AT12" s="599"/>
      <c r="AU12" s="599"/>
      <c r="AV12" s="599"/>
    </row>
    <row r="13" spans="1:72" ht="15">
      <c r="A13" s="513">
        <v>45842</v>
      </c>
      <c r="B13" s="514">
        <v>3</v>
      </c>
      <c r="C13" s="514" t="s">
        <v>63</v>
      </c>
      <c r="D13" s="514">
        <v>13</v>
      </c>
      <c r="E13" s="434" t="s">
        <v>516</v>
      </c>
      <c r="F13" s="434" t="s">
        <v>517</v>
      </c>
      <c r="G13" s="434" t="s">
        <v>518</v>
      </c>
      <c r="H13" s="499" t="s">
        <v>114</v>
      </c>
      <c r="I13" s="499" t="s">
        <v>388</v>
      </c>
      <c r="J13" s="577"/>
      <c r="K13" s="577"/>
      <c r="L13" s="576"/>
      <c r="M13" s="548">
        <v>12</v>
      </c>
      <c r="N13" s="674">
        <v>2</v>
      </c>
      <c r="O13" s="675" t="s">
        <v>396</v>
      </c>
      <c r="P13" s="549">
        <v>6</v>
      </c>
      <c r="Q13" s="436" t="s">
        <v>57</v>
      </c>
      <c r="R13" s="589" t="s">
        <v>520</v>
      </c>
      <c r="S13" s="549" t="s">
        <v>391</v>
      </c>
      <c r="T13" s="550" t="s">
        <v>215</v>
      </c>
      <c r="U13" s="549" t="s">
        <v>389</v>
      </c>
      <c r="V13" s="549" t="s">
        <v>301</v>
      </c>
      <c r="W13" s="531">
        <v>45839</v>
      </c>
      <c r="X13" s="566"/>
      <c r="Y13" s="549" t="s">
        <v>303</v>
      </c>
      <c r="Z13" s="579"/>
      <c r="AB13" s="598"/>
      <c r="AC13" s="639"/>
      <c r="AD13" s="598"/>
      <c r="AE13" s="598"/>
      <c r="AF13" s="598"/>
      <c r="AG13" s="635"/>
      <c r="AH13" s="598"/>
      <c r="AI13" s="598"/>
      <c r="AJ13" s="598"/>
      <c r="AK13" s="598"/>
      <c r="AL13" s="598"/>
      <c r="AM13" s="598"/>
      <c r="AN13" s="598"/>
      <c r="AO13" s="598"/>
      <c r="AP13" s="598"/>
      <c r="AQ13" s="598"/>
      <c r="AR13" s="599"/>
      <c r="AS13" s="599"/>
      <c r="AT13" s="599"/>
      <c r="AU13" s="599"/>
      <c r="AV13" s="599"/>
    </row>
    <row r="14" spans="1:72" ht="14.1">
      <c r="A14" s="513">
        <v>45842</v>
      </c>
      <c r="B14" s="514">
        <v>3</v>
      </c>
      <c r="C14" s="514" t="s">
        <v>436</v>
      </c>
      <c r="D14" s="514">
        <v>14</v>
      </c>
      <c r="E14" s="434" t="s">
        <v>402</v>
      </c>
      <c r="F14" s="434" t="s">
        <v>521</v>
      </c>
      <c r="G14" s="434" t="s">
        <v>522</v>
      </c>
      <c r="H14" s="499" t="s">
        <v>436</v>
      </c>
      <c r="I14" s="499" t="s">
        <v>388</v>
      </c>
      <c r="J14" s="577"/>
      <c r="K14" s="577"/>
      <c r="L14" s="577"/>
      <c r="M14" s="640">
        <v>13</v>
      </c>
      <c r="N14" s="672">
        <v>3</v>
      </c>
      <c r="O14" s="650" t="s">
        <v>402</v>
      </c>
      <c r="P14" s="516">
        <v>1</v>
      </c>
      <c r="Q14" s="516" t="s">
        <v>57</v>
      </c>
      <c r="R14" s="685" t="s">
        <v>523</v>
      </c>
      <c r="S14" s="572" t="s">
        <v>77</v>
      </c>
      <c r="T14" s="573" t="s">
        <v>78</v>
      </c>
      <c r="U14" s="516" t="s">
        <v>389</v>
      </c>
      <c r="V14" s="426" t="s">
        <v>524</v>
      </c>
      <c r="W14" s="531">
        <v>45839</v>
      </c>
      <c r="X14" s="499"/>
      <c r="Y14" s="516" t="s">
        <v>303</v>
      </c>
      <c r="Z14" s="612"/>
    </row>
    <row r="15" spans="1:72" ht="15">
      <c r="A15" s="584">
        <v>45842</v>
      </c>
      <c r="B15" s="585">
        <v>3</v>
      </c>
      <c r="C15" s="585" t="s">
        <v>63</v>
      </c>
      <c r="D15" s="585">
        <v>15</v>
      </c>
      <c r="E15" s="436" t="s">
        <v>402</v>
      </c>
      <c r="F15" s="549" t="s">
        <v>521</v>
      </c>
      <c r="G15" s="549" t="s">
        <v>522</v>
      </c>
      <c r="H15" s="670" t="s">
        <v>114</v>
      </c>
      <c r="I15" s="566" t="s">
        <v>388</v>
      </c>
      <c r="J15" s="577"/>
      <c r="K15" s="577"/>
      <c r="L15" s="577"/>
      <c r="M15" s="640">
        <v>14</v>
      </c>
      <c r="N15" s="672">
        <v>3</v>
      </c>
      <c r="O15" s="650" t="s">
        <v>402</v>
      </c>
      <c r="P15" s="516">
        <v>2</v>
      </c>
      <c r="Q15" s="516" t="s">
        <v>57</v>
      </c>
      <c r="R15" s="685" t="s">
        <v>525</v>
      </c>
      <c r="S15" s="434" t="s">
        <v>391</v>
      </c>
      <c r="T15" s="530" t="s">
        <v>215</v>
      </c>
      <c r="U15" s="516" t="s">
        <v>389</v>
      </c>
      <c r="V15" s="426" t="s">
        <v>524</v>
      </c>
      <c r="W15" s="531">
        <v>45839</v>
      </c>
      <c r="X15" s="499"/>
      <c r="Y15" s="516" t="s">
        <v>303</v>
      </c>
      <c r="Z15" s="612"/>
      <c r="AD15" s="610" t="s">
        <v>11</v>
      </c>
      <c r="AE15" s="607" t="s">
        <v>406</v>
      </c>
      <c r="AF15" s="607" t="s">
        <v>407</v>
      </c>
      <c r="AG15" s="608" t="s">
        <v>408</v>
      </c>
      <c r="AH15" s="608" t="s">
        <v>409</v>
      </c>
      <c r="AI15" s="608" t="s">
        <v>410</v>
      </c>
      <c r="AJ15" s="607" t="s">
        <v>411</v>
      </c>
      <c r="AK15" s="608" t="s">
        <v>333</v>
      </c>
      <c r="AL15" s="609" t="s">
        <v>412</v>
      </c>
    </row>
    <row r="16" spans="1:72" ht="14.1">
      <c r="A16" s="513">
        <v>45846</v>
      </c>
      <c r="B16" s="514">
        <v>7</v>
      </c>
      <c r="C16" s="514" t="s">
        <v>211</v>
      </c>
      <c r="D16" s="514">
        <v>19</v>
      </c>
      <c r="E16" s="434" t="s">
        <v>402</v>
      </c>
      <c r="F16" s="434" t="s">
        <v>521</v>
      </c>
      <c r="G16" s="434" t="s">
        <v>522</v>
      </c>
      <c r="H16" s="499" t="s">
        <v>108</v>
      </c>
      <c r="I16" s="461" t="s">
        <v>526</v>
      </c>
      <c r="J16" s="577"/>
      <c r="K16" s="577"/>
      <c r="L16" s="577"/>
      <c r="M16" s="640">
        <v>15</v>
      </c>
      <c r="N16" s="672">
        <v>3</v>
      </c>
      <c r="O16" s="650" t="s">
        <v>402</v>
      </c>
      <c r="P16" s="516">
        <v>3</v>
      </c>
      <c r="Q16" s="516" t="s">
        <v>57</v>
      </c>
      <c r="R16" s="685" t="s">
        <v>527</v>
      </c>
      <c r="S16" s="434" t="s">
        <v>394</v>
      </c>
      <c r="T16" s="530" t="s">
        <v>225</v>
      </c>
      <c r="U16" s="516" t="s">
        <v>389</v>
      </c>
      <c r="V16" s="426" t="s">
        <v>524</v>
      </c>
      <c r="W16" s="531">
        <v>45839</v>
      </c>
      <c r="X16" s="499"/>
      <c r="Y16" s="516" t="s">
        <v>303</v>
      </c>
      <c r="Z16" s="612"/>
      <c r="AD16" s="475" t="s">
        <v>165</v>
      </c>
      <c r="AE16" s="631">
        <f>AVERAGE(AE2,AK2,AO2)</f>
        <v>7.3333333333333334E-2</v>
      </c>
      <c r="AF16" s="631">
        <f>AVERAGE(AF2)</f>
        <v>0.28999999999999998</v>
      </c>
      <c r="AG16" s="631">
        <f>AVERAGE(AG2,AI2)</f>
        <v>3.41</v>
      </c>
      <c r="AH16" s="631">
        <f>AVERAGE(AH2,AJ2,AN2)</f>
        <v>1.9333333333333336</v>
      </c>
      <c r="AI16" s="631">
        <f>AVERAGE(AQ2,AW2,BA2,BC2,BI2,BG2)</f>
        <v>0.41</v>
      </c>
      <c r="AJ16" s="631">
        <f>AVERAGE(AR2,AX2,BB2,BD2,BJ2,BP2,BT2)</f>
        <v>1.0428571428571429</v>
      </c>
      <c r="AK16" s="631">
        <f>AVERAGE(AS2,AU2,AY2,BE2,BK2,BM2,BQ2)</f>
        <v>0.59</v>
      </c>
      <c r="AL16" s="611">
        <f>AVERAGE(AT2,AV2,BF2,BL2,BR2)</f>
        <v>3.2079999999999997</v>
      </c>
    </row>
    <row r="17" spans="1:38" ht="14.1">
      <c r="A17" s="513">
        <v>45846</v>
      </c>
      <c r="B17" s="514">
        <v>7</v>
      </c>
      <c r="C17" s="514" t="s">
        <v>63</v>
      </c>
      <c r="D17" s="514">
        <v>20</v>
      </c>
      <c r="E17" s="434" t="s">
        <v>402</v>
      </c>
      <c r="F17" s="434" t="s">
        <v>521</v>
      </c>
      <c r="G17" s="434" t="s">
        <v>522</v>
      </c>
      <c r="H17" s="499" t="s">
        <v>114</v>
      </c>
      <c r="I17" s="499" t="s">
        <v>388</v>
      </c>
      <c r="J17" s="577"/>
      <c r="K17" s="577"/>
      <c r="L17" s="577"/>
      <c r="M17" s="640">
        <v>16</v>
      </c>
      <c r="N17" s="672">
        <v>3</v>
      </c>
      <c r="O17" s="650" t="s">
        <v>402</v>
      </c>
      <c r="P17" s="516">
        <v>4</v>
      </c>
      <c r="Q17" s="516" t="s">
        <v>57</v>
      </c>
      <c r="R17" s="685" t="s">
        <v>528</v>
      </c>
      <c r="S17" s="434" t="s">
        <v>398</v>
      </c>
      <c r="T17" s="530" t="s">
        <v>399</v>
      </c>
      <c r="U17" s="516" t="s">
        <v>389</v>
      </c>
      <c r="V17" s="426" t="s">
        <v>524</v>
      </c>
      <c r="W17" s="531">
        <v>45839</v>
      </c>
      <c r="X17" s="499"/>
      <c r="Y17" s="516" t="s">
        <v>303</v>
      </c>
      <c r="Z17" s="612"/>
      <c r="AD17" s="475" t="s">
        <v>156</v>
      </c>
      <c r="AE17" s="631">
        <f t="shared" ref="AE17:AE20" si="0">AVERAGE(AE3,AK3,AO3)</f>
        <v>2.1333333333333333</v>
      </c>
      <c r="AF17" s="631">
        <f t="shared" ref="AF17:AF23" si="1">AVERAGE(AF3)</f>
        <v>11.08</v>
      </c>
      <c r="AG17" s="631">
        <f t="shared" ref="AG17:AG23" si="2">AVERAGE(AG3,AI3)</f>
        <v>24.855</v>
      </c>
      <c r="AH17" s="631">
        <f t="shared" ref="AH17:AH23" si="3">AVERAGE(AH3,AJ3,AN3)</f>
        <v>14.08</v>
      </c>
      <c r="AI17" s="631">
        <f t="shared" ref="AI17:AI23" si="4">AVERAGE(AQ3,AW3,BA3,BC3,BI3,BG3)</f>
        <v>7.3466666666666667</v>
      </c>
      <c r="AJ17" s="631">
        <f t="shared" ref="AJ17:AJ23" si="5">AVERAGE(AR3,AX3,BB3,BD3,BJ3,BP3,BT3)</f>
        <v>9.879999999999999</v>
      </c>
      <c r="AK17" s="631">
        <f t="shared" ref="AK17:AK23" si="6">AVERAGE(AS3,AU3,AY3,BE3,BK3,BM3,BQ3)</f>
        <v>10.690000000000001</v>
      </c>
      <c r="AL17" s="611">
        <f t="shared" ref="AL17:AL23" si="7">AVERAGE(AT3,AV3,BF3,BL3,BR3)</f>
        <v>30.374000000000002</v>
      </c>
    </row>
    <row r="18" spans="1:38" ht="14.1">
      <c r="A18" s="513">
        <v>45846</v>
      </c>
      <c r="B18" s="514">
        <v>7</v>
      </c>
      <c r="C18" s="514" t="s">
        <v>65</v>
      </c>
      <c r="D18" s="514">
        <v>21</v>
      </c>
      <c r="E18" s="434" t="s">
        <v>402</v>
      </c>
      <c r="F18" s="434" t="s">
        <v>521</v>
      </c>
      <c r="G18" s="434" t="s">
        <v>522</v>
      </c>
      <c r="H18" s="499" t="s">
        <v>309</v>
      </c>
      <c r="I18" s="499" t="s">
        <v>388</v>
      </c>
      <c r="J18" s="577"/>
      <c r="K18" s="577"/>
      <c r="L18" s="577"/>
      <c r="M18" s="640">
        <v>17</v>
      </c>
      <c r="N18" s="672">
        <v>3</v>
      </c>
      <c r="O18" s="650" t="s">
        <v>402</v>
      </c>
      <c r="P18" s="516">
        <v>5</v>
      </c>
      <c r="Q18" s="516" t="s">
        <v>57</v>
      </c>
      <c r="R18" s="685" t="s">
        <v>529</v>
      </c>
      <c r="S18" s="434" t="s">
        <v>394</v>
      </c>
      <c r="T18" s="530" t="s">
        <v>225</v>
      </c>
      <c r="U18" s="516" t="s">
        <v>389</v>
      </c>
      <c r="V18" s="426" t="s">
        <v>524</v>
      </c>
      <c r="W18" s="531">
        <v>45839</v>
      </c>
      <c r="X18" s="499"/>
      <c r="Y18" s="516" t="s">
        <v>303</v>
      </c>
      <c r="Z18" s="612"/>
      <c r="AD18" s="475" t="s">
        <v>340</v>
      </c>
      <c r="AE18" s="631">
        <f t="shared" si="0"/>
        <v>3.2699999999999996</v>
      </c>
      <c r="AF18" s="631">
        <f t="shared" si="1"/>
        <v>18.239999999999998</v>
      </c>
      <c r="AG18" s="631">
        <f t="shared" si="2"/>
        <v>36.35</v>
      </c>
      <c r="AH18" s="631">
        <f t="shared" si="3"/>
        <v>27.716666666666669</v>
      </c>
      <c r="AI18" s="631">
        <f t="shared" si="4"/>
        <v>18.97</v>
      </c>
      <c r="AJ18" s="631">
        <f t="shared" si="5"/>
        <v>21.247142857142858</v>
      </c>
      <c r="AK18" s="631">
        <f t="shared" si="6"/>
        <v>22.498571428571427</v>
      </c>
      <c r="AL18" s="611">
        <f t="shared" si="7"/>
        <v>57.922000000000004</v>
      </c>
    </row>
    <row r="19" spans="1:38" ht="14.1">
      <c r="A19" s="513">
        <v>45846</v>
      </c>
      <c r="B19" s="514">
        <v>7</v>
      </c>
      <c r="C19" s="514" t="s">
        <v>211</v>
      </c>
      <c r="D19" s="514">
        <v>22</v>
      </c>
      <c r="E19" s="434" t="s">
        <v>501</v>
      </c>
      <c r="F19" s="434" t="s">
        <v>502</v>
      </c>
      <c r="G19" s="434" t="s">
        <v>503</v>
      </c>
      <c r="H19" s="499" t="s">
        <v>108</v>
      </c>
      <c r="I19" s="499" t="s">
        <v>388</v>
      </c>
      <c r="J19" s="577"/>
      <c r="K19" s="577"/>
      <c r="L19" s="577"/>
      <c r="M19" s="640">
        <v>18</v>
      </c>
      <c r="N19" s="673">
        <v>3</v>
      </c>
      <c r="O19" s="651" t="s">
        <v>402</v>
      </c>
      <c r="P19" s="565">
        <v>6</v>
      </c>
      <c r="Q19" s="642" t="s">
        <v>57</v>
      </c>
      <c r="R19" s="689" t="s">
        <v>530</v>
      </c>
      <c r="S19" s="549" t="s">
        <v>398</v>
      </c>
      <c r="T19" s="550" t="s">
        <v>399</v>
      </c>
      <c r="U19" s="565" t="s">
        <v>389</v>
      </c>
      <c r="V19" s="654" t="s">
        <v>524</v>
      </c>
      <c r="W19" s="531">
        <v>45839</v>
      </c>
      <c r="X19" s="566"/>
      <c r="Y19" s="565" t="s">
        <v>303</v>
      </c>
      <c r="Z19" s="613"/>
      <c r="AD19" s="475" t="s">
        <v>531</v>
      </c>
      <c r="AE19" s="631">
        <f t="shared" si="0"/>
        <v>3.6199999999999997</v>
      </c>
      <c r="AF19" s="631">
        <f t="shared" si="1"/>
        <v>40.32</v>
      </c>
      <c r="AG19" s="631">
        <f t="shared" si="2"/>
        <v>47.97</v>
      </c>
      <c r="AH19" s="631">
        <f t="shared" si="3"/>
        <v>38.306666666666665</v>
      </c>
      <c r="AI19" s="631">
        <f t="shared" si="4"/>
        <v>33.43333333333333</v>
      </c>
      <c r="AJ19" s="631">
        <f t="shared" si="5"/>
        <v>36.869999999999997</v>
      </c>
      <c r="AK19" s="631">
        <f t="shared" si="6"/>
        <v>35.735714285714288</v>
      </c>
      <c r="AL19" s="611">
        <f t="shared" si="7"/>
        <v>82.41</v>
      </c>
    </row>
    <row r="20" spans="1:38" ht="15.75" customHeight="1">
      <c r="A20" s="513">
        <v>45846</v>
      </c>
      <c r="B20" s="514">
        <v>7</v>
      </c>
      <c r="C20" s="514" t="s">
        <v>63</v>
      </c>
      <c r="D20" s="514">
        <v>23</v>
      </c>
      <c r="E20" s="434" t="s">
        <v>501</v>
      </c>
      <c r="F20" s="434" t="s">
        <v>502</v>
      </c>
      <c r="G20" s="434" t="s">
        <v>503</v>
      </c>
      <c r="H20" s="499" t="s">
        <v>114</v>
      </c>
      <c r="I20" s="499" t="s">
        <v>388</v>
      </c>
      <c r="J20" s="576"/>
      <c r="K20" s="577"/>
      <c r="L20" s="577"/>
      <c r="M20" s="646">
        <v>19</v>
      </c>
      <c r="N20" s="580">
        <v>4</v>
      </c>
      <c r="O20" s="676" t="s">
        <v>501</v>
      </c>
      <c r="P20" s="434">
        <v>1</v>
      </c>
      <c r="Q20" s="434" t="s">
        <v>57</v>
      </c>
      <c r="R20" s="588" t="s">
        <v>532</v>
      </c>
      <c r="S20" s="516" t="s">
        <v>77</v>
      </c>
      <c r="T20" s="641" t="s">
        <v>78</v>
      </c>
      <c r="U20" s="434" t="s">
        <v>389</v>
      </c>
      <c r="V20" s="426" t="s">
        <v>524</v>
      </c>
      <c r="W20" s="531">
        <v>45839</v>
      </c>
      <c r="X20" s="499"/>
      <c r="Y20" s="434" t="s">
        <v>303</v>
      </c>
      <c r="Z20" s="578"/>
      <c r="AD20" s="475" t="s">
        <v>533</v>
      </c>
      <c r="AE20" s="631">
        <f t="shared" si="0"/>
        <v>2.5133333333333332</v>
      </c>
      <c r="AF20" s="631">
        <f t="shared" si="1"/>
        <v>43.72</v>
      </c>
      <c r="AG20" s="631">
        <f t="shared" si="2"/>
        <v>46.67</v>
      </c>
      <c r="AH20" s="631">
        <f t="shared" si="3"/>
        <v>32.119999999999997</v>
      </c>
      <c r="AI20" s="631">
        <f t="shared" si="4"/>
        <v>33.278333333333336</v>
      </c>
      <c r="AJ20" s="631">
        <f t="shared" si="5"/>
        <v>46.624285714285712</v>
      </c>
      <c r="AK20" s="631">
        <f t="shared" si="6"/>
        <v>43.57</v>
      </c>
      <c r="AL20" s="611">
        <f t="shared" si="7"/>
        <v>76.073999999999998</v>
      </c>
    </row>
    <row r="21" spans="1:38" ht="14.1">
      <c r="A21" s="513">
        <v>45846</v>
      </c>
      <c r="B21" s="514">
        <v>7</v>
      </c>
      <c r="C21" s="514" t="s">
        <v>65</v>
      </c>
      <c r="D21" s="514">
        <v>24</v>
      </c>
      <c r="E21" s="434" t="s">
        <v>501</v>
      </c>
      <c r="F21" s="434" t="s">
        <v>502</v>
      </c>
      <c r="G21" s="434" t="s">
        <v>503</v>
      </c>
      <c r="H21" s="499" t="s">
        <v>309</v>
      </c>
      <c r="I21" s="499" t="s">
        <v>388</v>
      </c>
      <c r="J21" s="577"/>
      <c r="K21" s="577"/>
      <c r="L21" s="577"/>
      <c r="M21" s="647">
        <v>20</v>
      </c>
      <c r="N21" s="580">
        <v>4</v>
      </c>
      <c r="O21" s="677" t="s">
        <v>501</v>
      </c>
      <c r="P21" s="434">
        <v>2</v>
      </c>
      <c r="Q21" s="434" t="s">
        <v>57</v>
      </c>
      <c r="R21" s="588" t="s">
        <v>534</v>
      </c>
      <c r="S21" s="516" t="s">
        <v>391</v>
      </c>
      <c r="T21" s="641" t="s">
        <v>215</v>
      </c>
      <c r="U21" s="434" t="s">
        <v>389</v>
      </c>
      <c r="V21" s="426" t="s">
        <v>524</v>
      </c>
      <c r="W21" s="531">
        <v>45839</v>
      </c>
      <c r="X21" s="499"/>
      <c r="Y21" s="434" t="s">
        <v>303</v>
      </c>
      <c r="Z21" s="578"/>
      <c r="AD21" s="475" t="s">
        <v>179</v>
      </c>
      <c r="AE21" s="631">
        <f>AVERAGE(AE7,AK7,AO7)</f>
        <v>2.2600000000000002</v>
      </c>
      <c r="AF21" s="631">
        <f t="shared" si="1"/>
        <v>34.64</v>
      </c>
      <c r="AG21" s="631">
        <f t="shared" si="2"/>
        <v>45.069999999999993</v>
      </c>
      <c r="AH21" s="631">
        <f t="shared" si="3"/>
        <v>28.830000000000002</v>
      </c>
      <c r="AI21" s="631">
        <f t="shared" si="4"/>
        <v>31.205000000000002</v>
      </c>
      <c r="AJ21" s="631">
        <f t="shared" si="5"/>
        <v>39.541428571428568</v>
      </c>
      <c r="AK21" s="631">
        <f t="shared" si="6"/>
        <v>47.699999999999996</v>
      </c>
      <c r="AL21" s="611">
        <f t="shared" si="7"/>
        <v>75.037999999999997</v>
      </c>
    </row>
    <row r="22" spans="1:38" ht="14.1">
      <c r="A22" s="513">
        <v>45846</v>
      </c>
      <c r="B22" s="514">
        <v>7</v>
      </c>
      <c r="C22" s="514" t="s">
        <v>211</v>
      </c>
      <c r="D22" s="514">
        <v>28</v>
      </c>
      <c r="E22" s="434" t="s">
        <v>509</v>
      </c>
      <c r="F22" s="434">
        <v>2</v>
      </c>
      <c r="G22" s="434" t="s">
        <v>510</v>
      </c>
      <c r="H22" s="499" t="s">
        <v>108</v>
      </c>
      <c r="I22" s="461" t="s">
        <v>526</v>
      </c>
      <c r="J22" s="577"/>
      <c r="K22" s="577"/>
      <c r="L22" s="577"/>
      <c r="M22" s="647">
        <v>21</v>
      </c>
      <c r="N22" s="580">
        <v>4</v>
      </c>
      <c r="O22" s="677" t="s">
        <v>501</v>
      </c>
      <c r="P22" s="434">
        <v>3</v>
      </c>
      <c r="Q22" s="434" t="s">
        <v>57</v>
      </c>
      <c r="R22" s="588" t="s">
        <v>535</v>
      </c>
      <c r="S22" s="516" t="s">
        <v>394</v>
      </c>
      <c r="T22" s="641" t="s">
        <v>225</v>
      </c>
      <c r="U22" s="434" t="s">
        <v>389</v>
      </c>
      <c r="V22" s="426" t="s">
        <v>524</v>
      </c>
      <c r="W22" s="531">
        <v>45839</v>
      </c>
      <c r="X22" s="499"/>
      <c r="Y22" s="434" t="s">
        <v>303</v>
      </c>
      <c r="Z22" s="578"/>
      <c r="AD22" s="475" t="s">
        <v>536</v>
      </c>
      <c r="AE22" s="631">
        <f t="shared" ref="AE22:AE23" si="8">AVERAGE(AE8,AK8,AO8)</f>
        <v>1.8566666666666665</v>
      </c>
      <c r="AF22" s="631">
        <f t="shared" si="1"/>
        <v>42.2</v>
      </c>
      <c r="AG22" s="631">
        <f t="shared" si="2"/>
        <v>48.365000000000002</v>
      </c>
      <c r="AH22" s="631">
        <f t="shared" si="3"/>
        <v>31.06</v>
      </c>
      <c r="AI22" s="631">
        <f t="shared" si="4"/>
        <v>6.081666666666667</v>
      </c>
      <c r="AJ22" s="631">
        <f t="shared" si="5"/>
        <v>33.684285714285714</v>
      </c>
      <c r="AK22" s="631">
        <f t="shared" si="6"/>
        <v>33.892857142857146</v>
      </c>
      <c r="AL22" s="611">
        <f t="shared" si="7"/>
        <v>62.798000000000002</v>
      </c>
    </row>
    <row r="23" spans="1:38" ht="14.1">
      <c r="A23" s="513">
        <v>45846</v>
      </c>
      <c r="B23" s="514">
        <v>7</v>
      </c>
      <c r="C23" s="514" t="s">
        <v>63</v>
      </c>
      <c r="D23" s="514">
        <v>29</v>
      </c>
      <c r="E23" s="434" t="s">
        <v>509</v>
      </c>
      <c r="F23" s="434">
        <v>2</v>
      </c>
      <c r="G23" s="434" t="s">
        <v>510</v>
      </c>
      <c r="H23" s="499" t="s">
        <v>114</v>
      </c>
      <c r="I23" s="499" t="s">
        <v>388</v>
      </c>
      <c r="J23" s="577"/>
      <c r="K23" s="577"/>
      <c r="L23" s="577"/>
      <c r="M23" s="647">
        <v>22</v>
      </c>
      <c r="N23" s="580">
        <v>4</v>
      </c>
      <c r="O23" s="677" t="s">
        <v>501</v>
      </c>
      <c r="P23" s="434">
        <v>4</v>
      </c>
      <c r="Q23" s="434" t="s">
        <v>57</v>
      </c>
      <c r="R23" s="588" t="s">
        <v>537</v>
      </c>
      <c r="S23" s="588" t="s">
        <v>537</v>
      </c>
      <c r="T23" s="588" t="s">
        <v>537</v>
      </c>
      <c r="U23" s="588" t="s">
        <v>537</v>
      </c>
      <c r="V23" s="588" t="s">
        <v>537</v>
      </c>
      <c r="W23" s="588" t="s">
        <v>537</v>
      </c>
      <c r="X23" s="499"/>
      <c r="Y23" s="588" t="s">
        <v>537</v>
      </c>
      <c r="Z23" s="578"/>
      <c r="AD23" s="475" t="s">
        <v>11</v>
      </c>
      <c r="AE23" s="631">
        <f t="shared" si="8"/>
        <v>1.31</v>
      </c>
      <c r="AF23" s="631">
        <f t="shared" si="1"/>
        <v>42.22</v>
      </c>
      <c r="AG23" s="631">
        <f t="shared" si="2"/>
        <v>55.160000000000004</v>
      </c>
      <c r="AH23" s="631">
        <f t="shared" si="3"/>
        <v>35.203333333333333</v>
      </c>
      <c r="AI23" s="631">
        <f t="shared" si="4"/>
        <v>4.8333333333333339E-2</v>
      </c>
      <c r="AJ23" s="631">
        <f t="shared" si="5"/>
        <v>14.345714285714285</v>
      </c>
      <c r="AK23" s="631">
        <f t="shared" si="6"/>
        <v>10.417142857142858</v>
      </c>
      <c r="AL23" s="611">
        <f t="shared" si="7"/>
        <v>45.17</v>
      </c>
    </row>
    <row r="24" spans="1:38" ht="14.1">
      <c r="A24" s="513">
        <v>45846</v>
      </c>
      <c r="B24" s="514">
        <v>7</v>
      </c>
      <c r="C24" s="514" t="s">
        <v>65</v>
      </c>
      <c r="D24" s="514">
        <v>30</v>
      </c>
      <c r="E24" s="434" t="s">
        <v>509</v>
      </c>
      <c r="F24" s="434">
        <v>2</v>
      </c>
      <c r="G24" s="434" t="s">
        <v>510</v>
      </c>
      <c r="H24" s="499" t="s">
        <v>309</v>
      </c>
      <c r="I24" s="499" t="s">
        <v>388</v>
      </c>
      <c r="J24" s="577"/>
      <c r="K24" s="577"/>
      <c r="L24" s="577"/>
      <c r="M24" s="647">
        <v>23</v>
      </c>
      <c r="N24" s="580">
        <v>4</v>
      </c>
      <c r="O24" s="677" t="s">
        <v>501</v>
      </c>
      <c r="P24" s="434">
        <v>5</v>
      </c>
      <c r="Q24" s="434" t="s">
        <v>57</v>
      </c>
      <c r="R24" s="588" t="s">
        <v>532</v>
      </c>
      <c r="S24" s="516" t="s">
        <v>77</v>
      </c>
      <c r="T24" s="641" t="s">
        <v>78</v>
      </c>
      <c r="U24" s="434" t="s">
        <v>389</v>
      </c>
      <c r="V24" s="426" t="s">
        <v>524</v>
      </c>
      <c r="W24" s="531">
        <v>45839</v>
      </c>
      <c r="X24" s="499"/>
      <c r="Y24" s="434" t="s">
        <v>303</v>
      </c>
      <c r="Z24" s="578"/>
      <c r="AD24" s="682" t="s">
        <v>11</v>
      </c>
      <c r="AE24" s="683"/>
      <c r="AF24" s="683"/>
      <c r="AG24" s="683"/>
      <c r="AH24" s="683"/>
      <c r="AI24" s="683"/>
      <c r="AJ24" s="683"/>
      <c r="AK24" s="683"/>
      <c r="AL24" s="684"/>
    </row>
    <row r="25" spans="1:38" ht="12.75" customHeight="1">
      <c r="A25" s="513">
        <v>45846</v>
      </c>
      <c r="B25" s="514">
        <v>7</v>
      </c>
      <c r="C25" s="514" t="s">
        <v>211</v>
      </c>
      <c r="D25" s="514">
        <v>31</v>
      </c>
      <c r="E25" s="434" t="s">
        <v>516</v>
      </c>
      <c r="F25" s="434" t="s">
        <v>517</v>
      </c>
      <c r="G25" s="434" t="s">
        <v>518</v>
      </c>
      <c r="H25" s="499" t="s">
        <v>108</v>
      </c>
      <c r="I25" s="461" t="s">
        <v>538</v>
      </c>
      <c r="J25" s="577"/>
      <c r="K25" s="577"/>
      <c r="L25" s="577"/>
      <c r="M25" s="647">
        <v>24</v>
      </c>
      <c r="N25" s="581">
        <v>4</v>
      </c>
      <c r="O25" s="675" t="s">
        <v>501</v>
      </c>
      <c r="P25" s="549">
        <v>6</v>
      </c>
      <c r="Q25" s="436" t="s">
        <v>57</v>
      </c>
      <c r="R25" s="589" t="s">
        <v>539</v>
      </c>
      <c r="S25" s="565" t="s">
        <v>391</v>
      </c>
      <c r="T25" s="643" t="s">
        <v>215</v>
      </c>
      <c r="U25" s="549" t="s">
        <v>389</v>
      </c>
      <c r="V25" s="654" t="s">
        <v>524</v>
      </c>
      <c r="W25" s="531">
        <v>45839</v>
      </c>
      <c r="X25" s="566"/>
      <c r="Y25" s="549" t="s">
        <v>303</v>
      </c>
      <c r="Z25" s="579"/>
    </row>
    <row r="26" spans="1:38" ht="14.25" customHeight="1">
      <c r="A26" s="513">
        <v>45846</v>
      </c>
      <c r="B26" s="514">
        <v>7</v>
      </c>
      <c r="C26" s="514" t="s">
        <v>63</v>
      </c>
      <c r="D26" s="514">
        <v>32</v>
      </c>
      <c r="E26" s="434" t="s">
        <v>516</v>
      </c>
      <c r="F26" s="434" t="s">
        <v>517</v>
      </c>
      <c r="G26" s="434" t="s">
        <v>518</v>
      </c>
      <c r="H26" s="499" t="s">
        <v>114</v>
      </c>
      <c r="I26" s="499" t="s">
        <v>388</v>
      </c>
      <c r="J26" s="577"/>
      <c r="K26" s="577"/>
      <c r="L26" s="577"/>
      <c r="M26" s="646">
        <v>25</v>
      </c>
      <c r="N26" s="572">
        <v>5</v>
      </c>
      <c r="O26" s="678" t="s">
        <v>509</v>
      </c>
      <c r="P26" s="572">
        <v>1</v>
      </c>
      <c r="Q26" s="572" t="s">
        <v>57</v>
      </c>
      <c r="R26" s="588" t="s">
        <v>540</v>
      </c>
      <c r="S26" s="516" t="s">
        <v>77</v>
      </c>
      <c r="T26" s="641" t="s">
        <v>78</v>
      </c>
      <c r="U26" s="572" t="s">
        <v>389</v>
      </c>
      <c r="V26" s="426" t="s">
        <v>524</v>
      </c>
      <c r="W26" s="531">
        <v>45839</v>
      </c>
      <c r="X26" s="499"/>
      <c r="Y26" s="434" t="s">
        <v>303</v>
      </c>
      <c r="Z26" s="575"/>
    </row>
    <row r="27" spans="1:38" ht="15" customHeight="1">
      <c r="A27" s="513">
        <v>45846</v>
      </c>
      <c r="B27" s="514">
        <v>7</v>
      </c>
      <c r="C27" s="514" t="s">
        <v>65</v>
      </c>
      <c r="D27" s="514">
        <v>33</v>
      </c>
      <c r="E27" s="434" t="s">
        <v>516</v>
      </c>
      <c r="F27" s="434" t="s">
        <v>517</v>
      </c>
      <c r="G27" s="434" t="s">
        <v>518</v>
      </c>
      <c r="H27" s="499" t="s">
        <v>309</v>
      </c>
      <c r="I27" s="499" t="s">
        <v>388</v>
      </c>
      <c r="J27" s="577"/>
      <c r="K27" s="577"/>
      <c r="L27" s="577"/>
      <c r="M27" s="647">
        <v>26</v>
      </c>
      <c r="N27" s="434">
        <v>5</v>
      </c>
      <c r="O27" s="678" t="s">
        <v>509</v>
      </c>
      <c r="P27" s="434">
        <v>2</v>
      </c>
      <c r="Q27" s="434" t="s">
        <v>57</v>
      </c>
      <c r="R27" s="588" t="s">
        <v>541</v>
      </c>
      <c r="S27" s="516" t="s">
        <v>391</v>
      </c>
      <c r="T27" s="641" t="s">
        <v>215</v>
      </c>
      <c r="U27" s="434" t="s">
        <v>389</v>
      </c>
      <c r="V27" s="426" t="s">
        <v>524</v>
      </c>
      <c r="W27" s="531">
        <v>45839</v>
      </c>
      <c r="X27" s="499"/>
      <c r="Y27" s="434" t="s">
        <v>303</v>
      </c>
      <c r="Z27" s="532"/>
    </row>
    <row r="28" spans="1:38" ht="12.75" customHeight="1">
      <c r="A28" s="513">
        <v>45846</v>
      </c>
      <c r="B28" s="514">
        <v>7</v>
      </c>
      <c r="C28" s="514" t="s">
        <v>211</v>
      </c>
      <c r="D28" s="514">
        <v>35</v>
      </c>
      <c r="E28" s="434" t="s">
        <v>504</v>
      </c>
      <c r="F28" s="434" t="s">
        <v>505</v>
      </c>
      <c r="G28" s="434" t="s">
        <v>506</v>
      </c>
      <c r="H28" s="499" t="s">
        <v>108</v>
      </c>
      <c r="I28" s="499" t="s">
        <v>388</v>
      </c>
      <c r="J28" s="577"/>
      <c r="K28" s="577"/>
      <c r="L28" s="577"/>
      <c r="M28" s="647">
        <v>27</v>
      </c>
      <c r="N28" s="434">
        <v>5</v>
      </c>
      <c r="O28" s="678" t="s">
        <v>509</v>
      </c>
      <c r="P28" s="434">
        <v>3</v>
      </c>
      <c r="Q28" s="434" t="s">
        <v>57</v>
      </c>
      <c r="R28" s="588" t="s">
        <v>542</v>
      </c>
      <c r="S28" s="516" t="s">
        <v>394</v>
      </c>
      <c r="T28" s="641" t="s">
        <v>225</v>
      </c>
      <c r="U28" s="434" t="s">
        <v>389</v>
      </c>
      <c r="V28" s="426" t="s">
        <v>524</v>
      </c>
      <c r="W28" s="531">
        <v>45839</v>
      </c>
      <c r="X28" s="499"/>
      <c r="Y28" s="434" t="s">
        <v>303</v>
      </c>
      <c r="Z28" s="532"/>
    </row>
    <row r="29" spans="1:38" ht="14.1">
      <c r="A29" s="513">
        <v>45846</v>
      </c>
      <c r="B29" s="514">
        <v>7</v>
      </c>
      <c r="C29" s="514" t="s">
        <v>63</v>
      </c>
      <c r="D29" s="514">
        <v>36</v>
      </c>
      <c r="E29" s="434" t="s">
        <v>504</v>
      </c>
      <c r="F29" s="434" t="s">
        <v>505</v>
      </c>
      <c r="G29" s="434" t="s">
        <v>506</v>
      </c>
      <c r="H29" s="499" t="s">
        <v>114</v>
      </c>
      <c r="I29" s="499" t="s">
        <v>388</v>
      </c>
      <c r="J29" s="577"/>
      <c r="K29" s="577"/>
      <c r="L29" s="577"/>
      <c r="M29" s="647">
        <v>28</v>
      </c>
      <c r="N29" s="434">
        <v>5</v>
      </c>
      <c r="O29" s="678" t="s">
        <v>509</v>
      </c>
      <c r="P29" s="434">
        <v>4</v>
      </c>
      <c r="Q29" s="434" t="s">
        <v>57</v>
      </c>
      <c r="R29" s="588" t="s">
        <v>543</v>
      </c>
      <c r="S29" s="516" t="s">
        <v>398</v>
      </c>
      <c r="T29" s="641" t="s">
        <v>399</v>
      </c>
      <c r="U29" s="434" t="s">
        <v>389</v>
      </c>
      <c r="V29" s="426" t="s">
        <v>524</v>
      </c>
      <c r="W29" s="531">
        <v>45839</v>
      </c>
      <c r="X29" s="499"/>
      <c r="Y29" s="434" t="s">
        <v>303</v>
      </c>
      <c r="Z29" s="532"/>
    </row>
    <row r="30" spans="1:38" ht="14.1">
      <c r="A30" s="513">
        <v>45846</v>
      </c>
      <c r="B30" s="514">
        <v>7</v>
      </c>
      <c r="C30" s="514" t="s">
        <v>65</v>
      </c>
      <c r="D30" s="514">
        <v>37</v>
      </c>
      <c r="E30" s="434" t="s">
        <v>504</v>
      </c>
      <c r="F30" s="434" t="s">
        <v>505</v>
      </c>
      <c r="G30" s="434" t="s">
        <v>506</v>
      </c>
      <c r="H30" s="499" t="s">
        <v>309</v>
      </c>
      <c r="I30" s="499" t="s">
        <v>388</v>
      </c>
      <c r="J30" s="577"/>
      <c r="K30" s="577"/>
      <c r="L30" s="577"/>
      <c r="M30" s="647">
        <v>29</v>
      </c>
      <c r="N30" s="434">
        <v>5</v>
      </c>
      <c r="O30" s="678" t="s">
        <v>509</v>
      </c>
      <c r="P30" s="434">
        <v>5</v>
      </c>
      <c r="Q30" s="434" t="s">
        <v>57</v>
      </c>
      <c r="R30" s="588" t="s">
        <v>544</v>
      </c>
      <c r="S30" s="516" t="s">
        <v>77</v>
      </c>
      <c r="T30" s="641" t="s">
        <v>78</v>
      </c>
      <c r="U30" s="434" t="s">
        <v>389</v>
      </c>
      <c r="V30" s="426" t="s">
        <v>524</v>
      </c>
      <c r="W30" s="531">
        <v>45839</v>
      </c>
      <c r="X30" s="499"/>
      <c r="Y30" s="434" t="s">
        <v>303</v>
      </c>
      <c r="Z30" s="532"/>
    </row>
    <row r="31" spans="1:38" ht="14.1">
      <c r="A31" s="513">
        <v>45846</v>
      </c>
      <c r="B31" s="514">
        <v>7</v>
      </c>
      <c r="C31" s="514" t="s">
        <v>211</v>
      </c>
      <c r="D31" s="514">
        <v>38</v>
      </c>
      <c r="E31" s="434" t="s">
        <v>396</v>
      </c>
      <c r="F31" s="434" t="s">
        <v>487</v>
      </c>
      <c r="G31" s="434" t="s">
        <v>488</v>
      </c>
      <c r="H31" s="499" t="s">
        <v>108</v>
      </c>
      <c r="I31" s="499" t="s">
        <v>388</v>
      </c>
      <c r="J31" s="577"/>
      <c r="K31" s="577"/>
      <c r="L31" s="577"/>
      <c r="M31" s="648">
        <v>30</v>
      </c>
      <c r="N31" s="549">
        <v>5</v>
      </c>
      <c r="O31" s="679" t="s">
        <v>509</v>
      </c>
      <c r="P31" s="549">
        <v>6</v>
      </c>
      <c r="Q31" s="436" t="s">
        <v>57</v>
      </c>
      <c r="R31" s="589" t="s">
        <v>545</v>
      </c>
      <c r="S31" s="565" t="s">
        <v>391</v>
      </c>
      <c r="T31" s="643" t="s">
        <v>215</v>
      </c>
      <c r="U31" s="549" t="s">
        <v>389</v>
      </c>
      <c r="V31" s="654" t="s">
        <v>524</v>
      </c>
      <c r="W31" s="531">
        <v>45839</v>
      </c>
      <c r="X31" s="566"/>
      <c r="Y31" s="549" t="s">
        <v>303</v>
      </c>
      <c r="Z31" s="552"/>
    </row>
    <row r="32" spans="1:38" ht="14.1">
      <c r="A32" s="513">
        <v>45846</v>
      </c>
      <c r="B32" s="514">
        <v>7</v>
      </c>
      <c r="C32" s="514" t="s">
        <v>63</v>
      </c>
      <c r="D32" s="514">
        <v>39</v>
      </c>
      <c r="E32" s="434" t="s">
        <v>396</v>
      </c>
      <c r="F32" s="434" t="s">
        <v>487</v>
      </c>
      <c r="G32" s="434" t="s">
        <v>488</v>
      </c>
      <c r="H32" s="499" t="s">
        <v>114</v>
      </c>
      <c r="I32" s="499" t="s">
        <v>388</v>
      </c>
      <c r="J32" s="577"/>
      <c r="K32" s="577"/>
      <c r="L32" s="577"/>
      <c r="M32" s="647">
        <v>31</v>
      </c>
      <c r="N32" s="434">
        <v>6</v>
      </c>
      <c r="O32" s="677" t="s">
        <v>516</v>
      </c>
      <c r="P32" s="434">
        <v>1</v>
      </c>
      <c r="Q32" s="434" t="s">
        <v>57</v>
      </c>
      <c r="R32" s="588" t="s">
        <v>546</v>
      </c>
      <c r="S32" s="572" t="s">
        <v>77</v>
      </c>
      <c r="T32" s="573" t="s">
        <v>78</v>
      </c>
      <c r="U32" s="434" t="s">
        <v>389</v>
      </c>
      <c r="V32" s="426" t="s">
        <v>524</v>
      </c>
      <c r="W32" s="531">
        <v>45839</v>
      </c>
      <c r="X32" s="499"/>
      <c r="Y32" s="434" t="s">
        <v>303</v>
      </c>
      <c r="Z32" s="578"/>
    </row>
    <row r="33" spans="1:26" ht="14.1">
      <c r="A33" s="513">
        <v>45846</v>
      </c>
      <c r="B33" s="514">
        <v>7</v>
      </c>
      <c r="C33" s="514" t="s">
        <v>65</v>
      </c>
      <c r="D33" s="514">
        <v>40</v>
      </c>
      <c r="E33" s="434" t="s">
        <v>396</v>
      </c>
      <c r="F33" s="434" t="s">
        <v>487</v>
      </c>
      <c r="G33" s="434" t="s">
        <v>488</v>
      </c>
      <c r="H33" s="499" t="s">
        <v>309</v>
      </c>
      <c r="I33" s="499" t="s">
        <v>388</v>
      </c>
      <c r="J33" s="577"/>
      <c r="K33" s="577"/>
      <c r="L33" s="577"/>
      <c r="M33" s="647">
        <v>32</v>
      </c>
      <c r="N33" s="434">
        <v>6</v>
      </c>
      <c r="O33" s="677" t="s">
        <v>516</v>
      </c>
      <c r="P33" s="434">
        <v>2</v>
      </c>
      <c r="Q33" s="434" t="s">
        <v>57</v>
      </c>
      <c r="R33" s="588" t="s">
        <v>547</v>
      </c>
      <c r="S33" s="434" t="s">
        <v>391</v>
      </c>
      <c r="T33" s="530" t="s">
        <v>215</v>
      </c>
      <c r="U33" s="434" t="s">
        <v>389</v>
      </c>
      <c r="V33" s="426" t="s">
        <v>524</v>
      </c>
      <c r="W33" s="531">
        <v>45839</v>
      </c>
      <c r="X33" s="499"/>
      <c r="Y33" s="434" t="s">
        <v>303</v>
      </c>
      <c r="Z33" s="578"/>
    </row>
    <row r="34" spans="1:26" ht="14.1">
      <c r="A34" s="513">
        <v>45846</v>
      </c>
      <c r="B34" s="514">
        <v>7</v>
      </c>
      <c r="C34" s="514" t="s">
        <v>211</v>
      </c>
      <c r="D34" s="514">
        <v>41</v>
      </c>
      <c r="E34" s="434" t="s">
        <v>490</v>
      </c>
      <c r="F34" s="434" t="s">
        <v>496</v>
      </c>
      <c r="G34" s="434" t="s">
        <v>497</v>
      </c>
      <c r="H34" s="499" t="s">
        <v>108</v>
      </c>
      <c r="I34" s="499" t="s">
        <v>388</v>
      </c>
      <c r="J34" s="577"/>
      <c r="K34" s="577"/>
      <c r="L34" s="577"/>
      <c r="M34" s="647">
        <v>33</v>
      </c>
      <c r="N34" s="434">
        <v>6</v>
      </c>
      <c r="O34" s="677" t="s">
        <v>516</v>
      </c>
      <c r="P34" s="434">
        <v>3</v>
      </c>
      <c r="Q34" s="434" t="s">
        <v>57</v>
      </c>
      <c r="R34" s="588" t="s">
        <v>548</v>
      </c>
      <c r="S34" s="434" t="s">
        <v>394</v>
      </c>
      <c r="T34" s="530" t="s">
        <v>225</v>
      </c>
      <c r="U34" s="434" t="s">
        <v>389</v>
      </c>
      <c r="V34" s="426" t="s">
        <v>524</v>
      </c>
      <c r="W34" s="531">
        <v>45839</v>
      </c>
      <c r="X34" s="499"/>
      <c r="Y34" s="434" t="s">
        <v>303</v>
      </c>
      <c r="Z34" s="578"/>
    </row>
    <row r="35" spans="1:26" ht="14.1">
      <c r="A35" s="513">
        <v>45846</v>
      </c>
      <c r="B35" s="514">
        <v>7</v>
      </c>
      <c r="C35" s="514" t="s">
        <v>63</v>
      </c>
      <c r="D35" s="514">
        <v>42</v>
      </c>
      <c r="E35" s="434" t="s">
        <v>490</v>
      </c>
      <c r="F35" s="434" t="s">
        <v>496</v>
      </c>
      <c r="G35" s="434" t="s">
        <v>497</v>
      </c>
      <c r="H35" s="499" t="s">
        <v>114</v>
      </c>
      <c r="I35" s="499" t="s">
        <v>388</v>
      </c>
      <c r="J35" s="576"/>
      <c r="K35" s="577"/>
      <c r="L35" s="577"/>
      <c r="M35" s="647">
        <v>34</v>
      </c>
      <c r="N35" s="434">
        <v>6</v>
      </c>
      <c r="O35" s="677" t="s">
        <v>516</v>
      </c>
      <c r="P35" s="434">
        <v>4</v>
      </c>
      <c r="Q35" s="434" t="s">
        <v>57</v>
      </c>
      <c r="R35" s="588" t="s">
        <v>549</v>
      </c>
      <c r="S35" s="434" t="s">
        <v>398</v>
      </c>
      <c r="T35" s="530" t="s">
        <v>399</v>
      </c>
      <c r="U35" s="434" t="s">
        <v>389</v>
      </c>
      <c r="V35" s="426" t="s">
        <v>524</v>
      </c>
      <c r="W35" s="531">
        <v>45839</v>
      </c>
      <c r="X35" s="499"/>
      <c r="Y35" s="434" t="s">
        <v>303</v>
      </c>
      <c r="Z35" s="578"/>
    </row>
    <row r="36" spans="1:26" ht="14.1">
      <c r="A36" s="513">
        <v>45846</v>
      </c>
      <c r="B36" s="514">
        <v>7</v>
      </c>
      <c r="C36" s="514" t="s">
        <v>65</v>
      </c>
      <c r="D36" s="514">
        <v>43</v>
      </c>
      <c r="E36" s="434" t="s">
        <v>490</v>
      </c>
      <c r="F36" s="434" t="s">
        <v>496</v>
      </c>
      <c r="G36" s="434" t="s">
        <v>497</v>
      </c>
      <c r="H36" s="499" t="s">
        <v>309</v>
      </c>
      <c r="I36" s="499" t="s">
        <v>388</v>
      </c>
      <c r="J36" s="577"/>
      <c r="K36" s="577"/>
      <c r="L36" s="577"/>
      <c r="M36" s="647">
        <v>35</v>
      </c>
      <c r="N36" s="434">
        <v>6</v>
      </c>
      <c r="O36" s="677" t="s">
        <v>516</v>
      </c>
      <c r="P36" s="434">
        <v>5</v>
      </c>
      <c r="Q36" s="434" t="s">
        <v>57</v>
      </c>
      <c r="R36" s="588" t="s">
        <v>550</v>
      </c>
      <c r="S36" s="434" t="s">
        <v>394</v>
      </c>
      <c r="T36" s="530" t="s">
        <v>225</v>
      </c>
      <c r="U36" s="434" t="s">
        <v>389</v>
      </c>
      <c r="V36" s="426" t="s">
        <v>524</v>
      </c>
      <c r="W36" s="531">
        <v>45839</v>
      </c>
      <c r="X36" s="499"/>
      <c r="Y36" s="434" t="s">
        <v>303</v>
      </c>
      <c r="Z36" s="578"/>
    </row>
    <row r="37" spans="1:26" ht="14.1">
      <c r="A37" s="584">
        <v>45846</v>
      </c>
      <c r="B37" s="585">
        <v>7</v>
      </c>
      <c r="C37" s="585" t="s">
        <v>72</v>
      </c>
      <c r="D37" s="585">
        <v>44</v>
      </c>
      <c r="E37" s="436" t="s">
        <v>516</v>
      </c>
      <c r="F37" s="436" t="s">
        <v>69</v>
      </c>
      <c r="G37" s="436" t="s">
        <v>403</v>
      </c>
      <c r="H37" s="670" t="s">
        <v>450</v>
      </c>
      <c r="I37" s="566" t="s">
        <v>388</v>
      </c>
      <c r="J37" s="577"/>
      <c r="K37" s="577"/>
      <c r="L37" s="577"/>
      <c r="M37" s="647">
        <v>36</v>
      </c>
      <c r="N37" s="549">
        <v>6</v>
      </c>
      <c r="O37" s="675" t="s">
        <v>516</v>
      </c>
      <c r="P37" s="549">
        <v>6</v>
      </c>
      <c r="Q37" s="436" t="s">
        <v>57</v>
      </c>
      <c r="R37" s="589" t="s">
        <v>551</v>
      </c>
      <c r="S37" s="549" t="s">
        <v>398</v>
      </c>
      <c r="T37" s="550" t="s">
        <v>399</v>
      </c>
      <c r="U37" s="549" t="s">
        <v>389</v>
      </c>
      <c r="V37" s="654" t="s">
        <v>524</v>
      </c>
      <c r="W37" s="531">
        <v>45839</v>
      </c>
      <c r="X37" s="566"/>
      <c r="Y37" s="549" t="s">
        <v>303</v>
      </c>
      <c r="Z37" s="579"/>
    </row>
    <row r="38" spans="1:26" ht="14.1">
      <c r="A38" s="513">
        <v>45848</v>
      </c>
      <c r="B38" s="514">
        <v>9</v>
      </c>
      <c r="C38" s="514" t="s">
        <v>211</v>
      </c>
      <c r="D38" s="514">
        <v>67</v>
      </c>
      <c r="E38" s="434" t="s">
        <v>396</v>
      </c>
      <c r="F38" s="434" t="s">
        <v>487</v>
      </c>
      <c r="G38" s="434" t="s">
        <v>488</v>
      </c>
      <c r="H38" s="499" t="s">
        <v>108</v>
      </c>
      <c r="I38" s="499" t="s">
        <v>388</v>
      </c>
      <c r="J38" s="577"/>
      <c r="K38" s="577"/>
      <c r="L38" s="577"/>
      <c r="M38" s="646">
        <v>37</v>
      </c>
      <c r="N38" s="426">
        <v>7</v>
      </c>
      <c r="O38" s="680" t="s">
        <v>504</v>
      </c>
      <c r="P38" s="516">
        <v>1</v>
      </c>
      <c r="Q38" s="516" t="s">
        <v>57</v>
      </c>
      <c r="R38" s="685" t="s">
        <v>552</v>
      </c>
      <c r="S38" s="516" t="s">
        <v>77</v>
      </c>
      <c r="T38" s="641" t="s">
        <v>78</v>
      </c>
      <c r="U38" s="516" t="s">
        <v>389</v>
      </c>
      <c r="V38" s="426" t="s">
        <v>524</v>
      </c>
      <c r="W38" s="531">
        <v>45839</v>
      </c>
      <c r="X38" s="499"/>
      <c r="Y38" s="516" t="s">
        <v>303</v>
      </c>
      <c r="Z38" s="612"/>
    </row>
    <row r="39" spans="1:26" ht="14.1">
      <c r="A39" s="513">
        <v>45848</v>
      </c>
      <c r="B39" s="514">
        <v>9</v>
      </c>
      <c r="C39" s="514" t="s">
        <v>63</v>
      </c>
      <c r="D39" s="514">
        <v>68</v>
      </c>
      <c r="E39" s="434" t="s">
        <v>396</v>
      </c>
      <c r="F39" s="434" t="s">
        <v>487</v>
      </c>
      <c r="G39" s="434" t="s">
        <v>488</v>
      </c>
      <c r="H39" s="499" t="s">
        <v>114</v>
      </c>
      <c r="I39" s="499" t="s">
        <v>388</v>
      </c>
      <c r="J39" s="577"/>
      <c r="K39" s="577"/>
      <c r="L39" s="577"/>
      <c r="M39" s="647">
        <v>38</v>
      </c>
      <c r="N39" s="426">
        <v>7</v>
      </c>
      <c r="O39" s="680" t="s">
        <v>504</v>
      </c>
      <c r="P39" s="516">
        <v>2</v>
      </c>
      <c r="Q39" s="516" t="s">
        <v>57</v>
      </c>
      <c r="R39" s="685" t="s">
        <v>553</v>
      </c>
      <c r="S39" s="516" t="s">
        <v>391</v>
      </c>
      <c r="T39" s="641" t="s">
        <v>215</v>
      </c>
      <c r="U39" s="516" t="s">
        <v>389</v>
      </c>
      <c r="V39" s="426" t="s">
        <v>524</v>
      </c>
      <c r="W39" s="531">
        <v>45839</v>
      </c>
      <c r="X39" s="499"/>
      <c r="Y39" s="516" t="s">
        <v>303</v>
      </c>
      <c r="Z39" s="612"/>
    </row>
    <row r="40" spans="1:26" ht="14.1">
      <c r="A40" s="513">
        <v>45848</v>
      </c>
      <c r="B40" s="514">
        <v>9</v>
      </c>
      <c r="C40" s="514" t="s">
        <v>65</v>
      </c>
      <c r="D40" s="514">
        <v>69</v>
      </c>
      <c r="E40" s="434" t="s">
        <v>396</v>
      </c>
      <c r="F40" s="434" t="s">
        <v>487</v>
      </c>
      <c r="G40" s="434" t="s">
        <v>488</v>
      </c>
      <c r="H40" s="499" t="s">
        <v>309</v>
      </c>
      <c r="I40" s="499" t="s">
        <v>388</v>
      </c>
      <c r="J40" s="577"/>
      <c r="K40" s="577"/>
      <c r="L40" s="577"/>
      <c r="M40" s="647">
        <v>39</v>
      </c>
      <c r="N40" s="426">
        <v>7</v>
      </c>
      <c r="O40" s="680" t="s">
        <v>504</v>
      </c>
      <c r="P40" s="516">
        <v>3</v>
      </c>
      <c r="Q40" s="516" t="s">
        <v>57</v>
      </c>
      <c r="R40" s="685" t="s">
        <v>554</v>
      </c>
      <c r="S40" s="516" t="s">
        <v>394</v>
      </c>
      <c r="T40" s="641" t="s">
        <v>225</v>
      </c>
      <c r="U40" s="516" t="s">
        <v>389</v>
      </c>
      <c r="V40" s="426" t="s">
        <v>524</v>
      </c>
      <c r="W40" s="531">
        <v>45839</v>
      </c>
      <c r="X40" s="499"/>
      <c r="Y40" s="516" t="s">
        <v>303</v>
      </c>
      <c r="Z40" s="612"/>
    </row>
    <row r="41" spans="1:26" ht="14.1">
      <c r="A41" s="513">
        <v>45848</v>
      </c>
      <c r="B41" s="514">
        <v>9</v>
      </c>
      <c r="C41" s="514" t="s">
        <v>211</v>
      </c>
      <c r="D41" s="514">
        <v>70</v>
      </c>
      <c r="E41" s="434" t="s">
        <v>490</v>
      </c>
      <c r="F41" s="434" t="s">
        <v>496</v>
      </c>
      <c r="G41" s="434" t="s">
        <v>497</v>
      </c>
      <c r="H41" s="499" t="s">
        <v>108</v>
      </c>
      <c r="I41" s="499" t="s">
        <v>388</v>
      </c>
      <c r="J41" s="577"/>
      <c r="K41" s="577"/>
      <c r="L41" s="577"/>
      <c r="M41" s="647">
        <v>40</v>
      </c>
      <c r="N41" s="426">
        <v>7</v>
      </c>
      <c r="O41" s="680" t="s">
        <v>504</v>
      </c>
      <c r="P41" s="516">
        <v>4</v>
      </c>
      <c r="Q41" s="516" t="s">
        <v>57</v>
      </c>
      <c r="R41" s="685" t="s">
        <v>555</v>
      </c>
      <c r="S41" s="516" t="s">
        <v>398</v>
      </c>
      <c r="T41" s="641" t="s">
        <v>399</v>
      </c>
      <c r="U41" s="516" t="s">
        <v>389</v>
      </c>
      <c r="V41" s="426" t="s">
        <v>524</v>
      </c>
      <c r="W41" s="531">
        <v>45839</v>
      </c>
      <c r="X41" s="499"/>
      <c r="Y41" s="516" t="s">
        <v>303</v>
      </c>
      <c r="Z41" s="612"/>
    </row>
    <row r="42" spans="1:26" ht="14.1">
      <c r="A42" s="513">
        <v>45848</v>
      </c>
      <c r="B42" s="514">
        <v>9</v>
      </c>
      <c r="C42" s="514" t="s">
        <v>63</v>
      </c>
      <c r="D42" s="514">
        <v>71</v>
      </c>
      <c r="E42" s="434" t="s">
        <v>490</v>
      </c>
      <c r="F42" s="434" t="s">
        <v>496</v>
      </c>
      <c r="G42" s="434" t="s">
        <v>497</v>
      </c>
      <c r="H42" s="499" t="s">
        <v>114</v>
      </c>
      <c r="I42" s="499" t="s">
        <v>388</v>
      </c>
      <c r="J42" s="577"/>
      <c r="K42" s="577"/>
      <c r="L42" s="577"/>
      <c r="M42" s="647">
        <v>41</v>
      </c>
      <c r="N42" s="426">
        <v>7</v>
      </c>
      <c r="O42" s="680" t="s">
        <v>504</v>
      </c>
      <c r="P42" s="516">
        <v>5</v>
      </c>
      <c r="Q42" s="516" t="s">
        <v>57</v>
      </c>
      <c r="R42" s="685" t="s">
        <v>556</v>
      </c>
      <c r="S42" s="516" t="s">
        <v>77</v>
      </c>
      <c r="T42" s="641" t="s">
        <v>78</v>
      </c>
      <c r="U42" s="516" t="s">
        <v>389</v>
      </c>
      <c r="V42" s="426" t="s">
        <v>524</v>
      </c>
      <c r="W42" s="531">
        <v>45839</v>
      </c>
      <c r="X42" s="499"/>
      <c r="Y42" s="516" t="s">
        <v>303</v>
      </c>
      <c r="Z42" s="612"/>
    </row>
    <row r="43" spans="1:26" ht="14.1">
      <c r="A43" s="513">
        <v>45848</v>
      </c>
      <c r="B43" s="514">
        <v>9</v>
      </c>
      <c r="C43" s="514" t="s">
        <v>65</v>
      </c>
      <c r="D43" s="514">
        <v>72</v>
      </c>
      <c r="E43" s="434" t="s">
        <v>490</v>
      </c>
      <c r="F43" s="434" t="s">
        <v>496</v>
      </c>
      <c r="G43" s="434" t="s">
        <v>497</v>
      </c>
      <c r="H43" s="499" t="s">
        <v>309</v>
      </c>
      <c r="I43" s="499" t="s">
        <v>388</v>
      </c>
      <c r="J43" s="577"/>
      <c r="K43" s="577"/>
      <c r="L43" s="577"/>
      <c r="M43" s="648">
        <v>42</v>
      </c>
      <c r="N43" s="427">
        <v>7</v>
      </c>
      <c r="O43" s="681" t="s">
        <v>504</v>
      </c>
      <c r="P43" s="565">
        <v>6</v>
      </c>
      <c r="Q43" s="642" t="s">
        <v>57</v>
      </c>
      <c r="R43" s="689" t="s">
        <v>557</v>
      </c>
      <c r="S43" s="565" t="s">
        <v>391</v>
      </c>
      <c r="T43" s="643" t="s">
        <v>215</v>
      </c>
      <c r="U43" s="565" t="s">
        <v>389</v>
      </c>
      <c r="V43" s="654" t="s">
        <v>524</v>
      </c>
      <c r="W43" s="531">
        <v>45839</v>
      </c>
      <c r="X43" s="566"/>
      <c r="Y43" s="565" t="s">
        <v>303</v>
      </c>
      <c r="Z43" s="613"/>
    </row>
    <row r="44" spans="1:26" ht="14.1">
      <c r="A44" s="513">
        <v>45848</v>
      </c>
      <c r="B44" s="514">
        <v>9</v>
      </c>
      <c r="C44" s="514" t="s">
        <v>211</v>
      </c>
      <c r="D44" s="514">
        <v>73</v>
      </c>
      <c r="E44" s="434" t="s">
        <v>402</v>
      </c>
      <c r="F44" s="434" t="s">
        <v>521</v>
      </c>
      <c r="G44" s="434" t="s">
        <v>522</v>
      </c>
      <c r="H44" s="499" t="s">
        <v>108</v>
      </c>
      <c r="I44" s="461" t="s">
        <v>526</v>
      </c>
      <c r="J44" s="577"/>
      <c r="K44" s="577"/>
      <c r="L44" s="577"/>
      <c r="M44" s="577"/>
      <c r="N44" s="577"/>
      <c r="O44" s="577"/>
      <c r="P44" s="577"/>
      <c r="Q44" s="577"/>
      <c r="R44" s="577" t="s">
        <v>558</v>
      </c>
      <c r="S44" s="577"/>
      <c r="T44" s="577"/>
      <c r="U44" s="577"/>
      <c r="V44" s="577"/>
      <c r="W44" s="577"/>
      <c r="X44" s="577"/>
      <c r="Y44" s="577"/>
      <c r="Z44" s="577"/>
    </row>
    <row r="45" spans="1:26" ht="14.1">
      <c r="A45" s="513">
        <v>45848</v>
      </c>
      <c r="B45" s="514">
        <v>9</v>
      </c>
      <c r="C45" s="514" t="s">
        <v>63</v>
      </c>
      <c r="D45" s="514">
        <v>75</v>
      </c>
      <c r="E45" s="434" t="s">
        <v>402</v>
      </c>
      <c r="F45" s="434" t="s">
        <v>521</v>
      </c>
      <c r="G45" s="434" t="s">
        <v>522</v>
      </c>
      <c r="H45" s="499" t="s">
        <v>114</v>
      </c>
      <c r="I45" s="499" t="s">
        <v>388</v>
      </c>
      <c r="J45" s="577"/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</row>
    <row r="46" spans="1:26" ht="14.1">
      <c r="A46" s="513">
        <v>45848</v>
      </c>
      <c r="B46" s="514">
        <v>9</v>
      </c>
      <c r="C46" s="514" t="s">
        <v>65</v>
      </c>
      <c r="D46" s="514">
        <v>76</v>
      </c>
      <c r="E46" s="434" t="s">
        <v>402</v>
      </c>
      <c r="F46" s="434" t="s">
        <v>521</v>
      </c>
      <c r="G46" s="434" t="s">
        <v>522</v>
      </c>
      <c r="H46" s="499" t="s">
        <v>309</v>
      </c>
      <c r="I46" s="499" t="s">
        <v>388</v>
      </c>
      <c r="J46" s="577"/>
      <c r="K46" s="577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</row>
    <row r="47" spans="1:26" ht="14.1">
      <c r="A47" s="513">
        <v>45848</v>
      </c>
      <c r="B47" s="514">
        <v>9</v>
      </c>
      <c r="C47" s="514" t="s">
        <v>211</v>
      </c>
      <c r="D47" s="514">
        <v>77</v>
      </c>
      <c r="E47" s="434" t="s">
        <v>501</v>
      </c>
      <c r="F47" s="434" t="s">
        <v>502</v>
      </c>
      <c r="G47" s="434" t="s">
        <v>503</v>
      </c>
      <c r="H47" s="499" t="s">
        <v>108</v>
      </c>
      <c r="I47" s="499" t="s">
        <v>388</v>
      </c>
      <c r="J47" s="577"/>
      <c r="K47" s="577"/>
      <c r="L47" s="577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</row>
    <row r="48" spans="1:26" ht="14.1">
      <c r="A48" s="513">
        <v>45848</v>
      </c>
      <c r="B48" s="514">
        <v>9</v>
      </c>
      <c r="C48" s="514" t="s">
        <v>63</v>
      </c>
      <c r="D48" s="514">
        <v>78</v>
      </c>
      <c r="E48" s="434" t="s">
        <v>501</v>
      </c>
      <c r="F48" s="434" t="s">
        <v>502</v>
      </c>
      <c r="G48" s="434" t="s">
        <v>503</v>
      </c>
      <c r="H48" s="499" t="s">
        <v>114</v>
      </c>
      <c r="I48" s="499" t="s">
        <v>388</v>
      </c>
      <c r="J48" s="577"/>
      <c r="K48" s="577"/>
      <c r="L48" s="577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</row>
    <row r="49" spans="1:26" ht="14.1">
      <c r="A49" s="513">
        <v>45848</v>
      </c>
      <c r="B49" s="514">
        <v>9</v>
      </c>
      <c r="C49" s="514" t="s">
        <v>65</v>
      </c>
      <c r="D49" s="514">
        <v>79</v>
      </c>
      <c r="E49" s="434" t="s">
        <v>501</v>
      </c>
      <c r="F49" s="434" t="s">
        <v>502</v>
      </c>
      <c r="G49" s="434" t="s">
        <v>503</v>
      </c>
      <c r="H49" s="499" t="s">
        <v>309</v>
      </c>
      <c r="I49" s="499" t="s">
        <v>388</v>
      </c>
      <c r="J49" s="577"/>
      <c r="K49" s="577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</row>
    <row r="50" spans="1:26" ht="14.1">
      <c r="A50" s="513">
        <v>45848</v>
      </c>
      <c r="B50" s="514">
        <v>9</v>
      </c>
      <c r="C50" s="514" t="s">
        <v>211</v>
      </c>
      <c r="D50" s="514">
        <v>80</v>
      </c>
      <c r="E50" s="434" t="s">
        <v>509</v>
      </c>
      <c r="F50" s="434">
        <v>2</v>
      </c>
      <c r="G50" s="434" t="s">
        <v>510</v>
      </c>
      <c r="H50" s="499" t="s">
        <v>108</v>
      </c>
      <c r="I50" s="499" t="s">
        <v>388</v>
      </c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</row>
    <row r="51" spans="1:26" ht="14.1">
      <c r="A51" s="513">
        <v>45848</v>
      </c>
      <c r="B51" s="514">
        <v>9</v>
      </c>
      <c r="C51" s="514" t="s">
        <v>63</v>
      </c>
      <c r="D51" s="514">
        <v>81</v>
      </c>
      <c r="E51" s="434" t="s">
        <v>509</v>
      </c>
      <c r="F51" s="434">
        <v>2</v>
      </c>
      <c r="G51" s="434" t="s">
        <v>510</v>
      </c>
      <c r="H51" s="499" t="s">
        <v>114</v>
      </c>
      <c r="I51" s="499" t="s">
        <v>388</v>
      </c>
      <c r="J51" s="577"/>
      <c r="K51" s="577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</row>
    <row r="52" spans="1:26" ht="14.1">
      <c r="A52" s="513">
        <v>45848</v>
      </c>
      <c r="B52" s="514">
        <v>9</v>
      </c>
      <c r="C52" s="514" t="s">
        <v>65</v>
      </c>
      <c r="D52" s="514">
        <v>82</v>
      </c>
      <c r="E52" s="434" t="s">
        <v>509</v>
      </c>
      <c r="F52" s="434">
        <v>2</v>
      </c>
      <c r="G52" s="434" t="s">
        <v>510</v>
      </c>
      <c r="H52" s="499" t="s">
        <v>309</v>
      </c>
      <c r="I52" s="499" t="s">
        <v>388</v>
      </c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</row>
    <row r="53" spans="1:26" ht="14.1">
      <c r="A53" s="513">
        <v>45848</v>
      </c>
      <c r="B53" s="514">
        <v>9</v>
      </c>
      <c r="C53" s="514" t="s">
        <v>211</v>
      </c>
      <c r="D53" s="514">
        <v>83</v>
      </c>
      <c r="E53" s="434" t="s">
        <v>516</v>
      </c>
      <c r="F53" s="434" t="s">
        <v>517</v>
      </c>
      <c r="G53" s="434" t="s">
        <v>518</v>
      </c>
      <c r="H53" s="499" t="s">
        <v>108</v>
      </c>
      <c r="I53" s="499" t="s">
        <v>388</v>
      </c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</row>
    <row r="54" spans="1:26" ht="14.1">
      <c r="A54" s="513">
        <v>45848</v>
      </c>
      <c r="B54" s="514">
        <v>9</v>
      </c>
      <c r="C54" s="514" t="s">
        <v>63</v>
      </c>
      <c r="D54" s="514">
        <v>84</v>
      </c>
      <c r="E54" s="434" t="s">
        <v>516</v>
      </c>
      <c r="F54" s="434" t="s">
        <v>517</v>
      </c>
      <c r="G54" s="434" t="s">
        <v>518</v>
      </c>
      <c r="H54" s="499" t="s">
        <v>114</v>
      </c>
      <c r="I54" s="499" t="s">
        <v>388</v>
      </c>
      <c r="J54" s="577"/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</row>
    <row r="55" spans="1:26" ht="14.1">
      <c r="A55" s="513">
        <v>45848</v>
      </c>
      <c r="B55" s="514">
        <v>9</v>
      </c>
      <c r="C55" s="514" t="s">
        <v>65</v>
      </c>
      <c r="D55" s="514">
        <v>85</v>
      </c>
      <c r="E55" s="434" t="s">
        <v>516</v>
      </c>
      <c r="F55" s="434" t="s">
        <v>517</v>
      </c>
      <c r="G55" s="434" t="s">
        <v>518</v>
      </c>
      <c r="H55" s="499" t="s">
        <v>309</v>
      </c>
      <c r="I55" s="499" t="s">
        <v>388</v>
      </c>
      <c r="J55" s="577"/>
      <c r="K55" s="577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</row>
    <row r="56" spans="1:26" ht="14.1">
      <c r="A56" s="513">
        <v>45848</v>
      </c>
      <c r="B56" s="514">
        <v>9</v>
      </c>
      <c r="C56" s="514" t="s">
        <v>211</v>
      </c>
      <c r="D56" s="514">
        <v>86</v>
      </c>
      <c r="E56" s="434" t="s">
        <v>504</v>
      </c>
      <c r="F56" s="434" t="s">
        <v>505</v>
      </c>
      <c r="G56" s="434" t="s">
        <v>506</v>
      </c>
      <c r="H56" s="499" t="s">
        <v>108</v>
      </c>
      <c r="I56" s="461" t="s">
        <v>526</v>
      </c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</row>
    <row r="57" spans="1:26" ht="14.1">
      <c r="A57" s="513">
        <v>45848</v>
      </c>
      <c r="B57" s="514">
        <v>9</v>
      </c>
      <c r="C57" s="514" t="s">
        <v>63</v>
      </c>
      <c r="D57" s="514">
        <v>87</v>
      </c>
      <c r="E57" s="434" t="s">
        <v>504</v>
      </c>
      <c r="F57" s="434" t="s">
        <v>505</v>
      </c>
      <c r="G57" s="434" t="s">
        <v>506</v>
      </c>
      <c r="H57" s="499" t="s">
        <v>114</v>
      </c>
      <c r="I57" s="499" t="s">
        <v>388</v>
      </c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</row>
    <row r="58" spans="1:26" ht="14.1">
      <c r="A58" s="513">
        <v>45848</v>
      </c>
      <c r="B58" s="514">
        <v>9</v>
      </c>
      <c r="C58" s="514" t="s">
        <v>65</v>
      </c>
      <c r="D58" s="514">
        <v>88</v>
      </c>
      <c r="E58" s="434" t="s">
        <v>504</v>
      </c>
      <c r="F58" s="434" t="s">
        <v>505</v>
      </c>
      <c r="G58" s="434" t="s">
        <v>506</v>
      </c>
      <c r="H58" s="499" t="s">
        <v>309</v>
      </c>
      <c r="I58" s="499" t="s">
        <v>388</v>
      </c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</row>
    <row r="59" spans="1:26" ht="14.1">
      <c r="A59" s="584">
        <v>45848</v>
      </c>
      <c r="B59" s="585">
        <v>9</v>
      </c>
      <c r="C59" s="585" t="s">
        <v>72</v>
      </c>
      <c r="D59" s="585">
        <v>89</v>
      </c>
      <c r="E59" s="549" t="s">
        <v>516</v>
      </c>
      <c r="F59" s="549" t="s">
        <v>517</v>
      </c>
      <c r="G59" s="549" t="s">
        <v>518</v>
      </c>
      <c r="H59" s="670" t="s">
        <v>450</v>
      </c>
      <c r="I59" s="566" t="s">
        <v>388</v>
      </c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</row>
    <row r="60" spans="1:26" ht="14.1">
      <c r="A60" s="513">
        <v>45852</v>
      </c>
      <c r="B60" s="514">
        <v>13</v>
      </c>
      <c r="C60" s="514" t="s">
        <v>211</v>
      </c>
      <c r="D60" s="514">
        <v>90</v>
      </c>
      <c r="E60" s="434" t="s">
        <v>396</v>
      </c>
      <c r="F60" s="434" t="s">
        <v>487</v>
      </c>
      <c r="G60" s="434" t="s">
        <v>488</v>
      </c>
      <c r="H60" s="499" t="s">
        <v>108</v>
      </c>
      <c r="I60" s="499" t="s">
        <v>388</v>
      </c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</row>
    <row r="61" spans="1:26" ht="14.1">
      <c r="A61" s="513">
        <v>45852</v>
      </c>
      <c r="B61" s="514">
        <v>13</v>
      </c>
      <c r="C61" s="514" t="s">
        <v>63</v>
      </c>
      <c r="D61" s="514">
        <v>91</v>
      </c>
      <c r="E61" s="434" t="s">
        <v>396</v>
      </c>
      <c r="F61" s="434" t="s">
        <v>487</v>
      </c>
      <c r="G61" s="434" t="s">
        <v>488</v>
      </c>
      <c r="H61" s="499" t="s">
        <v>114</v>
      </c>
      <c r="I61" s="499" t="s">
        <v>388</v>
      </c>
      <c r="J61" s="577"/>
      <c r="K61" s="577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</row>
    <row r="62" spans="1:26" ht="14.1">
      <c r="A62" s="513">
        <v>45852</v>
      </c>
      <c r="B62" s="514">
        <v>13</v>
      </c>
      <c r="C62" s="514" t="s">
        <v>65</v>
      </c>
      <c r="D62" s="514">
        <v>92</v>
      </c>
      <c r="E62" s="434" t="s">
        <v>396</v>
      </c>
      <c r="F62" s="434" t="s">
        <v>487</v>
      </c>
      <c r="G62" s="434" t="s">
        <v>488</v>
      </c>
      <c r="H62" s="499" t="s">
        <v>309</v>
      </c>
      <c r="I62" s="499" t="s">
        <v>388</v>
      </c>
      <c r="J62" s="577"/>
      <c r="K62" s="577"/>
      <c r="L62" s="577"/>
    </row>
    <row r="63" spans="1:26" ht="14.1">
      <c r="A63" s="513">
        <v>45852</v>
      </c>
      <c r="B63" s="514">
        <v>13</v>
      </c>
      <c r="C63" s="514" t="s">
        <v>211</v>
      </c>
      <c r="D63" s="514">
        <v>93</v>
      </c>
      <c r="E63" s="434" t="s">
        <v>490</v>
      </c>
      <c r="F63" s="434" t="s">
        <v>496</v>
      </c>
      <c r="G63" s="434" t="s">
        <v>497</v>
      </c>
      <c r="H63" s="499" t="s">
        <v>108</v>
      </c>
      <c r="I63" s="499" t="s">
        <v>388</v>
      </c>
      <c r="J63" s="577"/>
      <c r="K63" s="577"/>
      <c r="L63" s="577"/>
    </row>
    <row r="64" spans="1:26" ht="14.1">
      <c r="A64" s="513">
        <v>45852</v>
      </c>
      <c r="B64" s="514">
        <v>13</v>
      </c>
      <c r="C64" s="514" t="s">
        <v>63</v>
      </c>
      <c r="D64" s="514">
        <v>95</v>
      </c>
      <c r="E64" s="434" t="s">
        <v>490</v>
      </c>
      <c r="F64" s="434" t="s">
        <v>496</v>
      </c>
      <c r="G64" s="434" t="s">
        <v>497</v>
      </c>
      <c r="H64" s="499" t="s">
        <v>114</v>
      </c>
      <c r="I64" s="499" t="s">
        <v>388</v>
      </c>
      <c r="J64" s="577"/>
      <c r="K64" s="577"/>
      <c r="L64" s="577"/>
    </row>
    <row r="65" spans="1:9" ht="14.25" customHeight="1">
      <c r="A65" s="513">
        <v>45852</v>
      </c>
      <c r="B65" s="514">
        <v>13</v>
      </c>
      <c r="C65" s="514" t="s">
        <v>65</v>
      </c>
      <c r="D65" s="514">
        <v>96</v>
      </c>
      <c r="E65" s="434" t="s">
        <v>490</v>
      </c>
      <c r="F65" s="434" t="s">
        <v>496</v>
      </c>
      <c r="G65" s="434" t="s">
        <v>497</v>
      </c>
      <c r="H65" s="499" t="s">
        <v>309</v>
      </c>
      <c r="I65" s="461" t="s">
        <v>559</v>
      </c>
    </row>
    <row r="66" spans="1:9" ht="14.25" customHeight="1">
      <c r="A66" s="513">
        <v>45852</v>
      </c>
      <c r="B66" s="514">
        <v>13</v>
      </c>
      <c r="C66" s="514" t="s">
        <v>211</v>
      </c>
      <c r="D66" s="514">
        <v>97</v>
      </c>
      <c r="E66" s="434" t="s">
        <v>402</v>
      </c>
      <c r="F66" s="434" t="s">
        <v>521</v>
      </c>
      <c r="G66" s="434" t="s">
        <v>522</v>
      </c>
      <c r="H66" s="499" t="s">
        <v>108</v>
      </c>
      <c r="I66" s="461" t="s">
        <v>560</v>
      </c>
    </row>
    <row r="67" spans="1:9" ht="14.25" customHeight="1">
      <c r="A67" s="513">
        <v>45852</v>
      </c>
      <c r="B67" s="514">
        <v>13</v>
      </c>
      <c r="C67" s="514" t="s">
        <v>63</v>
      </c>
      <c r="D67" s="514">
        <v>98</v>
      </c>
      <c r="E67" s="434" t="s">
        <v>402</v>
      </c>
      <c r="F67" s="434" t="s">
        <v>521</v>
      </c>
      <c r="G67" s="434" t="s">
        <v>522</v>
      </c>
      <c r="H67" s="499" t="s">
        <v>114</v>
      </c>
      <c r="I67" s="499" t="s">
        <v>388</v>
      </c>
    </row>
    <row r="68" spans="1:9" ht="14.25" customHeight="1">
      <c r="A68" s="513">
        <v>45852</v>
      </c>
      <c r="B68" s="514">
        <v>13</v>
      </c>
      <c r="C68" s="514" t="s">
        <v>65</v>
      </c>
      <c r="D68" s="514">
        <v>99</v>
      </c>
      <c r="E68" s="434" t="s">
        <v>402</v>
      </c>
      <c r="F68" s="434" t="s">
        <v>521</v>
      </c>
      <c r="G68" s="434" t="s">
        <v>522</v>
      </c>
      <c r="H68" s="499" t="s">
        <v>309</v>
      </c>
      <c r="I68" s="499" t="s">
        <v>388</v>
      </c>
    </row>
    <row r="69" spans="1:9" ht="14.25" customHeight="1">
      <c r="A69" s="513">
        <v>45852</v>
      </c>
      <c r="B69" s="514">
        <v>13</v>
      </c>
      <c r="C69" s="514" t="s">
        <v>211</v>
      </c>
      <c r="D69" s="514">
        <v>100</v>
      </c>
      <c r="E69" s="434" t="s">
        <v>516</v>
      </c>
      <c r="F69" s="434" t="s">
        <v>517</v>
      </c>
      <c r="G69" s="434" t="s">
        <v>518</v>
      </c>
      <c r="H69" s="499" t="s">
        <v>108</v>
      </c>
      <c r="I69" s="461" t="s">
        <v>561</v>
      </c>
    </row>
    <row r="70" spans="1:9" ht="14.25" customHeight="1">
      <c r="A70" s="513">
        <v>45852</v>
      </c>
      <c r="B70" s="514">
        <v>13</v>
      </c>
      <c r="C70" s="514" t="s">
        <v>63</v>
      </c>
      <c r="D70" s="514">
        <v>101</v>
      </c>
      <c r="E70" s="434" t="s">
        <v>516</v>
      </c>
      <c r="F70" s="434" t="s">
        <v>517</v>
      </c>
      <c r="G70" s="434" t="s">
        <v>518</v>
      </c>
      <c r="H70" s="499" t="s">
        <v>114</v>
      </c>
      <c r="I70" s="499" t="s">
        <v>388</v>
      </c>
    </row>
    <row r="71" spans="1:9" ht="14.25" customHeight="1">
      <c r="A71" s="513">
        <v>45852</v>
      </c>
      <c r="B71" s="514">
        <v>13</v>
      </c>
      <c r="C71" s="514" t="s">
        <v>65</v>
      </c>
      <c r="D71" s="514">
        <v>102</v>
      </c>
      <c r="E71" s="434" t="s">
        <v>516</v>
      </c>
      <c r="F71" s="434" t="s">
        <v>517</v>
      </c>
      <c r="G71" s="434" t="s">
        <v>518</v>
      </c>
      <c r="H71" s="499" t="s">
        <v>309</v>
      </c>
      <c r="I71" s="499" t="s">
        <v>388</v>
      </c>
    </row>
    <row r="72" spans="1:9" ht="14.25" customHeight="1">
      <c r="A72" s="513">
        <v>45852</v>
      </c>
      <c r="B72" s="514">
        <v>13</v>
      </c>
      <c r="C72" s="514" t="s">
        <v>72</v>
      </c>
      <c r="D72" s="514">
        <v>103</v>
      </c>
      <c r="E72" s="434" t="s">
        <v>516</v>
      </c>
      <c r="F72" s="434" t="s">
        <v>517</v>
      </c>
      <c r="G72" s="434" t="s">
        <v>518</v>
      </c>
      <c r="H72" s="499" t="s">
        <v>450</v>
      </c>
      <c r="I72" s="499" t="s">
        <v>388</v>
      </c>
    </row>
    <row r="73" spans="1:9" ht="14.25" customHeight="1">
      <c r="A73" s="513">
        <v>45852</v>
      </c>
      <c r="B73" s="514">
        <v>13</v>
      </c>
      <c r="C73" s="514" t="s">
        <v>211</v>
      </c>
      <c r="D73" s="514">
        <v>105</v>
      </c>
      <c r="E73" s="434" t="s">
        <v>501</v>
      </c>
      <c r="F73" s="434" t="s">
        <v>502</v>
      </c>
      <c r="G73" s="434" t="s">
        <v>503</v>
      </c>
      <c r="H73" s="499" t="s">
        <v>108</v>
      </c>
      <c r="I73" s="499" t="s">
        <v>388</v>
      </c>
    </row>
    <row r="74" spans="1:9" ht="14.25" customHeight="1">
      <c r="A74" s="513">
        <v>45852</v>
      </c>
      <c r="B74" s="514">
        <v>13</v>
      </c>
      <c r="C74" s="514" t="s">
        <v>63</v>
      </c>
      <c r="D74" s="514">
        <v>106</v>
      </c>
      <c r="E74" s="434" t="s">
        <v>501</v>
      </c>
      <c r="F74" s="434" t="s">
        <v>502</v>
      </c>
      <c r="G74" s="434" t="s">
        <v>503</v>
      </c>
      <c r="H74" s="499" t="s">
        <v>114</v>
      </c>
      <c r="I74" s="499" t="s">
        <v>388</v>
      </c>
    </row>
    <row r="75" spans="1:9" ht="14.25" customHeight="1">
      <c r="A75" s="513">
        <v>45852</v>
      </c>
      <c r="B75" s="514">
        <v>13</v>
      </c>
      <c r="C75" s="514" t="s">
        <v>65</v>
      </c>
      <c r="D75" s="514">
        <v>107</v>
      </c>
      <c r="E75" s="434" t="s">
        <v>501</v>
      </c>
      <c r="F75" s="434" t="s">
        <v>502</v>
      </c>
      <c r="G75" s="434" t="s">
        <v>503</v>
      </c>
      <c r="H75" s="499" t="s">
        <v>309</v>
      </c>
      <c r="I75" s="499" t="s">
        <v>388</v>
      </c>
    </row>
    <row r="76" spans="1:9" ht="14.25" customHeight="1">
      <c r="A76" s="513">
        <v>45852</v>
      </c>
      <c r="B76" s="514">
        <v>13</v>
      </c>
      <c r="C76" s="514" t="s">
        <v>211</v>
      </c>
      <c r="D76" s="514">
        <v>112</v>
      </c>
      <c r="E76" s="434" t="s">
        <v>509</v>
      </c>
      <c r="F76" s="434">
        <v>2</v>
      </c>
      <c r="G76" s="434" t="s">
        <v>510</v>
      </c>
      <c r="H76" s="499" t="s">
        <v>108</v>
      </c>
      <c r="I76" s="499" t="s">
        <v>388</v>
      </c>
    </row>
    <row r="77" spans="1:9" ht="14.25" customHeight="1">
      <c r="A77" s="513">
        <v>45852</v>
      </c>
      <c r="B77" s="514">
        <v>13</v>
      </c>
      <c r="C77" s="514" t="s">
        <v>63</v>
      </c>
      <c r="D77" s="514">
        <v>113</v>
      </c>
      <c r="E77" s="434" t="s">
        <v>509</v>
      </c>
      <c r="F77" s="434">
        <v>2</v>
      </c>
      <c r="G77" s="434" t="s">
        <v>510</v>
      </c>
      <c r="H77" s="499" t="s">
        <v>114</v>
      </c>
      <c r="I77" s="499" t="s">
        <v>388</v>
      </c>
    </row>
    <row r="78" spans="1:9" ht="14.25" customHeight="1">
      <c r="A78" s="513">
        <v>45852</v>
      </c>
      <c r="B78" s="514">
        <v>13</v>
      </c>
      <c r="C78" s="514" t="s">
        <v>65</v>
      </c>
      <c r="D78" s="514">
        <v>114</v>
      </c>
      <c r="E78" s="434" t="s">
        <v>509</v>
      </c>
      <c r="F78" s="434">
        <v>2</v>
      </c>
      <c r="G78" s="434" t="s">
        <v>510</v>
      </c>
      <c r="H78" s="499" t="s">
        <v>309</v>
      </c>
      <c r="I78" s="499" t="s">
        <v>388</v>
      </c>
    </row>
    <row r="79" spans="1:9" ht="14.25" customHeight="1">
      <c r="A79" s="513">
        <v>45852</v>
      </c>
      <c r="B79" s="514">
        <v>13</v>
      </c>
      <c r="C79" s="514" t="s">
        <v>211</v>
      </c>
      <c r="D79" s="514">
        <v>115</v>
      </c>
      <c r="E79" s="434" t="s">
        <v>504</v>
      </c>
      <c r="F79" s="434" t="s">
        <v>505</v>
      </c>
      <c r="G79" s="434" t="s">
        <v>506</v>
      </c>
      <c r="H79" s="499" t="s">
        <v>108</v>
      </c>
      <c r="I79" s="461" t="s">
        <v>562</v>
      </c>
    </row>
    <row r="80" spans="1:9" ht="14.25" customHeight="1">
      <c r="A80" s="513">
        <v>45852</v>
      </c>
      <c r="B80" s="514">
        <v>13</v>
      </c>
      <c r="C80" s="514" t="s">
        <v>63</v>
      </c>
      <c r="D80" s="514">
        <v>116</v>
      </c>
      <c r="E80" s="434" t="s">
        <v>504</v>
      </c>
      <c r="F80" s="434" t="s">
        <v>505</v>
      </c>
      <c r="G80" s="434" t="s">
        <v>506</v>
      </c>
      <c r="H80" s="499" t="s">
        <v>114</v>
      </c>
      <c r="I80" s="499" t="s">
        <v>388</v>
      </c>
    </row>
    <row r="81" spans="1:9" ht="14.25" customHeight="1">
      <c r="A81" s="562">
        <v>45852</v>
      </c>
      <c r="B81" s="563">
        <v>13</v>
      </c>
      <c r="C81" s="563" t="s">
        <v>65</v>
      </c>
      <c r="D81" s="563">
        <v>117</v>
      </c>
      <c r="E81" s="549" t="s">
        <v>504</v>
      </c>
      <c r="F81" s="549" t="s">
        <v>505</v>
      </c>
      <c r="G81" s="549" t="s">
        <v>506</v>
      </c>
      <c r="H81" s="566" t="s">
        <v>309</v>
      </c>
      <c r="I81" s="566" t="s">
        <v>388</v>
      </c>
    </row>
    <row r="82" spans="1:9" ht="14.25" customHeight="1">
      <c r="A82" s="513">
        <v>45855</v>
      </c>
      <c r="B82" s="514">
        <v>16</v>
      </c>
      <c r="C82" s="514" t="s">
        <v>211</v>
      </c>
      <c r="D82" s="514">
        <v>118</v>
      </c>
      <c r="E82" s="434" t="s">
        <v>396</v>
      </c>
      <c r="F82" s="434" t="s">
        <v>487</v>
      </c>
      <c r="G82" s="434" t="s">
        <v>488</v>
      </c>
      <c r="H82" s="499" t="s">
        <v>108</v>
      </c>
      <c r="I82" s="499" t="s">
        <v>388</v>
      </c>
    </row>
    <row r="83" spans="1:9" ht="14.25" customHeight="1">
      <c r="A83" s="513">
        <v>45855</v>
      </c>
      <c r="B83" s="514">
        <v>16</v>
      </c>
      <c r="C83" s="514" t="s">
        <v>63</v>
      </c>
      <c r="D83" s="514">
        <v>119</v>
      </c>
      <c r="E83" s="434" t="s">
        <v>396</v>
      </c>
      <c r="F83" s="434" t="s">
        <v>487</v>
      </c>
      <c r="G83" s="434" t="s">
        <v>488</v>
      </c>
      <c r="H83" s="499" t="s">
        <v>114</v>
      </c>
      <c r="I83" s="499" t="s">
        <v>388</v>
      </c>
    </row>
    <row r="84" spans="1:9" ht="14.25" customHeight="1">
      <c r="A84" s="513">
        <v>45855</v>
      </c>
      <c r="B84" s="514">
        <v>16</v>
      </c>
      <c r="C84" s="514" t="s">
        <v>65</v>
      </c>
      <c r="D84" s="514">
        <v>120</v>
      </c>
      <c r="E84" s="434" t="s">
        <v>396</v>
      </c>
      <c r="F84" s="434" t="s">
        <v>487</v>
      </c>
      <c r="G84" s="434" t="s">
        <v>488</v>
      </c>
      <c r="H84" s="499" t="s">
        <v>309</v>
      </c>
      <c r="I84" s="499" t="s">
        <v>388</v>
      </c>
    </row>
    <row r="85" spans="1:9" ht="14.25" customHeight="1">
      <c r="A85" s="513">
        <v>45855</v>
      </c>
      <c r="B85" s="514">
        <v>16</v>
      </c>
      <c r="C85" s="514" t="s">
        <v>211</v>
      </c>
      <c r="D85" s="514">
        <v>121</v>
      </c>
      <c r="E85" s="434" t="s">
        <v>490</v>
      </c>
      <c r="F85" s="434" t="s">
        <v>496</v>
      </c>
      <c r="G85" s="434" t="s">
        <v>497</v>
      </c>
      <c r="H85" s="499" t="s">
        <v>108</v>
      </c>
      <c r="I85" s="499" t="s">
        <v>388</v>
      </c>
    </row>
    <row r="86" spans="1:9" ht="14.25" customHeight="1">
      <c r="A86" s="513">
        <v>45855</v>
      </c>
      <c r="B86" s="514">
        <v>16</v>
      </c>
      <c r="C86" s="514" t="s">
        <v>63</v>
      </c>
      <c r="D86" s="514">
        <v>122</v>
      </c>
      <c r="E86" s="434" t="s">
        <v>490</v>
      </c>
      <c r="F86" s="434" t="s">
        <v>496</v>
      </c>
      <c r="G86" s="434" t="s">
        <v>497</v>
      </c>
      <c r="H86" s="499" t="s">
        <v>114</v>
      </c>
      <c r="I86" s="499" t="s">
        <v>388</v>
      </c>
    </row>
    <row r="87" spans="1:9" ht="14.25" customHeight="1">
      <c r="A87" s="513">
        <v>45855</v>
      </c>
      <c r="B87" s="514">
        <v>16</v>
      </c>
      <c r="C87" s="514" t="s">
        <v>65</v>
      </c>
      <c r="D87" s="514">
        <v>123</v>
      </c>
      <c r="E87" s="434" t="s">
        <v>490</v>
      </c>
      <c r="F87" s="434" t="s">
        <v>496</v>
      </c>
      <c r="G87" s="434" t="s">
        <v>497</v>
      </c>
      <c r="H87" s="499" t="s">
        <v>309</v>
      </c>
      <c r="I87" s="499" t="s">
        <v>388</v>
      </c>
    </row>
    <row r="88" spans="1:9" ht="14.25" customHeight="1">
      <c r="A88" s="513">
        <v>45855</v>
      </c>
      <c r="B88" s="514">
        <v>16</v>
      </c>
      <c r="C88" s="514" t="s">
        <v>211</v>
      </c>
      <c r="D88" s="514">
        <v>132</v>
      </c>
      <c r="E88" s="434" t="s">
        <v>402</v>
      </c>
      <c r="F88" s="434" t="s">
        <v>521</v>
      </c>
      <c r="G88" s="434" t="s">
        <v>522</v>
      </c>
      <c r="H88" s="499" t="s">
        <v>108</v>
      </c>
      <c r="I88" s="461" t="s">
        <v>423</v>
      </c>
    </row>
    <row r="89" spans="1:9" ht="14.25" customHeight="1">
      <c r="A89" s="513">
        <v>45855</v>
      </c>
      <c r="B89" s="514">
        <v>16</v>
      </c>
      <c r="C89" s="514" t="s">
        <v>63</v>
      </c>
      <c r="D89" s="514">
        <v>133</v>
      </c>
      <c r="E89" s="434" t="s">
        <v>402</v>
      </c>
      <c r="F89" s="434" t="s">
        <v>521</v>
      </c>
      <c r="G89" s="434" t="s">
        <v>522</v>
      </c>
      <c r="H89" s="499" t="s">
        <v>114</v>
      </c>
      <c r="I89" s="499" t="s">
        <v>388</v>
      </c>
    </row>
    <row r="90" spans="1:9" ht="14.25" customHeight="1">
      <c r="A90" s="513">
        <v>45855</v>
      </c>
      <c r="B90" s="514">
        <v>16</v>
      </c>
      <c r="C90" s="514" t="s">
        <v>65</v>
      </c>
      <c r="D90" s="514">
        <v>134</v>
      </c>
      <c r="E90" s="434" t="s">
        <v>402</v>
      </c>
      <c r="F90" s="434" t="s">
        <v>521</v>
      </c>
      <c r="G90" s="434" t="s">
        <v>522</v>
      </c>
      <c r="H90" s="499" t="s">
        <v>309</v>
      </c>
      <c r="I90" s="499" t="s">
        <v>388</v>
      </c>
    </row>
    <row r="91" spans="1:9" ht="14.25" customHeight="1">
      <c r="A91" s="513">
        <v>45855</v>
      </c>
      <c r="B91" s="514">
        <v>16</v>
      </c>
      <c r="C91" s="514" t="s">
        <v>211</v>
      </c>
      <c r="D91" s="514">
        <v>135</v>
      </c>
      <c r="E91" s="434" t="s">
        <v>501</v>
      </c>
      <c r="F91" s="434" t="s">
        <v>502</v>
      </c>
      <c r="G91" s="434" t="s">
        <v>503</v>
      </c>
      <c r="H91" s="499" t="s">
        <v>108</v>
      </c>
      <c r="I91" s="499" t="s">
        <v>388</v>
      </c>
    </row>
    <row r="92" spans="1:9" ht="14.25" customHeight="1">
      <c r="A92" s="513">
        <v>45855</v>
      </c>
      <c r="B92" s="514">
        <v>16</v>
      </c>
      <c r="C92" s="514" t="s">
        <v>63</v>
      </c>
      <c r="D92" s="514">
        <v>136</v>
      </c>
      <c r="E92" s="434" t="s">
        <v>501</v>
      </c>
      <c r="F92" s="434" t="s">
        <v>502</v>
      </c>
      <c r="G92" s="434" t="s">
        <v>503</v>
      </c>
      <c r="H92" s="499" t="s">
        <v>114</v>
      </c>
      <c r="I92" s="499" t="s">
        <v>388</v>
      </c>
    </row>
    <row r="93" spans="1:9" ht="14.25" customHeight="1">
      <c r="A93" s="513">
        <v>45855</v>
      </c>
      <c r="B93" s="514">
        <v>16</v>
      </c>
      <c r="C93" s="514" t="s">
        <v>65</v>
      </c>
      <c r="D93" s="514">
        <v>137</v>
      </c>
      <c r="E93" s="434" t="s">
        <v>501</v>
      </c>
      <c r="F93" s="434" t="s">
        <v>502</v>
      </c>
      <c r="G93" s="434" t="s">
        <v>503</v>
      </c>
      <c r="H93" s="499" t="s">
        <v>309</v>
      </c>
      <c r="I93" s="499" t="s">
        <v>388</v>
      </c>
    </row>
    <row r="94" spans="1:9" ht="14.25" customHeight="1">
      <c r="A94" s="513">
        <v>45855</v>
      </c>
      <c r="B94" s="514">
        <v>16</v>
      </c>
      <c r="C94" s="514" t="s">
        <v>211</v>
      </c>
      <c r="D94" s="514">
        <v>138</v>
      </c>
      <c r="E94" s="434" t="s">
        <v>509</v>
      </c>
      <c r="F94" s="434">
        <v>2</v>
      </c>
      <c r="G94" s="434" t="s">
        <v>510</v>
      </c>
      <c r="H94" s="499" t="s">
        <v>108</v>
      </c>
      <c r="I94" s="461" t="s">
        <v>563</v>
      </c>
    </row>
    <row r="95" spans="1:9" ht="14.25" customHeight="1">
      <c r="A95" s="513">
        <v>45855</v>
      </c>
      <c r="B95" s="514">
        <v>16</v>
      </c>
      <c r="C95" s="514" t="s">
        <v>63</v>
      </c>
      <c r="D95" s="514">
        <v>139</v>
      </c>
      <c r="E95" s="434" t="s">
        <v>509</v>
      </c>
      <c r="F95" s="434">
        <v>2</v>
      </c>
      <c r="G95" s="434" t="s">
        <v>510</v>
      </c>
      <c r="H95" s="499" t="s">
        <v>114</v>
      </c>
      <c r="I95" s="499" t="s">
        <v>388</v>
      </c>
    </row>
    <row r="96" spans="1:9" ht="14.25" customHeight="1">
      <c r="A96" s="513">
        <v>45855</v>
      </c>
      <c r="B96" s="514">
        <v>16</v>
      </c>
      <c r="C96" s="514" t="s">
        <v>65</v>
      </c>
      <c r="D96" s="514">
        <v>140</v>
      </c>
      <c r="E96" s="434" t="s">
        <v>509</v>
      </c>
      <c r="F96" s="434">
        <v>2</v>
      </c>
      <c r="G96" s="434" t="s">
        <v>510</v>
      </c>
      <c r="H96" s="499" t="s">
        <v>309</v>
      </c>
      <c r="I96" s="499" t="s">
        <v>388</v>
      </c>
    </row>
    <row r="97" spans="1:9" ht="14.25" customHeight="1">
      <c r="A97" s="513">
        <v>45855</v>
      </c>
      <c r="B97" s="514">
        <v>16</v>
      </c>
      <c r="C97" s="514" t="s">
        <v>211</v>
      </c>
      <c r="D97" s="514">
        <v>145</v>
      </c>
      <c r="E97" s="434" t="s">
        <v>516</v>
      </c>
      <c r="F97" s="434" t="s">
        <v>517</v>
      </c>
      <c r="G97" s="434" t="s">
        <v>518</v>
      </c>
      <c r="H97" s="499" t="s">
        <v>108</v>
      </c>
      <c r="I97" s="461" t="s">
        <v>564</v>
      </c>
    </row>
    <row r="98" spans="1:9" ht="14.25" customHeight="1">
      <c r="A98" s="513">
        <v>45855</v>
      </c>
      <c r="B98" s="514">
        <v>16</v>
      </c>
      <c r="C98" s="514" t="s">
        <v>63</v>
      </c>
      <c r="D98" s="514">
        <v>146</v>
      </c>
      <c r="E98" s="434" t="s">
        <v>516</v>
      </c>
      <c r="F98" s="434" t="s">
        <v>517</v>
      </c>
      <c r="G98" s="434" t="s">
        <v>518</v>
      </c>
      <c r="H98" s="499" t="s">
        <v>114</v>
      </c>
      <c r="I98" s="499" t="s">
        <v>388</v>
      </c>
    </row>
    <row r="99" spans="1:9" ht="14.25" customHeight="1">
      <c r="A99" s="513">
        <v>45855</v>
      </c>
      <c r="B99" s="514">
        <v>16</v>
      </c>
      <c r="C99" s="514" t="s">
        <v>65</v>
      </c>
      <c r="D99" s="514">
        <v>147</v>
      </c>
      <c r="E99" s="434" t="s">
        <v>516</v>
      </c>
      <c r="F99" s="434" t="s">
        <v>517</v>
      </c>
      <c r="G99" s="434" t="s">
        <v>518</v>
      </c>
      <c r="H99" s="499" t="s">
        <v>309</v>
      </c>
      <c r="I99" s="499" t="s">
        <v>388</v>
      </c>
    </row>
    <row r="100" spans="1:9" ht="14.25" customHeight="1">
      <c r="A100" s="513">
        <v>45852</v>
      </c>
      <c r="B100" s="514">
        <v>16</v>
      </c>
      <c r="C100" s="514" t="s">
        <v>72</v>
      </c>
      <c r="D100" s="514">
        <v>148</v>
      </c>
      <c r="E100" s="434" t="s">
        <v>516</v>
      </c>
      <c r="F100" s="434" t="s">
        <v>517</v>
      </c>
      <c r="G100" s="434" t="s">
        <v>518</v>
      </c>
      <c r="H100" s="499" t="s">
        <v>450</v>
      </c>
      <c r="I100" s="499" t="s">
        <v>388</v>
      </c>
    </row>
    <row r="101" spans="1:9" ht="14.25" customHeight="1">
      <c r="A101" s="513">
        <v>45855</v>
      </c>
      <c r="B101" s="514">
        <v>16</v>
      </c>
      <c r="C101" s="514" t="s">
        <v>211</v>
      </c>
      <c r="D101" s="514">
        <v>149</v>
      </c>
      <c r="E101" s="434" t="s">
        <v>504</v>
      </c>
      <c r="F101" s="434" t="s">
        <v>505</v>
      </c>
      <c r="G101" s="434" t="s">
        <v>506</v>
      </c>
      <c r="H101" s="499" t="s">
        <v>108</v>
      </c>
      <c r="I101" s="461" t="s">
        <v>565</v>
      </c>
    </row>
    <row r="102" spans="1:9" ht="14.25" customHeight="1">
      <c r="A102" s="513">
        <v>45855</v>
      </c>
      <c r="B102" s="514">
        <v>16</v>
      </c>
      <c r="C102" s="514" t="s">
        <v>63</v>
      </c>
      <c r="D102" s="514">
        <v>150</v>
      </c>
      <c r="E102" s="434" t="s">
        <v>504</v>
      </c>
      <c r="F102" s="434" t="s">
        <v>505</v>
      </c>
      <c r="G102" s="434" t="s">
        <v>506</v>
      </c>
      <c r="H102" s="499" t="s">
        <v>114</v>
      </c>
      <c r="I102" s="499" t="s">
        <v>388</v>
      </c>
    </row>
    <row r="103" spans="1:9" ht="14.25" customHeight="1">
      <c r="A103" s="562">
        <v>45855</v>
      </c>
      <c r="B103" s="563">
        <v>16</v>
      </c>
      <c r="C103" s="563" t="s">
        <v>65</v>
      </c>
      <c r="D103" s="563">
        <v>151</v>
      </c>
      <c r="E103" s="549" t="s">
        <v>504</v>
      </c>
      <c r="F103" s="549" t="s">
        <v>505</v>
      </c>
      <c r="G103" s="549" t="s">
        <v>506</v>
      </c>
      <c r="H103" s="566" t="s">
        <v>309</v>
      </c>
      <c r="I103" s="566" t="s">
        <v>388</v>
      </c>
    </row>
    <row r="104" spans="1:9" ht="14.25" customHeight="1">
      <c r="A104" s="513">
        <v>45859</v>
      </c>
      <c r="B104" s="514">
        <v>20</v>
      </c>
      <c r="C104" s="514" t="s">
        <v>211</v>
      </c>
      <c r="D104" s="514">
        <v>152</v>
      </c>
      <c r="E104" s="434" t="s">
        <v>396</v>
      </c>
      <c r="F104" s="434" t="s">
        <v>487</v>
      </c>
      <c r="G104" s="434" t="s">
        <v>488</v>
      </c>
      <c r="H104" s="499" t="s">
        <v>108</v>
      </c>
      <c r="I104" s="499" t="s">
        <v>388</v>
      </c>
    </row>
    <row r="105" spans="1:9" ht="14.25" customHeight="1">
      <c r="A105" s="513">
        <v>45859</v>
      </c>
      <c r="B105" s="514">
        <v>20</v>
      </c>
      <c r="C105" s="514" t="s">
        <v>63</v>
      </c>
      <c r="D105" s="514">
        <v>153</v>
      </c>
      <c r="E105" s="434" t="s">
        <v>396</v>
      </c>
      <c r="F105" s="434" t="s">
        <v>487</v>
      </c>
      <c r="G105" s="434" t="s">
        <v>488</v>
      </c>
      <c r="H105" s="499" t="s">
        <v>114</v>
      </c>
      <c r="I105" s="499" t="s">
        <v>388</v>
      </c>
    </row>
    <row r="106" spans="1:9" ht="14.25" customHeight="1">
      <c r="A106" s="513">
        <v>45859</v>
      </c>
      <c r="B106" s="514">
        <v>20</v>
      </c>
      <c r="C106" s="514" t="s">
        <v>65</v>
      </c>
      <c r="D106" s="514">
        <v>154</v>
      </c>
      <c r="E106" s="434" t="s">
        <v>396</v>
      </c>
      <c r="F106" s="434" t="s">
        <v>487</v>
      </c>
      <c r="G106" s="434" t="s">
        <v>488</v>
      </c>
      <c r="H106" s="499" t="s">
        <v>309</v>
      </c>
      <c r="I106" s="499" t="s">
        <v>388</v>
      </c>
    </row>
    <row r="107" spans="1:9" ht="14.25" customHeight="1">
      <c r="A107" s="513">
        <v>45859</v>
      </c>
      <c r="B107" s="514">
        <v>20</v>
      </c>
      <c r="C107" s="514" t="s">
        <v>211</v>
      </c>
      <c r="D107" s="514">
        <v>155</v>
      </c>
      <c r="E107" s="434" t="s">
        <v>490</v>
      </c>
      <c r="F107" s="434" t="s">
        <v>496</v>
      </c>
      <c r="G107" s="434" t="s">
        <v>497</v>
      </c>
      <c r="H107" s="499" t="s">
        <v>108</v>
      </c>
      <c r="I107" s="499" t="s">
        <v>388</v>
      </c>
    </row>
    <row r="108" spans="1:9" ht="14.25" customHeight="1">
      <c r="A108" s="513">
        <v>45859</v>
      </c>
      <c r="B108" s="514">
        <v>20</v>
      </c>
      <c r="C108" s="514" t="s">
        <v>63</v>
      </c>
      <c r="D108" s="514">
        <v>156</v>
      </c>
      <c r="E108" s="434" t="s">
        <v>490</v>
      </c>
      <c r="F108" s="434" t="s">
        <v>496</v>
      </c>
      <c r="G108" s="434" t="s">
        <v>497</v>
      </c>
      <c r="H108" s="499" t="s">
        <v>114</v>
      </c>
      <c r="I108" s="499" t="s">
        <v>388</v>
      </c>
    </row>
    <row r="109" spans="1:9" ht="14.25" customHeight="1">
      <c r="A109" s="513">
        <v>45859</v>
      </c>
      <c r="B109" s="514">
        <v>20</v>
      </c>
      <c r="C109" s="514" t="s">
        <v>65</v>
      </c>
      <c r="D109" s="514">
        <v>157</v>
      </c>
      <c r="E109" s="434" t="s">
        <v>490</v>
      </c>
      <c r="F109" s="434" t="s">
        <v>496</v>
      </c>
      <c r="G109" s="434" t="s">
        <v>497</v>
      </c>
      <c r="H109" s="499" t="s">
        <v>309</v>
      </c>
      <c r="I109" s="499" t="s">
        <v>388</v>
      </c>
    </row>
    <row r="110" spans="1:9" ht="14.25" customHeight="1">
      <c r="A110" s="513">
        <v>45859</v>
      </c>
      <c r="B110" s="514">
        <v>20</v>
      </c>
      <c r="C110" s="514" t="s">
        <v>211</v>
      </c>
      <c r="D110" s="514">
        <v>158</v>
      </c>
      <c r="E110" s="434" t="s">
        <v>402</v>
      </c>
      <c r="F110" s="434" t="s">
        <v>521</v>
      </c>
      <c r="G110" s="434" t="s">
        <v>522</v>
      </c>
      <c r="H110" s="499" t="s">
        <v>108</v>
      </c>
      <c r="I110" s="499" t="s">
        <v>388</v>
      </c>
    </row>
    <row r="111" spans="1:9" ht="14.25" customHeight="1">
      <c r="A111" s="513">
        <v>45859</v>
      </c>
      <c r="B111" s="514">
        <v>20</v>
      </c>
      <c r="C111" s="514" t="s">
        <v>63</v>
      </c>
      <c r="D111" s="514">
        <v>159</v>
      </c>
      <c r="E111" s="434" t="s">
        <v>402</v>
      </c>
      <c r="F111" s="434" t="s">
        <v>521</v>
      </c>
      <c r="G111" s="434" t="s">
        <v>522</v>
      </c>
      <c r="H111" s="499" t="s">
        <v>114</v>
      </c>
      <c r="I111" s="499" t="s">
        <v>388</v>
      </c>
    </row>
    <row r="112" spans="1:9" ht="14.25" customHeight="1">
      <c r="A112" s="513">
        <v>45859</v>
      </c>
      <c r="B112" s="514">
        <v>20</v>
      </c>
      <c r="C112" s="514" t="s">
        <v>65</v>
      </c>
      <c r="D112" s="514">
        <v>160</v>
      </c>
      <c r="E112" s="434" t="s">
        <v>402</v>
      </c>
      <c r="F112" s="434" t="s">
        <v>521</v>
      </c>
      <c r="G112" s="434" t="s">
        <v>522</v>
      </c>
      <c r="H112" s="499" t="s">
        <v>309</v>
      </c>
      <c r="I112" s="499" t="s">
        <v>388</v>
      </c>
    </row>
    <row r="113" spans="1:9" ht="14.25" customHeight="1">
      <c r="A113" s="513">
        <v>45859</v>
      </c>
      <c r="B113" s="514">
        <v>20</v>
      </c>
      <c r="C113" s="514" t="s">
        <v>211</v>
      </c>
      <c r="D113" s="514">
        <v>161</v>
      </c>
      <c r="E113" s="434" t="s">
        <v>501</v>
      </c>
      <c r="F113" s="434" t="s">
        <v>502</v>
      </c>
      <c r="G113" s="434" t="s">
        <v>503</v>
      </c>
      <c r="H113" s="499" t="s">
        <v>108</v>
      </c>
      <c r="I113" s="499" t="s">
        <v>388</v>
      </c>
    </row>
    <row r="114" spans="1:9" ht="14.25" customHeight="1">
      <c r="A114" s="513">
        <v>45859</v>
      </c>
      <c r="B114" s="514">
        <v>20</v>
      </c>
      <c r="C114" s="514" t="s">
        <v>63</v>
      </c>
      <c r="D114" s="514">
        <v>162</v>
      </c>
      <c r="E114" s="434" t="s">
        <v>501</v>
      </c>
      <c r="F114" s="434" t="s">
        <v>502</v>
      </c>
      <c r="G114" s="434" t="s">
        <v>503</v>
      </c>
      <c r="H114" s="499" t="s">
        <v>114</v>
      </c>
      <c r="I114" s="499" t="s">
        <v>388</v>
      </c>
    </row>
    <row r="115" spans="1:9" ht="14.25" customHeight="1">
      <c r="A115" s="513">
        <v>45859</v>
      </c>
      <c r="B115" s="514">
        <v>20</v>
      </c>
      <c r="C115" s="514" t="s">
        <v>65</v>
      </c>
      <c r="D115" s="514">
        <v>163</v>
      </c>
      <c r="E115" s="434" t="s">
        <v>501</v>
      </c>
      <c r="F115" s="434" t="s">
        <v>502</v>
      </c>
      <c r="G115" s="434" t="s">
        <v>503</v>
      </c>
      <c r="H115" s="499" t="s">
        <v>309</v>
      </c>
      <c r="I115" s="499" t="s">
        <v>388</v>
      </c>
    </row>
    <row r="116" spans="1:9" ht="14.25" customHeight="1">
      <c r="A116" s="513">
        <v>45859</v>
      </c>
      <c r="B116" s="514">
        <v>20</v>
      </c>
      <c r="C116" s="514" t="s">
        <v>211</v>
      </c>
      <c r="D116" s="514">
        <v>164</v>
      </c>
      <c r="E116" s="434" t="s">
        <v>509</v>
      </c>
      <c r="F116" s="434">
        <v>2</v>
      </c>
      <c r="G116" s="434" t="s">
        <v>510</v>
      </c>
      <c r="H116" s="499" t="s">
        <v>108</v>
      </c>
      <c r="I116" s="499" t="s">
        <v>388</v>
      </c>
    </row>
    <row r="117" spans="1:9" ht="14.25" customHeight="1">
      <c r="A117" s="513">
        <v>45859</v>
      </c>
      <c r="B117" s="514">
        <v>20</v>
      </c>
      <c r="C117" s="514" t="s">
        <v>63</v>
      </c>
      <c r="D117" s="514">
        <v>165</v>
      </c>
      <c r="E117" s="434" t="s">
        <v>509</v>
      </c>
      <c r="F117" s="434">
        <v>2</v>
      </c>
      <c r="G117" s="434" t="s">
        <v>510</v>
      </c>
      <c r="H117" s="499" t="s">
        <v>114</v>
      </c>
      <c r="I117" s="499" t="s">
        <v>388</v>
      </c>
    </row>
    <row r="118" spans="1:9" ht="14.25" customHeight="1">
      <c r="A118" s="513">
        <v>45859</v>
      </c>
      <c r="B118" s="514">
        <v>20</v>
      </c>
      <c r="C118" s="514" t="s">
        <v>65</v>
      </c>
      <c r="D118" s="514">
        <v>166</v>
      </c>
      <c r="E118" s="434" t="s">
        <v>509</v>
      </c>
      <c r="F118" s="434">
        <v>2</v>
      </c>
      <c r="G118" s="434" t="s">
        <v>510</v>
      </c>
      <c r="H118" s="499" t="s">
        <v>309</v>
      </c>
      <c r="I118" s="499" t="s">
        <v>388</v>
      </c>
    </row>
    <row r="119" spans="1:9" ht="14.25" customHeight="1">
      <c r="A119" s="513">
        <v>45859</v>
      </c>
      <c r="B119" s="514">
        <v>20</v>
      </c>
      <c r="C119" s="514" t="s">
        <v>211</v>
      </c>
      <c r="D119" s="514">
        <v>167</v>
      </c>
      <c r="E119" s="434" t="s">
        <v>504</v>
      </c>
      <c r="F119" s="434" t="s">
        <v>505</v>
      </c>
      <c r="G119" s="434" t="s">
        <v>506</v>
      </c>
      <c r="H119" s="499" t="s">
        <v>108</v>
      </c>
      <c r="I119" s="499" t="s">
        <v>388</v>
      </c>
    </row>
    <row r="120" spans="1:9" ht="14.25" customHeight="1">
      <c r="A120" s="513">
        <v>45859</v>
      </c>
      <c r="B120" s="514">
        <v>20</v>
      </c>
      <c r="C120" s="514" t="s">
        <v>63</v>
      </c>
      <c r="D120" s="514">
        <v>168</v>
      </c>
      <c r="E120" s="434" t="s">
        <v>504</v>
      </c>
      <c r="F120" s="434" t="s">
        <v>505</v>
      </c>
      <c r="G120" s="434" t="s">
        <v>506</v>
      </c>
      <c r="H120" s="499" t="s">
        <v>114</v>
      </c>
      <c r="I120" s="499" t="s">
        <v>388</v>
      </c>
    </row>
    <row r="121" spans="1:9" ht="14.25" customHeight="1">
      <c r="A121" s="513">
        <v>45859</v>
      </c>
      <c r="B121" s="514">
        <v>20</v>
      </c>
      <c r="C121" s="514" t="s">
        <v>65</v>
      </c>
      <c r="D121" s="514">
        <v>169</v>
      </c>
      <c r="E121" s="434" t="s">
        <v>504</v>
      </c>
      <c r="F121" s="434" t="s">
        <v>505</v>
      </c>
      <c r="G121" s="434" t="s">
        <v>506</v>
      </c>
      <c r="H121" s="499" t="s">
        <v>309</v>
      </c>
      <c r="I121" s="499" t="s">
        <v>388</v>
      </c>
    </row>
    <row r="122" spans="1:9" ht="14.25" customHeight="1">
      <c r="A122" s="513">
        <v>45859</v>
      </c>
      <c r="B122" s="514">
        <v>20</v>
      </c>
      <c r="C122" s="514" t="s">
        <v>211</v>
      </c>
      <c r="D122" s="514">
        <v>170</v>
      </c>
      <c r="E122" s="434" t="s">
        <v>516</v>
      </c>
      <c r="F122" s="434" t="s">
        <v>517</v>
      </c>
      <c r="G122" s="434" t="s">
        <v>518</v>
      </c>
      <c r="H122" s="499" t="s">
        <v>108</v>
      </c>
      <c r="I122" s="499" t="s">
        <v>388</v>
      </c>
    </row>
    <row r="123" spans="1:9" ht="14.25" customHeight="1">
      <c r="A123" s="513">
        <v>45859</v>
      </c>
      <c r="B123" s="514">
        <v>20</v>
      </c>
      <c r="C123" s="514" t="s">
        <v>63</v>
      </c>
      <c r="D123" s="514">
        <v>171</v>
      </c>
      <c r="E123" s="434" t="s">
        <v>516</v>
      </c>
      <c r="F123" s="434" t="s">
        <v>517</v>
      </c>
      <c r="G123" s="434" t="s">
        <v>518</v>
      </c>
      <c r="H123" s="499" t="s">
        <v>114</v>
      </c>
      <c r="I123" s="499" t="s">
        <v>388</v>
      </c>
    </row>
    <row r="124" spans="1:9" ht="14.25" customHeight="1">
      <c r="A124" s="513">
        <v>45859</v>
      </c>
      <c r="B124" s="514">
        <v>20</v>
      </c>
      <c r="C124" s="514" t="s">
        <v>65</v>
      </c>
      <c r="D124" s="514">
        <v>172</v>
      </c>
      <c r="E124" s="434" t="s">
        <v>516</v>
      </c>
      <c r="F124" s="434" t="s">
        <v>517</v>
      </c>
      <c r="G124" s="434" t="s">
        <v>518</v>
      </c>
      <c r="H124" s="499" t="s">
        <v>309</v>
      </c>
      <c r="I124" s="499" t="s">
        <v>388</v>
      </c>
    </row>
    <row r="125" spans="1:9" ht="14.25" customHeight="1">
      <c r="A125" s="513">
        <v>45859</v>
      </c>
      <c r="B125" s="514">
        <v>20</v>
      </c>
      <c r="C125" s="514" t="s">
        <v>72</v>
      </c>
      <c r="D125" s="514">
        <v>173</v>
      </c>
      <c r="E125" s="434" t="s">
        <v>516</v>
      </c>
      <c r="F125" s="434" t="s">
        <v>517</v>
      </c>
      <c r="G125" s="434" t="s">
        <v>518</v>
      </c>
      <c r="H125" s="499" t="s">
        <v>450</v>
      </c>
      <c r="I125" s="499" t="s">
        <v>388</v>
      </c>
    </row>
    <row r="126" spans="1:9" ht="14.25" customHeight="1">
      <c r="A126" s="562">
        <v>45859</v>
      </c>
      <c r="B126" s="563">
        <v>20</v>
      </c>
      <c r="C126" s="563" t="s">
        <v>72</v>
      </c>
      <c r="D126" s="563">
        <v>174</v>
      </c>
      <c r="E126" s="549" t="s">
        <v>516</v>
      </c>
      <c r="F126" s="549" t="s">
        <v>517</v>
      </c>
      <c r="G126" s="549" t="s">
        <v>518</v>
      </c>
      <c r="H126" s="670" t="s">
        <v>566</v>
      </c>
      <c r="I126" s="566" t="s">
        <v>388</v>
      </c>
    </row>
    <row r="127" spans="1:9" ht="14.25" customHeight="1">
      <c r="A127" s="513">
        <v>45862</v>
      </c>
      <c r="B127" s="514">
        <v>23</v>
      </c>
      <c r="C127" s="514" t="s">
        <v>211</v>
      </c>
      <c r="D127" s="514">
        <v>175</v>
      </c>
      <c r="E127" s="434" t="s">
        <v>396</v>
      </c>
      <c r="F127" s="434" t="s">
        <v>487</v>
      </c>
      <c r="G127" s="434" t="s">
        <v>488</v>
      </c>
      <c r="H127" s="499" t="s">
        <v>108</v>
      </c>
      <c r="I127" s="499" t="s">
        <v>388</v>
      </c>
    </row>
    <row r="128" spans="1:9" ht="14.25" customHeight="1">
      <c r="A128" s="513">
        <v>45862</v>
      </c>
      <c r="B128" s="514">
        <v>23</v>
      </c>
      <c r="C128" s="514" t="s">
        <v>63</v>
      </c>
      <c r="D128" s="514">
        <v>176</v>
      </c>
      <c r="E128" s="434" t="s">
        <v>396</v>
      </c>
      <c r="F128" s="434" t="s">
        <v>487</v>
      </c>
      <c r="G128" s="434" t="s">
        <v>488</v>
      </c>
      <c r="H128" s="499" t="s">
        <v>114</v>
      </c>
      <c r="I128" s="499" t="s">
        <v>388</v>
      </c>
    </row>
    <row r="129" spans="1:9" ht="14.25" customHeight="1">
      <c r="A129" s="513">
        <v>45862</v>
      </c>
      <c r="B129" s="514">
        <v>23</v>
      </c>
      <c r="C129" s="514" t="s">
        <v>65</v>
      </c>
      <c r="D129" s="514">
        <v>177</v>
      </c>
      <c r="E129" s="434" t="s">
        <v>396</v>
      </c>
      <c r="F129" s="434" t="s">
        <v>487</v>
      </c>
      <c r="G129" s="434" t="s">
        <v>488</v>
      </c>
      <c r="H129" s="499" t="s">
        <v>309</v>
      </c>
      <c r="I129" s="499" t="s">
        <v>388</v>
      </c>
    </row>
    <row r="130" spans="1:9" ht="14.25" customHeight="1">
      <c r="A130" s="513">
        <v>45862</v>
      </c>
      <c r="B130" s="514">
        <v>23</v>
      </c>
      <c r="C130" s="514" t="s">
        <v>211</v>
      </c>
      <c r="D130" s="514">
        <v>178</v>
      </c>
      <c r="E130" s="434" t="s">
        <v>490</v>
      </c>
      <c r="F130" s="434" t="s">
        <v>496</v>
      </c>
      <c r="G130" s="434" t="s">
        <v>497</v>
      </c>
      <c r="H130" s="499" t="s">
        <v>108</v>
      </c>
      <c r="I130" s="499" t="s">
        <v>388</v>
      </c>
    </row>
    <row r="131" spans="1:9" ht="14.25" customHeight="1">
      <c r="A131" s="513">
        <v>45862</v>
      </c>
      <c r="B131" s="514">
        <v>23</v>
      </c>
      <c r="C131" s="514" t="s">
        <v>63</v>
      </c>
      <c r="D131" s="514">
        <v>179</v>
      </c>
      <c r="E131" s="434" t="s">
        <v>490</v>
      </c>
      <c r="F131" s="434" t="s">
        <v>496</v>
      </c>
      <c r="G131" s="434" t="s">
        <v>497</v>
      </c>
      <c r="H131" s="499" t="s">
        <v>114</v>
      </c>
      <c r="I131" s="499" t="s">
        <v>388</v>
      </c>
    </row>
    <row r="132" spans="1:9" ht="14.25" customHeight="1">
      <c r="A132" s="513">
        <v>45862</v>
      </c>
      <c r="B132" s="514">
        <v>23</v>
      </c>
      <c r="C132" s="514" t="s">
        <v>65</v>
      </c>
      <c r="D132" s="514">
        <v>180</v>
      </c>
      <c r="E132" s="434" t="s">
        <v>490</v>
      </c>
      <c r="F132" s="434" t="s">
        <v>496</v>
      </c>
      <c r="G132" s="434" t="s">
        <v>497</v>
      </c>
      <c r="H132" s="499" t="s">
        <v>309</v>
      </c>
      <c r="I132" s="499" t="s">
        <v>388</v>
      </c>
    </row>
    <row r="133" spans="1:9" ht="14.25" customHeight="1">
      <c r="A133" s="513">
        <v>45862</v>
      </c>
      <c r="B133" s="514">
        <v>23</v>
      </c>
      <c r="C133" s="514" t="s">
        <v>211</v>
      </c>
      <c r="D133" s="514">
        <v>181</v>
      </c>
      <c r="E133" s="434" t="s">
        <v>402</v>
      </c>
      <c r="F133" s="434" t="s">
        <v>521</v>
      </c>
      <c r="G133" s="434" t="s">
        <v>522</v>
      </c>
      <c r="H133" s="499" t="s">
        <v>108</v>
      </c>
      <c r="I133" s="499" t="s">
        <v>388</v>
      </c>
    </row>
    <row r="134" spans="1:9" ht="14.25" customHeight="1">
      <c r="A134" s="513">
        <v>45862</v>
      </c>
      <c r="B134" s="514">
        <v>23</v>
      </c>
      <c r="C134" s="514" t="s">
        <v>63</v>
      </c>
      <c r="D134" s="514">
        <v>182</v>
      </c>
      <c r="E134" s="434" t="s">
        <v>402</v>
      </c>
      <c r="F134" s="434" t="s">
        <v>521</v>
      </c>
      <c r="G134" s="434" t="s">
        <v>522</v>
      </c>
      <c r="H134" s="499" t="s">
        <v>114</v>
      </c>
      <c r="I134" s="499" t="s">
        <v>388</v>
      </c>
    </row>
    <row r="135" spans="1:9" ht="14.25" customHeight="1">
      <c r="A135" s="513">
        <v>45862</v>
      </c>
      <c r="B135" s="514">
        <v>23</v>
      </c>
      <c r="C135" s="514" t="s">
        <v>65</v>
      </c>
      <c r="D135" s="514">
        <v>183</v>
      </c>
      <c r="E135" s="434" t="s">
        <v>402</v>
      </c>
      <c r="F135" s="434" t="s">
        <v>521</v>
      </c>
      <c r="G135" s="434" t="s">
        <v>522</v>
      </c>
      <c r="H135" s="499" t="s">
        <v>309</v>
      </c>
      <c r="I135" s="499" t="s">
        <v>388</v>
      </c>
    </row>
    <row r="136" spans="1:9" ht="14.25" customHeight="1">
      <c r="A136" s="513">
        <v>45862</v>
      </c>
      <c r="B136" s="514">
        <v>23</v>
      </c>
      <c r="C136" s="514" t="s">
        <v>211</v>
      </c>
      <c r="D136" s="514">
        <v>189</v>
      </c>
      <c r="E136" s="434" t="s">
        <v>516</v>
      </c>
      <c r="F136" s="434" t="s">
        <v>517</v>
      </c>
      <c r="G136" s="434" t="s">
        <v>518</v>
      </c>
      <c r="H136" s="499" t="s">
        <v>108</v>
      </c>
      <c r="I136" s="499" t="s">
        <v>388</v>
      </c>
    </row>
    <row r="137" spans="1:9" ht="14.25" customHeight="1">
      <c r="A137" s="513">
        <v>45862</v>
      </c>
      <c r="B137" s="514">
        <v>23</v>
      </c>
      <c r="C137" s="514" t="s">
        <v>63</v>
      </c>
      <c r="D137" s="514">
        <v>190</v>
      </c>
      <c r="E137" s="434" t="s">
        <v>516</v>
      </c>
      <c r="F137" s="434" t="s">
        <v>517</v>
      </c>
      <c r="G137" s="434" t="s">
        <v>518</v>
      </c>
      <c r="H137" s="499" t="s">
        <v>114</v>
      </c>
      <c r="I137" s="499" t="s">
        <v>388</v>
      </c>
    </row>
    <row r="138" spans="1:9" ht="14.25" customHeight="1">
      <c r="A138" s="513">
        <v>45862</v>
      </c>
      <c r="B138" s="514">
        <v>23</v>
      </c>
      <c r="C138" s="514" t="s">
        <v>65</v>
      </c>
      <c r="D138" s="514">
        <v>191</v>
      </c>
      <c r="E138" s="434" t="s">
        <v>516</v>
      </c>
      <c r="F138" s="434" t="s">
        <v>517</v>
      </c>
      <c r="G138" s="434" t="s">
        <v>518</v>
      </c>
      <c r="H138" s="499" t="s">
        <v>309</v>
      </c>
      <c r="I138" s="499" t="s">
        <v>388</v>
      </c>
    </row>
    <row r="139" spans="1:9" ht="14.25" customHeight="1">
      <c r="A139" s="513">
        <v>45862</v>
      </c>
      <c r="B139" s="514">
        <v>23</v>
      </c>
      <c r="C139" s="514" t="s">
        <v>72</v>
      </c>
      <c r="D139" s="514">
        <v>192</v>
      </c>
      <c r="E139" s="434" t="s">
        <v>516</v>
      </c>
      <c r="F139" s="434" t="s">
        <v>517</v>
      </c>
      <c r="G139" s="434" t="s">
        <v>518</v>
      </c>
      <c r="H139" s="499" t="s">
        <v>450</v>
      </c>
      <c r="I139" s="499" t="s">
        <v>388</v>
      </c>
    </row>
    <row r="140" spans="1:9" ht="14.25" customHeight="1">
      <c r="A140" s="513">
        <v>45862</v>
      </c>
      <c r="B140" s="514">
        <v>23</v>
      </c>
      <c r="C140" s="514" t="s">
        <v>211</v>
      </c>
      <c r="D140" s="514">
        <v>193</v>
      </c>
      <c r="E140" s="434" t="s">
        <v>501</v>
      </c>
      <c r="F140" s="434" t="s">
        <v>502</v>
      </c>
      <c r="G140" s="434" t="s">
        <v>503</v>
      </c>
      <c r="H140" s="499" t="s">
        <v>108</v>
      </c>
      <c r="I140" s="499" t="s">
        <v>388</v>
      </c>
    </row>
    <row r="141" spans="1:9" ht="14.25" customHeight="1">
      <c r="A141" s="513">
        <v>45862</v>
      </c>
      <c r="B141" s="514">
        <v>23</v>
      </c>
      <c r="C141" s="514" t="s">
        <v>63</v>
      </c>
      <c r="D141" s="514">
        <v>194</v>
      </c>
      <c r="E141" s="434" t="s">
        <v>501</v>
      </c>
      <c r="F141" s="434" t="s">
        <v>502</v>
      </c>
      <c r="G141" s="434" t="s">
        <v>503</v>
      </c>
      <c r="H141" s="499" t="s">
        <v>114</v>
      </c>
      <c r="I141" s="499" t="s">
        <v>388</v>
      </c>
    </row>
    <row r="142" spans="1:9" ht="14.25" customHeight="1">
      <c r="A142" s="513">
        <v>45862</v>
      </c>
      <c r="B142" s="514">
        <v>23</v>
      </c>
      <c r="C142" s="514" t="s">
        <v>65</v>
      </c>
      <c r="D142" s="514">
        <v>195</v>
      </c>
      <c r="E142" s="434" t="s">
        <v>501</v>
      </c>
      <c r="F142" s="434" t="s">
        <v>502</v>
      </c>
      <c r="G142" s="434" t="s">
        <v>503</v>
      </c>
      <c r="H142" s="499" t="s">
        <v>309</v>
      </c>
      <c r="I142" s="499" t="s">
        <v>388</v>
      </c>
    </row>
    <row r="143" spans="1:9" ht="14.25" customHeight="1">
      <c r="A143" s="513">
        <v>45862</v>
      </c>
      <c r="B143" s="514">
        <v>23</v>
      </c>
      <c r="C143" s="514" t="s">
        <v>211</v>
      </c>
      <c r="D143" s="514">
        <v>196</v>
      </c>
      <c r="E143" s="434" t="s">
        <v>509</v>
      </c>
      <c r="F143" s="434">
        <v>2</v>
      </c>
      <c r="G143" s="434" t="s">
        <v>510</v>
      </c>
      <c r="H143" s="499" t="s">
        <v>108</v>
      </c>
      <c r="I143" s="499" t="s">
        <v>388</v>
      </c>
    </row>
    <row r="144" spans="1:9" ht="14.25" customHeight="1">
      <c r="A144" s="513">
        <v>45862</v>
      </c>
      <c r="B144" s="514">
        <v>23</v>
      </c>
      <c r="C144" s="514" t="s">
        <v>63</v>
      </c>
      <c r="D144" s="514">
        <v>197</v>
      </c>
      <c r="E144" s="434" t="s">
        <v>509</v>
      </c>
      <c r="F144" s="434">
        <v>2</v>
      </c>
      <c r="G144" s="434" t="s">
        <v>510</v>
      </c>
      <c r="H144" s="499" t="s">
        <v>114</v>
      </c>
      <c r="I144" s="499" t="s">
        <v>388</v>
      </c>
    </row>
    <row r="145" spans="1:9" ht="14.25" customHeight="1">
      <c r="A145" s="513">
        <v>45862</v>
      </c>
      <c r="B145" s="514">
        <v>23</v>
      </c>
      <c r="C145" s="514" t="s">
        <v>65</v>
      </c>
      <c r="D145" s="514">
        <v>198</v>
      </c>
      <c r="E145" s="434" t="s">
        <v>509</v>
      </c>
      <c r="F145" s="434">
        <v>2</v>
      </c>
      <c r="G145" s="434" t="s">
        <v>510</v>
      </c>
      <c r="H145" s="499" t="s">
        <v>309</v>
      </c>
      <c r="I145" s="499" t="s">
        <v>388</v>
      </c>
    </row>
    <row r="146" spans="1:9" ht="14.25" customHeight="1">
      <c r="A146" s="513">
        <v>45862</v>
      </c>
      <c r="B146" s="514">
        <v>23</v>
      </c>
      <c r="C146" s="514" t="s">
        <v>211</v>
      </c>
      <c r="D146" s="514">
        <v>200</v>
      </c>
      <c r="E146" s="434" t="s">
        <v>504</v>
      </c>
      <c r="F146" s="434" t="s">
        <v>505</v>
      </c>
      <c r="G146" s="434" t="s">
        <v>506</v>
      </c>
      <c r="H146" s="499" t="s">
        <v>108</v>
      </c>
      <c r="I146" s="499" t="s">
        <v>388</v>
      </c>
    </row>
    <row r="147" spans="1:9" ht="14.25" customHeight="1">
      <c r="A147" s="513">
        <v>45862</v>
      </c>
      <c r="B147" s="514">
        <v>23</v>
      </c>
      <c r="C147" s="514" t="s">
        <v>63</v>
      </c>
      <c r="D147" s="514">
        <v>201</v>
      </c>
      <c r="E147" s="434" t="s">
        <v>504</v>
      </c>
      <c r="F147" s="434" t="s">
        <v>505</v>
      </c>
      <c r="G147" s="434" t="s">
        <v>506</v>
      </c>
      <c r="H147" s="499" t="s">
        <v>114</v>
      </c>
      <c r="I147" s="499" t="s">
        <v>388</v>
      </c>
    </row>
    <row r="148" spans="1:9" ht="14.25" customHeight="1">
      <c r="A148" s="562">
        <v>45862</v>
      </c>
      <c r="B148" s="563">
        <v>23</v>
      </c>
      <c r="C148" s="563" t="s">
        <v>65</v>
      </c>
      <c r="D148" s="563">
        <v>202</v>
      </c>
      <c r="E148" s="549" t="s">
        <v>504</v>
      </c>
      <c r="F148" s="549" t="s">
        <v>505</v>
      </c>
      <c r="G148" s="549" t="s">
        <v>506</v>
      </c>
      <c r="H148" s="566" t="s">
        <v>309</v>
      </c>
      <c r="I148" s="566" t="s">
        <v>388</v>
      </c>
    </row>
    <row r="149" spans="1:9" ht="14.25" customHeight="1">
      <c r="A149" s="513">
        <v>45866</v>
      </c>
      <c r="B149" s="514">
        <v>27</v>
      </c>
      <c r="C149" s="514" t="s">
        <v>211</v>
      </c>
      <c r="D149" s="514">
        <v>203</v>
      </c>
      <c r="E149" s="434" t="s">
        <v>396</v>
      </c>
      <c r="F149" s="434" t="s">
        <v>487</v>
      </c>
      <c r="G149" s="434" t="s">
        <v>488</v>
      </c>
      <c r="H149" s="499" t="s">
        <v>108</v>
      </c>
      <c r="I149" s="499" t="s">
        <v>388</v>
      </c>
    </row>
    <row r="150" spans="1:9" ht="14.25" customHeight="1">
      <c r="A150" s="513">
        <v>45866</v>
      </c>
      <c r="B150" s="514">
        <v>27</v>
      </c>
      <c r="C150" s="514" t="s">
        <v>63</v>
      </c>
      <c r="D150" s="514">
        <v>204</v>
      </c>
      <c r="E150" s="434" t="s">
        <v>396</v>
      </c>
      <c r="F150" s="434" t="s">
        <v>487</v>
      </c>
      <c r="G150" s="434" t="s">
        <v>488</v>
      </c>
      <c r="H150" s="499" t="s">
        <v>114</v>
      </c>
      <c r="I150" s="499" t="s">
        <v>388</v>
      </c>
    </row>
    <row r="151" spans="1:9" ht="14.25" customHeight="1">
      <c r="A151" s="513">
        <v>45866</v>
      </c>
      <c r="B151" s="514">
        <v>27</v>
      </c>
      <c r="C151" s="514" t="s">
        <v>65</v>
      </c>
      <c r="D151" s="514">
        <v>205</v>
      </c>
      <c r="E151" s="434" t="s">
        <v>396</v>
      </c>
      <c r="F151" s="434" t="s">
        <v>487</v>
      </c>
      <c r="G151" s="434" t="s">
        <v>488</v>
      </c>
      <c r="H151" s="499" t="s">
        <v>309</v>
      </c>
      <c r="I151" s="499" t="s">
        <v>388</v>
      </c>
    </row>
    <row r="152" spans="1:9" ht="14.25" customHeight="1">
      <c r="A152" s="513">
        <v>45866</v>
      </c>
      <c r="B152" s="514">
        <v>27</v>
      </c>
      <c r="C152" s="514" t="s">
        <v>211</v>
      </c>
      <c r="D152" s="514">
        <v>206</v>
      </c>
      <c r="E152" s="434" t="s">
        <v>490</v>
      </c>
      <c r="F152" s="434" t="s">
        <v>496</v>
      </c>
      <c r="G152" s="434" t="s">
        <v>497</v>
      </c>
      <c r="H152" s="499" t="s">
        <v>108</v>
      </c>
      <c r="I152" s="499" t="s">
        <v>388</v>
      </c>
    </row>
    <row r="153" spans="1:9" ht="14.25" customHeight="1">
      <c r="A153" s="513">
        <v>45866</v>
      </c>
      <c r="B153" s="514">
        <v>27</v>
      </c>
      <c r="C153" s="514" t="s">
        <v>63</v>
      </c>
      <c r="D153" s="514">
        <v>207</v>
      </c>
      <c r="E153" s="434" t="s">
        <v>490</v>
      </c>
      <c r="F153" s="434" t="s">
        <v>496</v>
      </c>
      <c r="G153" s="434" t="s">
        <v>497</v>
      </c>
      <c r="H153" s="499" t="s">
        <v>114</v>
      </c>
      <c r="I153" s="499" t="s">
        <v>388</v>
      </c>
    </row>
    <row r="154" spans="1:9" ht="14.25" customHeight="1">
      <c r="A154" s="513">
        <v>45866</v>
      </c>
      <c r="B154" s="514">
        <v>27</v>
      </c>
      <c r="C154" s="514" t="s">
        <v>65</v>
      </c>
      <c r="D154" s="514">
        <v>208</v>
      </c>
      <c r="E154" s="434" t="s">
        <v>490</v>
      </c>
      <c r="F154" s="434" t="s">
        <v>496</v>
      </c>
      <c r="G154" s="434" t="s">
        <v>497</v>
      </c>
      <c r="H154" s="499" t="s">
        <v>309</v>
      </c>
      <c r="I154" s="499" t="s">
        <v>388</v>
      </c>
    </row>
    <row r="155" spans="1:9" ht="14.25" customHeight="1">
      <c r="A155" s="513">
        <v>45866</v>
      </c>
      <c r="B155" s="514">
        <v>27</v>
      </c>
      <c r="C155" s="514" t="s">
        <v>211</v>
      </c>
      <c r="D155" s="514">
        <v>209</v>
      </c>
      <c r="E155" s="434" t="s">
        <v>402</v>
      </c>
      <c r="F155" s="434" t="s">
        <v>521</v>
      </c>
      <c r="G155" s="434" t="s">
        <v>522</v>
      </c>
      <c r="H155" s="499" t="s">
        <v>108</v>
      </c>
      <c r="I155" s="499" t="s">
        <v>388</v>
      </c>
    </row>
    <row r="156" spans="1:9" ht="14.25" customHeight="1">
      <c r="A156" s="513">
        <v>45866</v>
      </c>
      <c r="B156" s="514">
        <v>27</v>
      </c>
      <c r="C156" s="514" t="s">
        <v>63</v>
      </c>
      <c r="D156" s="514">
        <v>210</v>
      </c>
      <c r="E156" s="434" t="s">
        <v>402</v>
      </c>
      <c r="F156" s="434" t="s">
        <v>521</v>
      </c>
      <c r="G156" s="434" t="s">
        <v>522</v>
      </c>
      <c r="H156" s="499" t="s">
        <v>114</v>
      </c>
      <c r="I156" s="499" t="s">
        <v>388</v>
      </c>
    </row>
    <row r="157" spans="1:9" ht="14.25" customHeight="1">
      <c r="A157" s="513">
        <v>45866</v>
      </c>
      <c r="B157" s="514">
        <v>27</v>
      </c>
      <c r="C157" s="514" t="s">
        <v>65</v>
      </c>
      <c r="D157" s="514">
        <v>211</v>
      </c>
      <c r="E157" s="434" t="s">
        <v>402</v>
      </c>
      <c r="F157" s="434" t="s">
        <v>521</v>
      </c>
      <c r="G157" s="434" t="s">
        <v>522</v>
      </c>
      <c r="H157" s="499" t="s">
        <v>309</v>
      </c>
      <c r="I157" s="499" t="s">
        <v>388</v>
      </c>
    </row>
    <row r="158" spans="1:9" ht="14.25" customHeight="1">
      <c r="A158" s="513">
        <v>45866</v>
      </c>
      <c r="B158" s="514">
        <v>27</v>
      </c>
      <c r="C158" s="514" t="s">
        <v>211</v>
      </c>
      <c r="D158" s="514">
        <v>212</v>
      </c>
      <c r="E158" s="434" t="s">
        <v>501</v>
      </c>
      <c r="F158" s="434" t="s">
        <v>502</v>
      </c>
      <c r="G158" s="434" t="s">
        <v>503</v>
      </c>
      <c r="H158" s="499" t="s">
        <v>108</v>
      </c>
      <c r="I158" s="499" t="s">
        <v>388</v>
      </c>
    </row>
    <row r="159" spans="1:9" ht="14.25" customHeight="1">
      <c r="A159" s="513">
        <v>45866</v>
      </c>
      <c r="B159" s="514">
        <v>27</v>
      </c>
      <c r="C159" s="514" t="s">
        <v>211</v>
      </c>
      <c r="D159" s="514">
        <v>216</v>
      </c>
      <c r="E159" s="434" t="s">
        <v>509</v>
      </c>
      <c r="F159" s="434">
        <v>2</v>
      </c>
      <c r="G159" s="434" t="s">
        <v>510</v>
      </c>
      <c r="H159" s="499" t="s">
        <v>108</v>
      </c>
      <c r="I159" s="499" t="s">
        <v>388</v>
      </c>
    </row>
    <row r="160" spans="1:9" ht="14.25" customHeight="1">
      <c r="A160" s="513">
        <v>45866</v>
      </c>
      <c r="B160" s="514">
        <v>27</v>
      </c>
      <c r="C160" s="514" t="s">
        <v>211</v>
      </c>
      <c r="D160" s="514">
        <v>219</v>
      </c>
      <c r="E160" s="434" t="s">
        <v>504</v>
      </c>
      <c r="F160" s="434" t="s">
        <v>505</v>
      </c>
      <c r="G160" s="434" t="s">
        <v>506</v>
      </c>
      <c r="H160" s="499" t="s">
        <v>108</v>
      </c>
      <c r="I160" s="499" t="s">
        <v>388</v>
      </c>
    </row>
    <row r="161" spans="1:9" ht="14.25" customHeight="1">
      <c r="A161" s="513">
        <v>45866</v>
      </c>
      <c r="B161" s="514">
        <v>27</v>
      </c>
      <c r="C161" s="514" t="s">
        <v>63</v>
      </c>
      <c r="D161" s="514">
        <v>220</v>
      </c>
      <c r="E161" s="434" t="s">
        <v>504</v>
      </c>
      <c r="F161" s="434" t="s">
        <v>505</v>
      </c>
      <c r="G161" s="434" t="s">
        <v>506</v>
      </c>
      <c r="H161" s="499" t="s">
        <v>114</v>
      </c>
      <c r="I161" s="499" t="s">
        <v>388</v>
      </c>
    </row>
    <row r="162" spans="1:9" ht="14.25" customHeight="1">
      <c r="A162" s="513">
        <v>45866</v>
      </c>
      <c r="B162" s="514">
        <v>27</v>
      </c>
      <c r="C162" s="514" t="s">
        <v>65</v>
      </c>
      <c r="D162" s="514">
        <v>221</v>
      </c>
      <c r="E162" s="434" t="s">
        <v>504</v>
      </c>
      <c r="F162" s="434" t="s">
        <v>505</v>
      </c>
      <c r="G162" s="434" t="s">
        <v>506</v>
      </c>
      <c r="H162" s="499" t="s">
        <v>309</v>
      </c>
      <c r="I162" s="499" t="s">
        <v>388</v>
      </c>
    </row>
    <row r="163" spans="1:9" ht="14.25" customHeight="1">
      <c r="A163" s="513">
        <v>45866</v>
      </c>
      <c r="B163" s="514">
        <v>27</v>
      </c>
      <c r="C163" s="514" t="s">
        <v>211</v>
      </c>
      <c r="D163" s="514">
        <v>222</v>
      </c>
      <c r="E163" s="434" t="s">
        <v>516</v>
      </c>
      <c r="F163" s="434" t="s">
        <v>517</v>
      </c>
      <c r="G163" s="434" t="s">
        <v>518</v>
      </c>
      <c r="H163" s="499" t="s">
        <v>108</v>
      </c>
      <c r="I163" s="499" t="s">
        <v>388</v>
      </c>
    </row>
    <row r="164" spans="1:9" ht="14.25" customHeight="1">
      <c r="A164" s="513">
        <v>45866</v>
      </c>
      <c r="B164" s="514">
        <v>27</v>
      </c>
      <c r="C164" s="514" t="s">
        <v>63</v>
      </c>
      <c r="D164" s="514">
        <v>223</v>
      </c>
      <c r="E164" s="434" t="s">
        <v>516</v>
      </c>
      <c r="F164" s="434" t="s">
        <v>517</v>
      </c>
      <c r="G164" s="434" t="s">
        <v>518</v>
      </c>
      <c r="H164" s="499" t="s">
        <v>114</v>
      </c>
      <c r="I164" s="499" t="s">
        <v>388</v>
      </c>
    </row>
    <row r="165" spans="1:9" ht="14.25" customHeight="1">
      <c r="A165" s="513">
        <v>45866</v>
      </c>
      <c r="B165" s="514">
        <v>27</v>
      </c>
      <c r="C165" s="514" t="s">
        <v>65</v>
      </c>
      <c r="D165" s="514">
        <v>224</v>
      </c>
      <c r="E165" s="434" t="s">
        <v>516</v>
      </c>
      <c r="F165" s="434" t="s">
        <v>517</v>
      </c>
      <c r="G165" s="434" t="s">
        <v>518</v>
      </c>
      <c r="H165" s="499" t="s">
        <v>309</v>
      </c>
      <c r="I165" s="499" t="s">
        <v>388</v>
      </c>
    </row>
    <row r="166" spans="1:9" ht="14.25" customHeight="1">
      <c r="A166" s="562">
        <v>45866</v>
      </c>
      <c r="B166" s="563">
        <v>27</v>
      </c>
      <c r="C166" s="563" t="s">
        <v>72</v>
      </c>
      <c r="D166" s="563">
        <v>225</v>
      </c>
      <c r="E166" s="549" t="s">
        <v>516</v>
      </c>
      <c r="F166" s="549" t="s">
        <v>517</v>
      </c>
      <c r="G166" s="549" t="s">
        <v>518</v>
      </c>
      <c r="H166" s="566" t="s">
        <v>450</v>
      </c>
      <c r="I166" s="566" t="s">
        <v>388</v>
      </c>
    </row>
  </sheetData>
  <sheetProtection sheet="1" objects="1" scenarios="1"/>
  <phoneticPr fontId="4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DB98-2364-43B8-88EF-F141670EF2A4}">
  <sheetPr>
    <tabColor rgb="FF00B050"/>
  </sheetPr>
  <dimension ref="A1:BT166"/>
  <sheetViews>
    <sheetView topLeftCell="AB1" zoomScale="75" zoomScaleNormal="75" workbookViewId="0">
      <selection activeCell="F15" sqref="F15"/>
    </sheetView>
  </sheetViews>
  <sheetFormatPr defaultColWidth="8.85546875" defaultRowHeight="14.25" customHeight="1"/>
  <cols>
    <col min="1" max="1" width="15.140625" style="424" customWidth="1"/>
    <col min="2" max="2" width="9.140625" style="424"/>
    <col min="3" max="3" width="21" style="424" customWidth="1"/>
    <col min="4" max="4" width="9.140625" style="424"/>
    <col min="5" max="5" width="13.140625" style="424" customWidth="1"/>
    <col min="6" max="6" width="18.85546875" style="426" customWidth="1"/>
    <col min="7" max="7" width="71.7109375" style="424" customWidth="1"/>
    <col min="8" max="8" width="79.85546875" style="424" bestFit="1" customWidth="1"/>
    <col min="9" max="9" width="79.85546875" style="424" customWidth="1"/>
    <col min="10" max="10" width="18.42578125" style="424" customWidth="1"/>
    <col min="11" max="11" width="70.28515625" style="424" customWidth="1"/>
    <col min="12" max="12" width="21" style="424" customWidth="1"/>
    <col min="13" max="13" width="9.140625" style="424"/>
    <col min="14" max="14" width="12" style="424" customWidth="1"/>
    <col min="15" max="16" width="9.140625" style="424"/>
    <col min="17" max="17" width="11.140625" style="424" customWidth="1"/>
    <col min="18" max="18" width="26.7109375" style="424" customWidth="1"/>
    <col min="19" max="19" width="22.42578125" style="424" customWidth="1"/>
    <col min="20" max="20" width="20.28515625" style="424" customWidth="1"/>
    <col min="21" max="21" width="22.7109375" style="424" customWidth="1"/>
    <col min="22" max="22" width="46.140625" style="424" customWidth="1"/>
    <col min="23" max="23" width="17.85546875" style="424" customWidth="1"/>
    <col min="24" max="24" width="49.140625" style="424" customWidth="1"/>
    <col min="25" max="25" width="23" style="424" customWidth="1"/>
    <col min="26" max="26" width="37.42578125" style="424" customWidth="1"/>
    <col min="27" max="27" width="30.7109375" style="424" customWidth="1"/>
    <col min="28" max="28" width="29.140625" style="424" customWidth="1"/>
    <col min="29" max="29" width="10.42578125" style="424" customWidth="1"/>
    <col min="30" max="30" width="13.7109375" style="424" customWidth="1"/>
    <col min="31" max="31" width="15.42578125" style="424" customWidth="1"/>
    <col min="32" max="32" width="13.140625" style="424" customWidth="1"/>
    <col min="33" max="33" width="16.7109375" style="424" customWidth="1"/>
    <col min="34" max="34" width="16.42578125" style="424" customWidth="1"/>
    <col min="35" max="36" width="12.42578125" style="424" customWidth="1"/>
    <col min="37" max="37" width="11.42578125" style="424" customWidth="1"/>
    <col min="38" max="38" width="14.42578125" style="424" customWidth="1"/>
    <col min="39" max="39" width="12.140625" style="424" customWidth="1"/>
    <col min="40" max="40" width="12.85546875" style="424" customWidth="1"/>
    <col min="41" max="41" width="12.42578125" style="424" customWidth="1"/>
    <col min="42" max="42" width="11.28515625" style="424" customWidth="1"/>
    <col min="43" max="43" width="14.42578125" style="424" customWidth="1"/>
    <col min="44" max="44" width="17.42578125" style="424" customWidth="1"/>
    <col min="45" max="45" width="17.140625" style="424" customWidth="1"/>
    <col min="46" max="46" width="16.42578125" style="424" customWidth="1"/>
    <col min="47" max="47" width="16.28515625" style="424" customWidth="1"/>
    <col min="48" max="48" width="15.7109375" style="424" bestFit="1" customWidth="1"/>
    <col min="49" max="49" width="14.28515625" style="424" customWidth="1"/>
    <col min="50" max="50" width="14.42578125" style="424" customWidth="1"/>
    <col min="51" max="51" width="14.28515625" style="424" customWidth="1"/>
    <col min="52" max="52" width="12.7109375" style="424" customWidth="1"/>
    <col min="53" max="53" width="14.7109375" style="424" customWidth="1"/>
    <col min="54" max="54" width="18.7109375" style="424" customWidth="1"/>
    <col min="55" max="55" width="13.28515625" style="424" customWidth="1"/>
    <col min="56" max="56" width="14.140625" style="424" customWidth="1"/>
    <col min="57" max="58" width="12.42578125" style="424" customWidth="1"/>
    <col min="59" max="59" width="27.85546875" style="424" customWidth="1"/>
    <col min="60" max="60" width="14.42578125" style="424" customWidth="1"/>
    <col min="61" max="61" width="13.85546875" style="424" customWidth="1"/>
    <col min="62" max="62" width="14" style="424" customWidth="1"/>
    <col min="63" max="63" width="14.85546875" style="424" customWidth="1"/>
    <col min="64" max="64" width="14.7109375" style="424" customWidth="1"/>
    <col min="65" max="65" width="12.42578125" style="424" customWidth="1"/>
    <col min="66" max="66" width="13.85546875" style="424" customWidth="1"/>
    <col min="67" max="67" width="12.42578125" style="424" customWidth="1"/>
    <col min="68" max="68" width="12.28515625" style="424" customWidth="1"/>
    <col min="69" max="69" width="12.7109375" style="424" customWidth="1"/>
    <col min="70" max="70" width="16.7109375" style="424" customWidth="1"/>
    <col min="71" max="71" width="12.7109375" style="424" customWidth="1"/>
    <col min="72" max="72" width="13" style="424" customWidth="1"/>
    <col min="73" max="16384" width="8.85546875" style="424"/>
  </cols>
  <sheetData>
    <row r="1" spans="1:72" ht="15" customHeight="1">
      <c r="A1" s="305" t="s">
        <v>10</v>
      </c>
      <c r="B1" s="305" t="s">
        <v>11</v>
      </c>
      <c r="C1" s="305" t="s">
        <v>12</v>
      </c>
      <c r="D1" s="305" t="s">
        <v>13</v>
      </c>
      <c r="E1" s="305" t="s">
        <v>14</v>
      </c>
      <c r="F1" s="305" t="s">
        <v>15</v>
      </c>
      <c r="G1" s="305" t="s">
        <v>16</v>
      </c>
      <c r="H1" s="305" t="s">
        <v>282</v>
      </c>
      <c r="I1" s="305" t="s">
        <v>367</v>
      </c>
      <c r="J1" s="305" t="s">
        <v>28</v>
      </c>
      <c r="K1" s="498" t="s">
        <v>283</v>
      </c>
      <c r="L1" s="499"/>
      <c r="M1" s="570" t="s">
        <v>19</v>
      </c>
      <c r="N1" s="502" t="s">
        <v>20</v>
      </c>
      <c r="O1" s="587" t="s">
        <v>21</v>
      </c>
      <c r="P1" s="502" t="s">
        <v>22</v>
      </c>
      <c r="Q1" s="502" t="s">
        <v>23</v>
      </c>
      <c r="R1" s="502" t="s">
        <v>284</v>
      </c>
      <c r="S1" s="502" t="s">
        <v>24</v>
      </c>
      <c r="T1" s="502" t="s">
        <v>102</v>
      </c>
      <c r="U1" s="502" t="s">
        <v>285</v>
      </c>
      <c r="V1" s="587" t="s">
        <v>286</v>
      </c>
      <c r="W1" s="502" t="s">
        <v>103</v>
      </c>
      <c r="X1" s="503" t="s">
        <v>287</v>
      </c>
      <c r="Y1" s="504" t="s">
        <v>288</v>
      </c>
      <c r="Z1" s="502" t="s">
        <v>28</v>
      </c>
      <c r="AA1" s="624" t="s">
        <v>289</v>
      </c>
      <c r="AB1" s="625" t="s">
        <v>105</v>
      </c>
      <c r="AC1" s="622" t="s">
        <v>10</v>
      </c>
      <c r="AD1" s="590" t="s">
        <v>11</v>
      </c>
      <c r="AE1" s="655" t="s">
        <v>451</v>
      </c>
      <c r="AF1" s="655" t="s">
        <v>452</v>
      </c>
      <c r="AG1" s="655" t="s">
        <v>453</v>
      </c>
      <c r="AH1" s="655" t="s">
        <v>454</v>
      </c>
      <c r="AI1" s="655" t="s">
        <v>455</v>
      </c>
      <c r="AJ1" s="655" t="s">
        <v>456</v>
      </c>
      <c r="AK1" s="593" t="s">
        <v>374</v>
      </c>
      <c r="AL1" s="593" t="s">
        <v>375</v>
      </c>
      <c r="AM1" s="592" t="s">
        <v>376</v>
      </c>
      <c r="AN1" s="592" t="s">
        <v>377</v>
      </c>
      <c r="AO1" s="592" t="s">
        <v>378</v>
      </c>
      <c r="AP1" s="592" t="s">
        <v>379</v>
      </c>
      <c r="AQ1" s="692" t="s">
        <v>457</v>
      </c>
      <c r="AR1" s="692" t="s">
        <v>458</v>
      </c>
      <c r="AS1" s="692" t="s">
        <v>459</v>
      </c>
      <c r="AT1" s="692" t="s">
        <v>460</v>
      </c>
      <c r="AU1" s="692" t="s">
        <v>461</v>
      </c>
      <c r="AV1" s="692" t="s">
        <v>462</v>
      </c>
      <c r="AW1" s="592" t="s">
        <v>463</v>
      </c>
      <c r="AX1" s="592" t="s">
        <v>464</v>
      </c>
      <c r="AY1" s="592" t="s">
        <v>465</v>
      </c>
      <c r="AZ1" s="592" t="s">
        <v>466</v>
      </c>
      <c r="BA1" s="592" t="s">
        <v>467</v>
      </c>
      <c r="BB1" s="592" t="s">
        <v>468</v>
      </c>
      <c r="BC1" s="692" t="s">
        <v>469</v>
      </c>
      <c r="BD1" s="692" t="s">
        <v>470</v>
      </c>
      <c r="BE1" s="692" t="s">
        <v>471</v>
      </c>
      <c r="BF1" s="692" t="s">
        <v>472</v>
      </c>
      <c r="BG1" s="692" t="s">
        <v>473</v>
      </c>
      <c r="BH1" s="693" t="s">
        <v>474</v>
      </c>
      <c r="BI1" s="694" t="s">
        <v>475</v>
      </c>
      <c r="BJ1" s="695" t="s">
        <v>476</v>
      </c>
      <c r="BK1" s="695" t="s">
        <v>477</v>
      </c>
      <c r="BL1" s="695" t="s">
        <v>478</v>
      </c>
      <c r="BM1" s="695" t="s">
        <v>479</v>
      </c>
      <c r="BN1" s="695" t="s">
        <v>480</v>
      </c>
      <c r="BO1" s="696" t="s">
        <v>481</v>
      </c>
      <c r="BP1" s="697" t="s">
        <v>482</v>
      </c>
      <c r="BQ1" s="698" t="s">
        <v>483</v>
      </c>
      <c r="BR1" s="698" t="s">
        <v>484</v>
      </c>
      <c r="BS1" s="698" t="s">
        <v>485</v>
      </c>
      <c r="BT1" s="699" t="s">
        <v>486</v>
      </c>
    </row>
    <row r="2" spans="1:72" ht="99">
      <c r="A2" s="513">
        <v>45842</v>
      </c>
      <c r="B2" s="514">
        <v>3</v>
      </c>
      <c r="C2" s="514" t="s">
        <v>436</v>
      </c>
      <c r="D2" s="514">
        <v>1</v>
      </c>
      <c r="E2" s="434" t="s">
        <v>396</v>
      </c>
      <c r="F2" s="434" t="s">
        <v>487</v>
      </c>
      <c r="G2" s="434" t="s">
        <v>488</v>
      </c>
      <c r="H2" s="499" t="s">
        <v>436</v>
      </c>
      <c r="I2" s="499" t="s">
        <v>388</v>
      </c>
      <c r="J2" s="529" t="s">
        <v>489</v>
      </c>
      <c r="K2" s="499" t="s">
        <v>108</v>
      </c>
      <c r="L2" s="499"/>
      <c r="M2" s="519">
        <v>1</v>
      </c>
      <c r="N2" s="646">
        <v>1</v>
      </c>
      <c r="O2" s="652" t="s">
        <v>490</v>
      </c>
      <c r="P2" s="572">
        <v>1</v>
      </c>
      <c r="Q2" s="572" t="s">
        <v>57</v>
      </c>
      <c r="R2" s="588" t="s">
        <v>491</v>
      </c>
      <c r="S2" s="572" t="s">
        <v>77</v>
      </c>
      <c r="T2" s="573" t="s">
        <v>78</v>
      </c>
      <c r="U2" s="572" t="s">
        <v>389</v>
      </c>
      <c r="V2" s="434" t="s">
        <v>301</v>
      </c>
      <c r="W2" s="531">
        <v>45839</v>
      </c>
      <c r="X2" s="499" t="s">
        <v>492</v>
      </c>
      <c r="Y2" s="434" t="s">
        <v>303</v>
      </c>
      <c r="Z2" s="575"/>
      <c r="AA2" s="623" t="s">
        <v>305</v>
      </c>
      <c r="AB2" s="595" t="s">
        <v>303</v>
      </c>
      <c r="AC2" s="619">
        <v>45842</v>
      </c>
      <c r="AD2" s="598">
        <v>3</v>
      </c>
      <c r="AE2" s="690">
        <v>0.08</v>
      </c>
      <c r="AF2" s="656">
        <v>0.28999999999999998</v>
      </c>
      <c r="AG2" s="657">
        <v>6.11</v>
      </c>
      <c r="AH2" s="656">
        <v>1.85</v>
      </c>
      <c r="AI2" s="656">
        <v>0.71</v>
      </c>
      <c r="AJ2" s="656">
        <v>1.47</v>
      </c>
      <c r="AK2" s="686">
        <v>0.08</v>
      </c>
      <c r="AL2" s="597">
        <v>0.45</v>
      </c>
      <c r="AM2" s="686">
        <v>0.27</v>
      </c>
      <c r="AN2" s="597">
        <v>2.48</v>
      </c>
      <c r="AO2" s="686">
        <v>0.06</v>
      </c>
      <c r="AP2" s="686">
        <v>0.16</v>
      </c>
      <c r="AQ2" s="656">
        <v>0.32</v>
      </c>
      <c r="AR2" s="665">
        <v>3.06</v>
      </c>
      <c r="AS2" s="665">
        <v>0.28999999999999998</v>
      </c>
      <c r="AT2" s="665">
        <v>7.95</v>
      </c>
      <c r="AU2" s="665">
        <v>0.89</v>
      </c>
      <c r="AV2" s="665">
        <v>1.7</v>
      </c>
      <c r="AW2" s="732">
        <v>0.82</v>
      </c>
      <c r="AX2" s="732">
        <v>0.08</v>
      </c>
      <c r="AY2" s="732">
        <v>0.38</v>
      </c>
      <c r="AZ2" s="732" t="s">
        <v>493</v>
      </c>
      <c r="BA2" s="732">
        <v>0.3</v>
      </c>
      <c r="BB2" s="732">
        <v>0.23</v>
      </c>
      <c r="BC2" s="702">
        <v>0.21</v>
      </c>
      <c r="BD2" s="733">
        <v>0.38</v>
      </c>
      <c r="BE2" s="700">
        <v>0.33</v>
      </c>
      <c r="BF2" s="733">
        <v>2.42</v>
      </c>
      <c r="BG2" s="733">
        <v>0.39</v>
      </c>
      <c r="BH2" s="700">
        <v>2.74</v>
      </c>
      <c r="BI2" s="734">
        <v>0.42</v>
      </c>
      <c r="BJ2" s="735">
        <v>1.42</v>
      </c>
      <c r="BK2" s="735">
        <v>0.5</v>
      </c>
      <c r="BL2" s="735">
        <v>1.38</v>
      </c>
      <c r="BM2" s="735">
        <v>1.29</v>
      </c>
      <c r="BN2" s="701">
        <v>1.65</v>
      </c>
      <c r="BO2" s="702">
        <v>0.23</v>
      </c>
      <c r="BP2" s="733">
        <v>2.02</v>
      </c>
      <c r="BQ2" s="733">
        <v>0.45</v>
      </c>
      <c r="BR2" s="733">
        <v>2.59</v>
      </c>
      <c r="BS2" s="700">
        <v>0.36</v>
      </c>
      <c r="BT2" s="736">
        <v>0.11</v>
      </c>
    </row>
    <row r="3" spans="1:72" ht="14.25" customHeight="1">
      <c r="A3" s="513">
        <v>45842</v>
      </c>
      <c r="B3" s="514">
        <v>3</v>
      </c>
      <c r="C3" s="514" t="s">
        <v>63</v>
      </c>
      <c r="D3" s="514">
        <v>2</v>
      </c>
      <c r="E3" s="434" t="s">
        <v>396</v>
      </c>
      <c r="F3" s="434" t="s">
        <v>487</v>
      </c>
      <c r="G3" s="434" t="s">
        <v>488</v>
      </c>
      <c r="H3" s="499" t="s">
        <v>114</v>
      </c>
      <c r="I3" s="499" t="s">
        <v>388</v>
      </c>
      <c r="J3" s="529"/>
      <c r="K3" s="499" t="s">
        <v>114</v>
      </c>
      <c r="L3" s="499"/>
      <c r="M3" s="437">
        <v>2</v>
      </c>
      <c r="N3" s="647">
        <v>1</v>
      </c>
      <c r="O3" s="652" t="s">
        <v>490</v>
      </c>
      <c r="P3" s="434">
        <v>2</v>
      </c>
      <c r="Q3" s="434" t="s">
        <v>57</v>
      </c>
      <c r="R3" s="588" t="s">
        <v>494</v>
      </c>
      <c r="S3" s="434" t="s">
        <v>391</v>
      </c>
      <c r="T3" s="530" t="s">
        <v>215</v>
      </c>
      <c r="U3" s="434" t="s">
        <v>389</v>
      </c>
      <c r="V3" s="434" t="s">
        <v>301</v>
      </c>
      <c r="W3" s="531">
        <v>45839</v>
      </c>
      <c r="X3" s="499" t="s">
        <v>495</v>
      </c>
      <c r="Y3" s="434" t="s">
        <v>303</v>
      </c>
      <c r="Z3" s="532"/>
      <c r="AA3" s="623"/>
      <c r="AB3" s="601" t="s">
        <v>303</v>
      </c>
      <c r="AC3" s="620">
        <v>45846</v>
      </c>
      <c r="AD3" s="598">
        <v>7</v>
      </c>
      <c r="AE3" s="691">
        <v>2.44</v>
      </c>
      <c r="AF3" s="658">
        <v>11.08</v>
      </c>
      <c r="AG3" s="659">
        <v>39.380000000000003</v>
      </c>
      <c r="AH3" s="658">
        <v>24.14</v>
      </c>
      <c r="AI3" s="658">
        <v>10.33</v>
      </c>
      <c r="AJ3" s="658">
        <v>13.68</v>
      </c>
      <c r="AK3" s="687">
        <v>3.53</v>
      </c>
      <c r="AL3" s="598">
        <v>12.57</v>
      </c>
      <c r="AM3" s="687">
        <v>6.36</v>
      </c>
      <c r="AN3" s="598">
        <v>4.42</v>
      </c>
      <c r="AO3" s="687">
        <v>0.43</v>
      </c>
      <c r="AP3" s="687">
        <v>0.33</v>
      </c>
      <c r="AQ3" s="658">
        <v>7.52</v>
      </c>
      <c r="AR3" s="666">
        <v>19.579999999999998</v>
      </c>
      <c r="AS3" s="666">
        <v>3.62</v>
      </c>
      <c r="AT3" s="666">
        <v>37.85</v>
      </c>
      <c r="AU3" s="666">
        <v>14.48</v>
      </c>
      <c r="AV3" s="666">
        <v>24.34</v>
      </c>
      <c r="AW3" s="735">
        <v>13.86</v>
      </c>
      <c r="AX3" s="735">
        <v>3.27</v>
      </c>
      <c r="AY3" s="735">
        <v>8.25</v>
      </c>
      <c r="AZ3" s="735" t="s">
        <v>493</v>
      </c>
      <c r="BA3" s="735">
        <v>6.19</v>
      </c>
      <c r="BB3" s="735">
        <v>6.59</v>
      </c>
      <c r="BC3" s="704">
        <v>3.42</v>
      </c>
      <c r="BD3" s="737">
        <v>8.84</v>
      </c>
      <c r="BE3" s="703">
        <v>6.41</v>
      </c>
      <c r="BF3" s="737">
        <v>23.55</v>
      </c>
      <c r="BG3" s="737">
        <v>9.2200000000000006</v>
      </c>
      <c r="BH3" s="703">
        <v>22.67</v>
      </c>
      <c r="BI3" s="734">
        <v>3.87</v>
      </c>
      <c r="BJ3" s="735">
        <v>19.34</v>
      </c>
      <c r="BK3" s="735">
        <v>9.98</v>
      </c>
      <c r="BL3" s="735">
        <v>26.33</v>
      </c>
      <c r="BM3" s="735">
        <v>21.09</v>
      </c>
      <c r="BN3" s="701">
        <v>16.71</v>
      </c>
      <c r="BO3" s="704">
        <v>11.12</v>
      </c>
      <c r="BP3" s="737">
        <v>4.97</v>
      </c>
      <c r="BQ3" s="737">
        <v>11</v>
      </c>
      <c r="BR3" s="737">
        <v>39.799999999999997</v>
      </c>
      <c r="BS3" s="703">
        <v>3.36</v>
      </c>
      <c r="BT3" s="738">
        <v>6.57</v>
      </c>
    </row>
    <row r="4" spans="1:72" ht="15">
      <c r="A4" s="513">
        <v>45842</v>
      </c>
      <c r="B4" s="514">
        <v>3</v>
      </c>
      <c r="C4" s="514" t="s">
        <v>436</v>
      </c>
      <c r="D4" s="514">
        <v>4</v>
      </c>
      <c r="E4" s="434" t="s">
        <v>490</v>
      </c>
      <c r="F4" s="434" t="s">
        <v>496</v>
      </c>
      <c r="G4" s="434" t="s">
        <v>497</v>
      </c>
      <c r="H4" s="499" t="s">
        <v>436</v>
      </c>
      <c r="I4" s="499" t="s">
        <v>388</v>
      </c>
      <c r="J4" s="499"/>
      <c r="K4" s="499" t="s">
        <v>309</v>
      </c>
      <c r="L4" s="499"/>
      <c r="M4" s="437">
        <v>3</v>
      </c>
      <c r="N4" s="647">
        <v>1</v>
      </c>
      <c r="O4" s="652" t="s">
        <v>490</v>
      </c>
      <c r="P4" s="434">
        <v>3</v>
      </c>
      <c r="Q4" s="434" t="s">
        <v>57</v>
      </c>
      <c r="R4" s="588" t="s">
        <v>498</v>
      </c>
      <c r="S4" s="434" t="s">
        <v>394</v>
      </c>
      <c r="T4" s="530" t="s">
        <v>225</v>
      </c>
      <c r="U4" s="434" t="s">
        <v>389</v>
      </c>
      <c r="V4" s="434" t="s">
        <v>301</v>
      </c>
      <c r="W4" s="531">
        <v>45839</v>
      </c>
      <c r="X4" s="499"/>
      <c r="Y4" s="434" t="s">
        <v>303</v>
      </c>
      <c r="Z4" s="532"/>
      <c r="AA4" s="623"/>
      <c r="AB4" s="596" t="s">
        <v>303</v>
      </c>
      <c r="AC4" s="620">
        <v>45848</v>
      </c>
      <c r="AD4" s="598">
        <v>9</v>
      </c>
      <c r="AE4" s="691">
        <v>5.07</v>
      </c>
      <c r="AF4" s="658">
        <v>18.239999999999998</v>
      </c>
      <c r="AG4" s="659">
        <v>54.78</v>
      </c>
      <c r="AH4" s="658">
        <v>37.090000000000003</v>
      </c>
      <c r="AI4" s="658">
        <v>17.920000000000002</v>
      </c>
      <c r="AJ4" s="658">
        <v>27.05</v>
      </c>
      <c r="AK4" s="687">
        <v>3.79</v>
      </c>
      <c r="AL4" s="598">
        <v>19.43</v>
      </c>
      <c r="AM4" s="687">
        <v>6.38</v>
      </c>
      <c r="AN4" s="598">
        <v>19.010000000000002</v>
      </c>
      <c r="AO4" s="687">
        <v>0.95</v>
      </c>
      <c r="AP4" s="687">
        <v>0.45</v>
      </c>
      <c r="AQ4" s="667">
        <v>19.62</v>
      </c>
      <c r="AR4" s="666">
        <v>43.91</v>
      </c>
      <c r="AS4" s="666">
        <v>8.1</v>
      </c>
      <c r="AT4" s="666">
        <v>71.58</v>
      </c>
      <c r="AU4" s="666">
        <v>30.83</v>
      </c>
      <c r="AV4" s="666">
        <v>44.08</v>
      </c>
      <c r="AW4" s="735">
        <v>33.619999999999997</v>
      </c>
      <c r="AX4" s="735">
        <v>8.9499999999999993</v>
      </c>
      <c r="AY4" s="735">
        <v>20.84</v>
      </c>
      <c r="AZ4" s="735" t="s">
        <v>493</v>
      </c>
      <c r="BA4" s="735">
        <v>17.12</v>
      </c>
      <c r="BB4" s="735">
        <v>17.100000000000001</v>
      </c>
      <c r="BC4" s="704">
        <v>8.39</v>
      </c>
      <c r="BD4" s="737">
        <v>17.8</v>
      </c>
      <c r="BE4" s="703">
        <v>10.41</v>
      </c>
      <c r="BF4" s="737">
        <v>54.7</v>
      </c>
      <c r="BG4" s="737">
        <v>25.19</v>
      </c>
      <c r="BH4" s="703">
        <v>42.47</v>
      </c>
      <c r="BI4" s="734">
        <v>9.8800000000000008</v>
      </c>
      <c r="BJ4" s="735">
        <v>35.51</v>
      </c>
      <c r="BK4" s="735">
        <v>20.47</v>
      </c>
      <c r="BL4" s="735">
        <v>57.17</v>
      </c>
      <c r="BM4" s="735">
        <v>46.86</v>
      </c>
      <c r="BN4" s="701">
        <v>0.05</v>
      </c>
      <c r="BO4" s="704">
        <v>27.81</v>
      </c>
      <c r="BP4" s="737">
        <v>11.06</v>
      </c>
      <c r="BQ4" s="737">
        <v>19.98</v>
      </c>
      <c r="BR4" s="737">
        <v>62.08</v>
      </c>
      <c r="BS4" s="703">
        <v>0.28999999999999998</v>
      </c>
      <c r="BT4" s="738">
        <v>14.4</v>
      </c>
    </row>
    <row r="5" spans="1:72" ht="15">
      <c r="A5" s="513">
        <v>45842</v>
      </c>
      <c r="B5" s="514">
        <v>3</v>
      </c>
      <c r="C5" s="514" t="s">
        <v>63</v>
      </c>
      <c r="D5" s="514">
        <v>5</v>
      </c>
      <c r="E5" s="434" t="s">
        <v>490</v>
      </c>
      <c r="F5" s="434" t="s">
        <v>496</v>
      </c>
      <c r="G5" s="434" t="s">
        <v>497</v>
      </c>
      <c r="H5" s="499" t="s">
        <v>114</v>
      </c>
      <c r="I5" s="499" t="s">
        <v>388</v>
      </c>
      <c r="J5" s="499"/>
      <c r="K5" s="499" t="s">
        <v>499</v>
      </c>
      <c r="L5" s="499"/>
      <c r="M5" s="437">
        <v>4</v>
      </c>
      <c r="N5" s="647">
        <v>1</v>
      </c>
      <c r="O5" s="652" t="s">
        <v>490</v>
      </c>
      <c r="P5" s="434">
        <v>4</v>
      </c>
      <c r="Q5" s="434" t="s">
        <v>57</v>
      </c>
      <c r="R5" s="588" t="s">
        <v>500</v>
      </c>
      <c r="S5" s="434" t="s">
        <v>398</v>
      </c>
      <c r="T5" s="530" t="s">
        <v>399</v>
      </c>
      <c r="U5" s="434" t="s">
        <v>389</v>
      </c>
      <c r="V5" s="434" t="s">
        <v>301</v>
      </c>
      <c r="W5" s="531">
        <v>45839</v>
      </c>
      <c r="X5" s="499"/>
      <c r="Y5" s="434" t="s">
        <v>303</v>
      </c>
      <c r="Z5" s="532"/>
      <c r="AA5" s="623"/>
      <c r="AB5" s="596" t="s">
        <v>303</v>
      </c>
      <c r="AC5" s="620">
        <v>45852</v>
      </c>
      <c r="AD5" s="598">
        <v>13</v>
      </c>
      <c r="AE5" s="691">
        <v>8.1</v>
      </c>
      <c r="AF5" s="658">
        <v>40.32</v>
      </c>
      <c r="AG5" s="659">
        <v>60.35</v>
      </c>
      <c r="AH5" s="658">
        <v>47.75</v>
      </c>
      <c r="AI5" s="658">
        <v>35.590000000000003</v>
      </c>
      <c r="AJ5" s="658">
        <v>38.25</v>
      </c>
      <c r="AK5" s="688">
        <v>2.27</v>
      </c>
      <c r="AL5" s="687">
        <v>9.3000000000000007</v>
      </c>
      <c r="AM5" s="687">
        <v>0.79</v>
      </c>
      <c r="AN5" s="598">
        <v>28.92</v>
      </c>
      <c r="AO5" s="687">
        <v>0.49</v>
      </c>
      <c r="AP5" s="687">
        <v>0.54</v>
      </c>
      <c r="AQ5" s="668">
        <v>38.909999999999997</v>
      </c>
      <c r="AR5" s="658">
        <v>67.38</v>
      </c>
      <c r="AS5" s="658">
        <v>14.56</v>
      </c>
      <c r="AT5" s="658">
        <v>91.62</v>
      </c>
      <c r="AU5" s="658">
        <v>51.38</v>
      </c>
      <c r="AV5" s="658">
        <v>76.97</v>
      </c>
      <c r="AW5" s="735">
        <v>57.56</v>
      </c>
      <c r="AX5" s="735">
        <v>20.309999999999999</v>
      </c>
      <c r="AY5" s="735">
        <v>39.17</v>
      </c>
      <c r="AZ5" s="735" t="s">
        <v>493</v>
      </c>
      <c r="BA5" s="735">
        <v>41.06</v>
      </c>
      <c r="BB5" s="735">
        <v>32.65</v>
      </c>
      <c r="BC5" s="704">
        <v>4.17</v>
      </c>
      <c r="BD5" s="737">
        <v>30.98</v>
      </c>
      <c r="BE5" s="703">
        <v>12.96</v>
      </c>
      <c r="BF5" s="737">
        <v>85.08</v>
      </c>
      <c r="BG5" s="737">
        <v>44.75</v>
      </c>
      <c r="BH5" s="703">
        <v>0.38</v>
      </c>
      <c r="BI5" s="734">
        <v>14.15</v>
      </c>
      <c r="BJ5" s="735">
        <v>57.78</v>
      </c>
      <c r="BK5" s="735">
        <v>29.42</v>
      </c>
      <c r="BL5" s="735">
        <v>78.11</v>
      </c>
      <c r="BM5" s="735">
        <v>66.680000000000007</v>
      </c>
      <c r="BN5" s="701">
        <v>0</v>
      </c>
      <c r="BO5" s="704">
        <v>0.02</v>
      </c>
      <c r="BP5" s="737">
        <v>15.47</v>
      </c>
      <c r="BQ5" s="737">
        <v>35.979999999999997</v>
      </c>
      <c r="BR5" s="737">
        <v>80.27</v>
      </c>
      <c r="BS5" s="703">
        <v>0</v>
      </c>
      <c r="BT5" s="738">
        <v>33.520000000000003</v>
      </c>
    </row>
    <row r="6" spans="1:72" ht="15">
      <c r="A6" s="513">
        <v>45842</v>
      </c>
      <c r="B6" s="514">
        <v>3</v>
      </c>
      <c r="C6" s="514" t="s">
        <v>436</v>
      </c>
      <c r="D6" s="514">
        <v>6</v>
      </c>
      <c r="E6" s="434" t="s">
        <v>501</v>
      </c>
      <c r="F6" s="434" t="s">
        <v>502</v>
      </c>
      <c r="G6" s="434" t="s">
        <v>503</v>
      </c>
      <c r="H6" s="499" t="s">
        <v>436</v>
      </c>
      <c r="I6" s="499" t="s">
        <v>388</v>
      </c>
      <c r="J6" s="499"/>
      <c r="K6" s="499"/>
      <c r="L6" s="499"/>
      <c r="M6" s="437">
        <v>5</v>
      </c>
      <c r="N6" s="647">
        <v>1</v>
      </c>
      <c r="O6" s="652" t="s">
        <v>490</v>
      </c>
      <c r="P6" s="434">
        <v>5</v>
      </c>
      <c r="Q6" s="434" t="s">
        <v>57</v>
      </c>
      <c r="R6" s="588" t="s">
        <v>498</v>
      </c>
      <c r="S6" s="434" t="s">
        <v>394</v>
      </c>
      <c r="T6" s="530" t="s">
        <v>225</v>
      </c>
      <c r="U6" s="434" t="s">
        <v>389</v>
      </c>
      <c r="V6" s="434" t="s">
        <v>301</v>
      </c>
      <c r="W6" s="531">
        <v>45839</v>
      </c>
      <c r="X6" s="499"/>
      <c r="Y6" s="434" t="s">
        <v>303</v>
      </c>
      <c r="Z6" s="532"/>
      <c r="AA6" s="518"/>
      <c r="AB6" s="596" t="s">
        <v>303</v>
      </c>
      <c r="AC6" s="620">
        <v>45855</v>
      </c>
      <c r="AD6" s="598">
        <v>16</v>
      </c>
      <c r="AE6" s="691">
        <v>4.59</v>
      </c>
      <c r="AF6" s="658">
        <v>43.72</v>
      </c>
      <c r="AG6" s="659">
        <v>60.78</v>
      </c>
      <c r="AH6" s="658">
        <v>36.770000000000003</v>
      </c>
      <c r="AI6" s="658">
        <v>32.56</v>
      </c>
      <c r="AJ6" s="658">
        <v>35.01</v>
      </c>
      <c r="AK6" s="688">
        <v>2.77</v>
      </c>
      <c r="AL6" s="598">
        <v>12.37</v>
      </c>
      <c r="AM6" s="687">
        <v>1.17</v>
      </c>
      <c r="AN6" s="598">
        <v>24.58</v>
      </c>
      <c r="AO6" s="687">
        <v>0.18</v>
      </c>
      <c r="AP6" s="687">
        <v>0.46</v>
      </c>
      <c r="AQ6" s="658">
        <v>42.54</v>
      </c>
      <c r="AR6" s="666">
        <v>73.92</v>
      </c>
      <c r="AS6" s="666">
        <v>14.67</v>
      </c>
      <c r="AT6" s="709">
        <v>72.599999999999994</v>
      </c>
      <c r="AU6" s="666">
        <v>66.22</v>
      </c>
      <c r="AV6" s="666">
        <v>80.38</v>
      </c>
      <c r="AW6" s="735">
        <v>61.78</v>
      </c>
      <c r="AX6" s="735">
        <v>30.02</v>
      </c>
      <c r="AY6" s="735">
        <v>54.49</v>
      </c>
      <c r="AZ6" s="735" t="s">
        <v>493</v>
      </c>
      <c r="BA6" s="735">
        <v>45.71</v>
      </c>
      <c r="BB6" s="735">
        <v>46.07</v>
      </c>
      <c r="BC6" s="704">
        <v>0.15</v>
      </c>
      <c r="BD6" s="737">
        <v>42.77</v>
      </c>
      <c r="BE6" s="703">
        <v>0.43</v>
      </c>
      <c r="BF6" s="706">
        <v>67.760000000000005</v>
      </c>
      <c r="BG6" s="737">
        <v>49.33</v>
      </c>
      <c r="BH6" s="703">
        <v>0.27</v>
      </c>
      <c r="BI6" s="711">
        <v>0.16</v>
      </c>
      <c r="BJ6" s="735">
        <v>71.09</v>
      </c>
      <c r="BK6" s="735">
        <v>45.69</v>
      </c>
      <c r="BL6" s="708">
        <v>83.38</v>
      </c>
      <c r="BM6" s="735">
        <v>77.64</v>
      </c>
      <c r="BN6" s="701">
        <v>0</v>
      </c>
      <c r="BO6" s="704">
        <v>0</v>
      </c>
      <c r="BP6" s="737">
        <v>24.65</v>
      </c>
      <c r="BQ6" s="737">
        <v>45.85</v>
      </c>
      <c r="BR6" s="706">
        <v>76.25</v>
      </c>
      <c r="BS6" s="703">
        <v>0</v>
      </c>
      <c r="BT6" s="738">
        <v>37.85</v>
      </c>
    </row>
    <row r="7" spans="1:72" ht="16.5" customHeight="1">
      <c r="A7" s="513">
        <v>45842</v>
      </c>
      <c r="B7" s="514">
        <v>3</v>
      </c>
      <c r="C7" s="514" t="s">
        <v>63</v>
      </c>
      <c r="D7" s="514">
        <v>7</v>
      </c>
      <c r="E7" s="434" t="s">
        <v>501</v>
      </c>
      <c r="F7" s="434" t="s">
        <v>502</v>
      </c>
      <c r="G7" s="434" t="s">
        <v>503</v>
      </c>
      <c r="H7" s="499" t="s">
        <v>114</v>
      </c>
      <c r="I7" s="499" t="s">
        <v>388</v>
      </c>
      <c r="J7" s="499"/>
      <c r="K7" s="499"/>
      <c r="L7" s="499"/>
      <c r="M7" s="548">
        <v>6</v>
      </c>
      <c r="N7" s="671">
        <v>1</v>
      </c>
      <c r="O7" s="653" t="s">
        <v>490</v>
      </c>
      <c r="P7" s="549">
        <v>6</v>
      </c>
      <c r="Q7" s="436" t="s">
        <v>57</v>
      </c>
      <c r="R7" s="589" t="s">
        <v>500</v>
      </c>
      <c r="S7" s="549" t="s">
        <v>398</v>
      </c>
      <c r="T7" s="550" t="s">
        <v>399</v>
      </c>
      <c r="U7" s="549" t="s">
        <v>389</v>
      </c>
      <c r="V7" s="549" t="s">
        <v>301</v>
      </c>
      <c r="W7" s="531">
        <v>45839</v>
      </c>
      <c r="X7" s="566"/>
      <c r="Y7" s="549" t="s">
        <v>303</v>
      </c>
      <c r="Z7" s="552"/>
      <c r="AA7" s="518"/>
      <c r="AB7" s="596" t="s">
        <v>303</v>
      </c>
      <c r="AC7" s="620">
        <v>45858</v>
      </c>
      <c r="AD7" s="598">
        <v>20</v>
      </c>
      <c r="AE7" s="691">
        <v>3.67</v>
      </c>
      <c r="AF7" s="658">
        <v>34.64</v>
      </c>
      <c r="AG7" s="659">
        <v>54.98</v>
      </c>
      <c r="AH7" s="658">
        <v>31.54</v>
      </c>
      <c r="AI7" s="658">
        <v>35.159999999999997</v>
      </c>
      <c r="AJ7" s="658">
        <v>32.549999999999997</v>
      </c>
      <c r="AK7" s="688">
        <v>2.96</v>
      </c>
      <c r="AL7" s="598">
        <v>13.6</v>
      </c>
      <c r="AM7" s="687">
        <v>0.81</v>
      </c>
      <c r="AN7" s="598">
        <v>22.4</v>
      </c>
      <c r="AO7" s="687">
        <v>0.15</v>
      </c>
      <c r="AP7" s="687">
        <v>0.3</v>
      </c>
      <c r="AQ7" s="658">
        <v>37.909999999999997</v>
      </c>
      <c r="AR7" s="666">
        <v>77.23</v>
      </c>
      <c r="AS7" s="666">
        <v>15.64</v>
      </c>
      <c r="AT7" s="666">
        <v>86.43</v>
      </c>
      <c r="AU7" s="666">
        <v>73.19</v>
      </c>
      <c r="AV7" s="666">
        <v>77.3</v>
      </c>
      <c r="AW7" s="735">
        <v>40.869999999999997</v>
      </c>
      <c r="AX7" s="735">
        <v>26.62</v>
      </c>
      <c r="AY7" s="735">
        <v>56.37</v>
      </c>
      <c r="AZ7" s="735" t="s">
        <v>493</v>
      </c>
      <c r="BA7" s="735">
        <v>40.340000000000003</v>
      </c>
      <c r="BB7" s="735">
        <v>48.22</v>
      </c>
      <c r="BC7" s="704">
        <v>0.08</v>
      </c>
      <c r="BD7" s="737">
        <v>47</v>
      </c>
      <c r="BE7" s="703">
        <v>0</v>
      </c>
      <c r="BF7" s="737">
        <v>46.01</v>
      </c>
      <c r="BG7" s="737">
        <v>67.88</v>
      </c>
      <c r="BH7" s="703">
        <v>0</v>
      </c>
      <c r="BI7" s="711">
        <v>0.15</v>
      </c>
      <c r="BJ7" s="735">
        <v>74.09</v>
      </c>
      <c r="BK7" s="735">
        <v>55.39</v>
      </c>
      <c r="BL7" s="708">
        <v>82.81</v>
      </c>
      <c r="BM7" s="735">
        <v>81.53</v>
      </c>
      <c r="BN7" s="701">
        <v>0</v>
      </c>
      <c r="BO7" s="704">
        <v>0</v>
      </c>
      <c r="BP7" s="703">
        <v>2.75</v>
      </c>
      <c r="BQ7" s="737">
        <v>51.78</v>
      </c>
      <c r="BR7" s="737">
        <v>82.64</v>
      </c>
      <c r="BS7" s="703">
        <v>0</v>
      </c>
      <c r="BT7" s="707">
        <v>0.88</v>
      </c>
    </row>
    <row r="8" spans="1:72" ht="15">
      <c r="A8" s="513">
        <v>45842</v>
      </c>
      <c r="B8" s="514">
        <v>3</v>
      </c>
      <c r="C8" s="514" t="s">
        <v>436</v>
      </c>
      <c r="D8" s="514">
        <v>8</v>
      </c>
      <c r="E8" s="434" t="s">
        <v>504</v>
      </c>
      <c r="F8" s="434" t="s">
        <v>505</v>
      </c>
      <c r="G8" s="434" t="s">
        <v>506</v>
      </c>
      <c r="H8" s="499" t="s">
        <v>436</v>
      </c>
      <c r="I8" s="499" t="s">
        <v>388</v>
      </c>
      <c r="J8" s="577"/>
      <c r="K8" s="577"/>
      <c r="L8" s="577"/>
      <c r="M8" s="437">
        <v>7</v>
      </c>
      <c r="N8" s="647">
        <v>2</v>
      </c>
      <c r="O8" s="649" t="s">
        <v>396</v>
      </c>
      <c r="P8" s="434">
        <v>1</v>
      </c>
      <c r="Q8" s="434" t="s">
        <v>57</v>
      </c>
      <c r="R8" s="588" t="s">
        <v>507</v>
      </c>
      <c r="S8" s="434" t="s">
        <v>77</v>
      </c>
      <c r="T8" s="530" t="s">
        <v>78</v>
      </c>
      <c r="U8" s="434" t="s">
        <v>389</v>
      </c>
      <c r="V8" s="434" t="s">
        <v>301</v>
      </c>
      <c r="W8" s="531">
        <v>45839</v>
      </c>
      <c r="X8" s="499"/>
      <c r="Y8" s="434" t="s">
        <v>303</v>
      </c>
      <c r="Z8" s="578"/>
      <c r="AB8" s="596" t="s">
        <v>303</v>
      </c>
      <c r="AC8" s="620">
        <v>45862</v>
      </c>
      <c r="AD8" s="598">
        <v>23</v>
      </c>
      <c r="AE8" s="691">
        <v>2.92</v>
      </c>
      <c r="AF8" s="660">
        <v>42.2</v>
      </c>
      <c r="AG8" s="661">
        <v>62.99</v>
      </c>
      <c r="AH8" s="660">
        <v>39.86</v>
      </c>
      <c r="AI8" s="660">
        <v>33.74</v>
      </c>
      <c r="AJ8" s="660">
        <v>33.46</v>
      </c>
      <c r="AK8" s="710">
        <v>2.52</v>
      </c>
      <c r="AL8" s="603">
        <v>13.42</v>
      </c>
      <c r="AM8" s="710">
        <v>0.43</v>
      </c>
      <c r="AN8" s="603">
        <v>19.86</v>
      </c>
      <c r="AO8" s="710">
        <v>0.13</v>
      </c>
      <c r="AP8" s="710">
        <v>0.2</v>
      </c>
      <c r="AQ8" s="658">
        <v>15.41</v>
      </c>
      <c r="AR8" s="666">
        <v>78</v>
      </c>
      <c r="AS8" s="709">
        <v>2.57</v>
      </c>
      <c r="AT8" s="666">
        <v>81.650000000000006</v>
      </c>
      <c r="AU8" s="666">
        <v>68.56</v>
      </c>
      <c r="AV8" s="666">
        <v>71.180000000000007</v>
      </c>
      <c r="AW8" s="712">
        <v>0.24</v>
      </c>
      <c r="AX8" s="712">
        <v>8.18</v>
      </c>
      <c r="AY8" s="735">
        <v>47.52</v>
      </c>
      <c r="AZ8" s="735" t="s">
        <v>493</v>
      </c>
      <c r="BA8" s="712">
        <v>18</v>
      </c>
      <c r="BB8" s="735">
        <v>42.03</v>
      </c>
      <c r="BC8" s="704">
        <v>0.09</v>
      </c>
      <c r="BD8" s="737">
        <v>38.68</v>
      </c>
      <c r="BE8" s="703">
        <v>0</v>
      </c>
      <c r="BF8" s="703">
        <v>0</v>
      </c>
      <c r="BG8" s="703">
        <v>2.61</v>
      </c>
      <c r="BH8" s="703">
        <v>0</v>
      </c>
      <c r="BI8" s="711">
        <v>0.14000000000000001</v>
      </c>
      <c r="BJ8" s="735">
        <v>67.010000000000005</v>
      </c>
      <c r="BK8" s="712">
        <v>0.3</v>
      </c>
      <c r="BL8" s="735">
        <v>84.33</v>
      </c>
      <c r="BM8" s="735">
        <v>80.39</v>
      </c>
      <c r="BN8" s="701">
        <v>0</v>
      </c>
      <c r="BO8" s="704">
        <v>0</v>
      </c>
      <c r="BP8" s="703">
        <v>1.89</v>
      </c>
      <c r="BQ8" s="737">
        <v>37.909999999999997</v>
      </c>
      <c r="BR8" s="737">
        <v>76.83</v>
      </c>
      <c r="BS8" s="703">
        <v>0</v>
      </c>
      <c r="BT8" s="707">
        <v>0</v>
      </c>
    </row>
    <row r="9" spans="1:72" ht="15" customHeight="1">
      <c r="A9" s="513">
        <v>45842</v>
      </c>
      <c r="B9" s="514">
        <v>3</v>
      </c>
      <c r="C9" s="514" t="s">
        <v>63</v>
      </c>
      <c r="D9" s="514">
        <v>9</v>
      </c>
      <c r="E9" s="434" t="s">
        <v>504</v>
      </c>
      <c r="F9" s="434" t="s">
        <v>505</v>
      </c>
      <c r="G9" s="434" t="s">
        <v>506</v>
      </c>
      <c r="H9" s="499" t="s">
        <v>114</v>
      </c>
      <c r="I9" s="499" t="s">
        <v>388</v>
      </c>
      <c r="J9" s="577"/>
      <c r="K9" s="577"/>
      <c r="L9" s="577"/>
      <c r="M9" s="437">
        <v>8</v>
      </c>
      <c r="N9" s="647">
        <v>2</v>
      </c>
      <c r="O9" s="649" t="s">
        <v>396</v>
      </c>
      <c r="P9" s="434">
        <v>2</v>
      </c>
      <c r="Q9" s="434" t="s">
        <v>57</v>
      </c>
      <c r="R9" s="588" t="s">
        <v>508</v>
      </c>
      <c r="S9" s="434" t="s">
        <v>391</v>
      </c>
      <c r="T9" s="530" t="s">
        <v>215</v>
      </c>
      <c r="U9" s="434" t="s">
        <v>389</v>
      </c>
      <c r="V9" s="434" t="s">
        <v>301</v>
      </c>
      <c r="W9" s="531">
        <v>45839</v>
      </c>
      <c r="X9" s="499"/>
      <c r="Y9" s="434" t="s">
        <v>303</v>
      </c>
      <c r="Z9" s="578"/>
      <c r="AB9" s="596" t="s">
        <v>303</v>
      </c>
      <c r="AC9" s="620">
        <v>45866</v>
      </c>
      <c r="AD9" s="598">
        <v>27</v>
      </c>
      <c r="AE9" s="691">
        <v>1.67</v>
      </c>
      <c r="AF9" s="660">
        <v>42.22</v>
      </c>
      <c r="AG9" s="661">
        <v>70.98</v>
      </c>
      <c r="AH9" s="660">
        <v>46.59</v>
      </c>
      <c r="AI9" s="660">
        <v>39.340000000000003</v>
      </c>
      <c r="AJ9" s="660">
        <v>40.630000000000003</v>
      </c>
      <c r="AK9" s="710">
        <v>2.16</v>
      </c>
      <c r="AL9" s="603">
        <v>15.44</v>
      </c>
      <c r="AM9" s="710">
        <v>0.16</v>
      </c>
      <c r="AN9" s="603">
        <v>18.39</v>
      </c>
      <c r="AO9" s="687">
        <v>0.1</v>
      </c>
      <c r="AP9" s="713">
        <v>18</v>
      </c>
      <c r="AQ9" s="714">
        <v>0.14000000000000001</v>
      </c>
      <c r="AR9" s="666">
        <v>71.33</v>
      </c>
      <c r="AS9" s="709">
        <v>0.15</v>
      </c>
      <c r="AT9" s="666">
        <v>73.540000000000006</v>
      </c>
      <c r="AU9" s="709">
        <v>0.09</v>
      </c>
      <c r="AV9" s="666">
        <v>71.89</v>
      </c>
      <c r="AW9" s="712">
        <v>0</v>
      </c>
      <c r="AX9" s="712">
        <v>0</v>
      </c>
      <c r="AY9" s="712">
        <v>0</v>
      </c>
      <c r="AZ9" s="735" t="s">
        <v>493</v>
      </c>
      <c r="BA9" s="712">
        <v>0</v>
      </c>
      <c r="BB9" s="712">
        <v>0</v>
      </c>
      <c r="BC9" s="704">
        <v>0</v>
      </c>
      <c r="BD9" s="703">
        <v>0</v>
      </c>
      <c r="BE9" s="703">
        <v>0</v>
      </c>
      <c r="BF9" s="703">
        <v>0</v>
      </c>
      <c r="BG9" s="703">
        <v>0</v>
      </c>
      <c r="BH9" s="703">
        <v>0</v>
      </c>
      <c r="BI9" s="711">
        <v>0.15</v>
      </c>
      <c r="BJ9" s="735">
        <v>29.09</v>
      </c>
      <c r="BK9" s="712">
        <v>0.21</v>
      </c>
      <c r="BL9" s="735">
        <v>80.42</v>
      </c>
      <c r="BM9" s="735">
        <v>72.47</v>
      </c>
      <c r="BN9" s="701">
        <v>0</v>
      </c>
      <c r="BO9" s="704">
        <v>0</v>
      </c>
      <c r="BP9" s="703">
        <v>0</v>
      </c>
      <c r="BQ9" s="703">
        <v>0</v>
      </c>
      <c r="BR9" s="703">
        <v>0</v>
      </c>
      <c r="BS9" s="703">
        <v>83.79</v>
      </c>
      <c r="BT9" s="707">
        <v>0</v>
      </c>
    </row>
    <row r="10" spans="1:72" ht="15">
      <c r="A10" s="513">
        <v>45842</v>
      </c>
      <c r="B10" s="514">
        <v>3</v>
      </c>
      <c r="C10" s="514" t="s">
        <v>436</v>
      </c>
      <c r="D10" s="514">
        <v>10</v>
      </c>
      <c r="E10" s="434" t="s">
        <v>509</v>
      </c>
      <c r="F10" s="434">
        <v>2</v>
      </c>
      <c r="G10" s="434" t="s">
        <v>510</v>
      </c>
      <c r="H10" s="499" t="s">
        <v>436</v>
      </c>
      <c r="I10" s="499" t="s">
        <v>388</v>
      </c>
      <c r="J10" s="577"/>
      <c r="K10" s="577"/>
      <c r="L10" s="576"/>
      <c r="M10" s="437">
        <v>9</v>
      </c>
      <c r="N10" s="647">
        <v>2</v>
      </c>
      <c r="O10" s="649" t="s">
        <v>396</v>
      </c>
      <c r="P10" s="434">
        <v>3</v>
      </c>
      <c r="Q10" s="434" t="s">
        <v>57</v>
      </c>
      <c r="R10" s="588" t="s">
        <v>511</v>
      </c>
      <c r="S10" s="434" t="s">
        <v>394</v>
      </c>
      <c r="T10" s="530" t="s">
        <v>225</v>
      </c>
      <c r="U10" s="434" t="s">
        <v>389</v>
      </c>
      <c r="V10" s="434" t="s">
        <v>301</v>
      </c>
      <c r="W10" s="531">
        <v>45839</v>
      </c>
      <c r="X10" s="499"/>
      <c r="Y10" s="434" t="s">
        <v>303</v>
      </c>
      <c r="Z10" s="578"/>
      <c r="AB10" s="630"/>
      <c r="AC10" s="621"/>
      <c r="AD10" s="604"/>
      <c r="AE10" s="662"/>
      <c r="AF10" s="663"/>
      <c r="AG10" s="664"/>
      <c r="AH10" s="663"/>
      <c r="AI10" s="663"/>
      <c r="AJ10" s="663"/>
      <c r="AK10" s="604"/>
      <c r="AL10" s="604"/>
      <c r="AM10" s="604"/>
      <c r="AN10" s="604"/>
      <c r="AO10" s="604"/>
      <c r="AP10" s="604"/>
      <c r="AQ10" s="663"/>
      <c r="AR10" s="669"/>
      <c r="AS10" s="669"/>
      <c r="AT10" s="669"/>
      <c r="AU10" s="669"/>
      <c r="AV10" s="669"/>
      <c r="AW10" s="739"/>
      <c r="AX10" s="739"/>
      <c r="AY10" s="739"/>
      <c r="AZ10" s="739" t="s">
        <v>493</v>
      </c>
      <c r="BA10" s="739"/>
      <c r="BB10" s="739"/>
      <c r="BC10" s="740"/>
      <c r="BD10" s="741"/>
      <c r="BE10" s="741"/>
      <c r="BF10" s="741"/>
      <c r="BG10" s="741"/>
      <c r="BH10" s="741"/>
      <c r="BI10" s="742"/>
      <c r="BJ10" s="743"/>
      <c r="BK10" s="743"/>
      <c r="BL10" s="743"/>
      <c r="BM10" s="743"/>
      <c r="BN10" s="705"/>
      <c r="BO10" s="740"/>
      <c r="BP10" s="741"/>
      <c r="BQ10" s="741"/>
      <c r="BR10" s="741"/>
      <c r="BS10" s="741"/>
      <c r="BT10" s="744"/>
    </row>
    <row r="11" spans="1:72" ht="15">
      <c r="A11" s="513">
        <v>45842</v>
      </c>
      <c r="B11" s="514">
        <v>3</v>
      </c>
      <c r="C11" s="514" t="s">
        <v>63</v>
      </c>
      <c r="D11" s="514">
        <v>11</v>
      </c>
      <c r="E11" s="434" t="s">
        <v>509</v>
      </c>
      <c r="F11" s="434">
        <v>2</v>
      </c>
      <c r="G11" s="434" t="s">
        <v>510</v>
      </c>
      <c r="H11" s="499" t="s">
        <v>114</v>
      </c>
      <c r="I11" s="499" t="s">
        <v>388</v>
      </c>
      <c r="J11" s="577"/>
      <c r="K11" s="577"/>
      <c r="L11" s="576"/>
      <c r="M11" s="437">
        <v>10</v>
      </c>
      <c r="N11" s="647">
        <v>2</v>
      </c>
      <c r="O11" s="649" t="s">
        <v>396</v>
      </c>
      <c r="P11" s="434">
        <v>4</v>
      </c>
      <c r="Q11" s="434" t="s">
        <v>57</v>
      </c>
      <c r="R11" s="588" t="s">
        <v>512</v>
      </c>
      <c r="S11" s="434" t="s">
        <v>398</v>
      </c>
      <c r="T11" s="530" t="s">
        <v>399</v>
      </c>
      <c r="U11" s="434" t="s">
        <v>389</v>
      </c>
      <c r="V11" s="434" t="s">
        <v>301</v>
      </c>
      <c r="W11" s="531">
        <v>45839</v>
      </c>
      <c r="X11" s="499"/>
      <c r="Y11" s="434" t="s">
        <v>303</v>
      </c>
      <c r="Z11" s="578"/>
      <c r="AB11" s="598"/>
      <c r="AC11" s="639"/>
      <c r="AD11" s="598"/>
      <c r="AE11" s="823" t="s">
        <v>513</v>
      </c>
      <c r="AF11" s="598"/>
      <c r="AG11" s="635"/>
      <c r="AH11" s="598"/>
      <c r="AI11" s="598"/>
      <c r="AJ11" s="598"/>
      <c r="AK11" s="823" t="s">
        <v>513</v>
      </c>
      <c r="AL11" s="598"/>
      <c r="AM11" s="823" t="s">
        <v>513</v>
      </c>
      <c r="AN11" s="598"/>
      <c r="AO11" s="823" t="s">
        <v>513</v>
      </c>
      <c r="AP11" s="823" t="s">
        <v>513</v>
      </c>
      <c r="AQ11" s="598"/>
      <c r="AR11" s="599"/>
      <c r="AS11" s="599"/>
      <c r="AT11" s="599"/>
      <c r="AU11" s="599"/>
      <c r="AV11" s="599"/>
      <c r="AZ11" s="823" t="s">
        <v>513</v>
      </c>
      <c r="BA11" s="823" t="s">
        <v>514</v>
      </c>
      <c r="BB11" s="823" t="s">
        <v>515</v>
      </c>
      <c r="BC11" s="823" t="s">
        <v>513</v>
      </c>
      <c r="BE11" s="823" t="s">
        <v>513</v>
      </c>
      <c r="BG11" s="823" t="s">
        <v>514</v>
      </c>
      <c r="BH11" s="823" t="s">
        <v>513</v>
      </c>
      <c r="BI11" s="824" t="s">
        <v>513</v>
      </c>
      <c r="BN11" s="823" t="s">
        <v>513</v>
      </c>
      <c r="BO11" s="823" t="s">
        <v>513</v>
      </c>
      <c r="BP11" s="823" t="s">
        <v>513</v>
      </c>
      <c r="BQ11" s="823" t="s">
        <v>515</v>
      </c>
      <c r="BR11" s="424" t="s">
        <v>515</v>
      </c>
      <c r="BS11" s="823" t="s">
        <v>513</v>
      </c>
      <c r="BT11" s="424" t="s">
        <v>513</v>
      </c>
    </row>
    <row r="12" spans="1:72" ht="15">
      <c r="A12" s="513">
        <v>45842</v>
      </c>
      <c r="B12" s="514">
        <v>3</v>
      </c>
      <c r="C12" s="514" t="s">
        <v>436</v>
      </c>
      <c r="D12" s="514">
        <v>12</v>
      </c>
      <c r="E12" s="434" t="s">
        <v>516</v>
      </c>
      <c r="F12" s="434" t="s">
        <v>517</v>
      </c>
      <c r="G12" s="434" t="s">
        <v>518</v>
      </c>
      <c r="H12" s="499" t="s">
        <v>436</v>
      </c>
      <c r="I12" s="499" t="s">
        <v>388</v>
      </c>
      <c r="J12" s="577"/>
      <c r="K12" s="577"/>
      <c r="L12" s="576"/>
      <c r="M12" s="437">
        <v>11</v>
      </c>
      <c r="N12" s="647">
        <v>2</v>
      </c>
      <c r="O12" s="649" t="s">
        <v>396</v>
      </c>
      <c r="P12" s="434">
        <v>5</v>
      </c>
      <c r="Q12" s="434" t="s">
        <v>57</v>
      </c>
      <c r="R12" s="588" t="s">
        <v>519</v>
      </c>
      <c r="S12" s="434" t="s">
        <v>77</v>
      </c>
      <c r="T12" s="530" t="s">
        <v>78</v>
      </c>
      <c r="U12" s="434" t="s">
        <v>389</v>
      </c>
      <c r="V12" s="434" t="s">
        <v>301</v>
      </c>
      <c r="W12" s="531">
        <v>45839</v>
      </c>
      <c r="X12" s="499"/>
      <c r="Y12" s="434" t="s">
        <v>303</v>
      </c>
      <c r="Z12" s="578"/>
      <c r="AB12" s="598"/>
      <c r="AC12" s="639"/>
      <c r="AD12" s="598"/>
      <c r="AE12" s="598"/>
      <c r="AF12" s="598"/>
      <c r="AG12" s="635"/>
      <c r="AH12" s="598"/>
      <c r="AI12" s="598"/>
      <c r="AJ12" s="598"/>
      <c r="AK12" s="598"/>
      <c r="AL12" s="598"/>
      <c r="AM12" s="598"/>
      <c r="AN12" s="598"/>
      <c r="AO12" s="598"/>
      <c r="AP12" s="598"/>
      <c r="AQ12" s="598"/>
      <c r="AR12" s="599"/>
      <c r="AS12" s="599"/>
      <c r="AT12" s="599"/>
      <c r="AU12" s="599"/>
      <c r="AV12" s="599"/>
    </row>
    <row r="13" spans="1:72" ht="15">
      <c r="A13" s="513">
        <v>45842</v>
      </c>
      <c r="B13" s="514">
        <v>3</v>
      </c>
      <c r="C13" s="514" t="s">
        <v>63</v>
      </c>
      <c r="D13" s="514">
        <v>13</v>
      </c>
      <c r="E13" s="434" t="s">
        <v>516</v>
      </c>
      <c r="F13" s="434" t="s">
        <v>517</v>
      </c>
      <c r="G13" s="434" t="s">
        <v>518</v>
      </c>
      <c r="H13" s="499" t="s">
        <v>114</v>
      </c>
      <c r="I13" s="499" t="s">
        <v>388</v>
      </c>
      <c r="J13" s="577"/>
      <c r="K13" s="577"/>
      <c r="L13" s="576"/>
      <c r="M13" s="548">
        <v>12</v>
      </c>
      <c r="N13" s="674">
        <v>2</v>
      </c>
      <c r="O13" s="675" t="s">
        <v>396</v>
      </c>
      <c r="P13" s="549">
        <v>6</v>
      </c>
      <c r="Q13" s="436" t="s">
        <v>57</v>
      </c>
      <c r="R13" s="589" t="s">
        <v>520</v>
      </c>
      <c r="S13" s="549" t="s">
        <v>391</v>
      </c>
      <c r="T13" s="550" t="s">
        <v>215</v>
      </c>
      <c r="U13" s="549" t="s">
        <v>389</v>
      </c>
      <c r="V13" s="549" t="s">
        <v>301</v>
      </c>
      <c r="W13" s="531">
        <v>45839</v>
      </c>
      <c r="X13" s="566"/>
      <c r="Y13" s="549" t="s">
        <v>303</v>
      </c>
      <c r="Z13" s="579"/>
      <c r="AB13" s="598"/>
      <c r="AC13" s="639"/>
      <c r="AD13" s="598"/>
      <c r="AE13" s="598"/>
      <c r="AF13" s="598"/>
      <c r="AG13" s="635"/>
      <c r="AH13" s="598"/>
      <c r="AI13" s="598"/>
      <c r="AJ13" s="598"/>
      <c r="AK13" s="598"/>
      <c r="AL13" s="598"/>
      <c r="AM13" s="598"/>
      <c r="AN13" s="598"/>
      <c r="AO13" s="598"/>
      <c r="AP13" s="598"/>
      <c r="AQ13" s="598"/>
      <c r="AR13" s="599"/>
      <c r="AS13" s="599"/>
      <c r="AT13" s="599"/>
      <c r="AU13" s="599"/>
      <c r="AV13" s="599"/>
    </row>
    <row r="14" spans="1:72" ht="14.1">
      <c r="A14" s="513">
        <v>45842</v>
      </c>
      <c r="B14" s="514">
        <v>3</v>
      </c>
      <c r="C14" s="514" t="s">
        <v>436</v>
      </c>
      <c r="D14" s="514">
        <v>14</v>
      </c>
      <c r="E14" s="434" t="s">
        <v>402</v>
      </c>
      <c r="F14" s="434" t="s">
        <v>521</v>
      </c>
      <c r="G14" s="434" t="s">
        <v>522</v>
      </c>
      <c r="H14" s="499" t="s">
        <v>436</v>
      </c>
      <c r="I14" s="499" t="s">
        <v>388</v>
      </c>
      <c r="J14" s="577"/>
      <c r="K14" s="577"/>
      <c r="L14" s="577"/>
      <c r="M14" s="640">
        <v>13</v>
      </c>
      <c r="N14" s="672">
        <v>3</v>
      </c>
      <c r="O14" s="650" t="s">
        <v>402</v>
      </c>
      <c r="P14" s="516">
        <v>1</v>
      </c>
      <c r="Q14" s="516" t="s">
        <v>57</v>
      </c>
      <c r="R14" s="685" t="s">
        <v>523</v>
      </c>
      <c r="S14" s="572" t="s">
        <v>77</v>
      </c>
      <c r="T14" s="573" t="s">
        <v>78</v>
      </c>
      <c r="U14" s="516" t="s">
        <v>389</v>
      </c>
      <c r="V14" s="426" t="s">
        <v>524</v>
      </c>
      <c r="W14" s="531">
        <v>45839</v>
      </c>
      <c r="X14" s="499"/>
      <c r="Y14" s="516" t="s">
        <v>303</v>
      </c>
      <c r="Z14" s="612"/>
    </row>
    <row r="15" spans="1:72" ht="15">
      <c r="A15" s="584">
        <v>45842</v>
      </c>
      <c r="B15" s="585">
        <v>3</v>
      </c>
      <c r="C15" s="585" t="s">
        <v>63</v>
      </c>
      <c r="D15" s="585">
        <v>15</v>
      </c>
      <c r="E15" s="436" t="s">
        <v>402</v>
      </c>
      <c r="F15" s="549" t="s">
        <v>521</v>
      </c>
      <c r="G15" s="549" t="s">
        <v>522</v>
      </c>
      <c r="H15" s="670" t="s">
        <v>114</v>
      </c>
      <c r="I15" s="566" t="s">
        <v>388</v>
      </c>
      <c r="J15" s="577"/>
      <c r="K15" s="577"/>
      <c r="L15" s="577"/>
      <c r="M15" s="640">
        <v>14</v>
      </c>
      <c r="N15" s="672">
        <v>3</v>
      </c>
      <c r="O15" s="650" t="s">
        <v>402</v>
      </c>
      <c r="P15" s="516">
        <v>2</v>
      </c>
      <c r="Q15" s="516" t="s">
        <v>57</v>
      </c>
      <c r="R15" s="685" t="s">
        <v>525</v>
      </c>
      <c r="S15" s="434" t="s">
        <v>391</v>
      </c>
      <c r="T15" s="530" t="s">
        <v>215</v>
      </c>
      <c r="U15" s="516" t="s">
        <v>389</v>
      </c>
      <c r="V15" s="426" t="s">
        <v>524</v>
      </c>
      <c r="W15" s="531">
        <v>45839</v>
      </c>
      <c r="X15" s="499"/>
      <c r="Y15" s="516" t="s">
        <v>303</v>
      </c>
      <c r="Z15" s="612"/>
      <c r="AD15" s="610" t="s">
        <v>11</v>
      </c>
      <c r="AE15" s="607" t="s">
        <v>406</v>
      </c>
      <c r="AF15" s="607" t="s">
        <v>407</v>
      </c>
      <c r="AG15" s="608" t="s">
        <v>408</v>
      </c>
      <c r="AH15" s="608" t="s">
        <v>409</v>
      </c>
      <c r="AI15" s="608" t="s">
        <v>410</v>
      </c>
      <c r="AJ15" s="607" t="s">
        <v>411</v>
      </c>
      <c r="AK15" s="608" t="s">
        <v>333</v>
      </c>
      <c r="AL15" s="609" t="s">
        <v>412</v>
      </c>
    </row>
    <row r="16" spans="1:72" ht="14.1">
      <c r="A16" s="513">
        <v>45846</v>
      </c>
      <c r="B16" s="514">
        <v>7</v>
      </c>
      <c r="C16" s="514" t="s">
        <v>211</v>
      </c>
      <c r="D16" s="514">
        <v>19</v>
      </c>
      <c r="E16" s="434" t="s">
        <v>402</v>
      </c>
      <c r="F16" s="434" t="s">
        <v>521</v>
      </c>
      <c r="G16" s="434" t="s">
        <v>522</v>
      </c>
      <c r="H16" s="499" t="s">
        <v>108</v>
      </c>
      <c r="I16" s="461" t="s">
        <v>526</v>
      </c>
      <c r="J16" s="577"/>
      <c r="K16" s="577"/>
      <c r="L16" s="577"/>
      <c r="M16" s="640">
        <v>15</v>
      </c>
      <c r="N16" s="672">
        <v>3</v>
      </c>
      <c r="O16" s="650" t="s">
        <v>402</v>
      </c>
      <c r="P16" s="516">
        <v>3</v>
      </c>
      <c r="Q16" s="516" t="s">
        <v>57</v>
      </c>
      <c r="R16" s="685" t="s">
        <v>527</v>
      </c>
      <c r="S16" s="434" t="s">
        <v>394</v>
      </c>
      <c r="T16" s="530" t="s">
        <v>225</v>
      </c>
      <c r="U16" s="516" t="s">
        <v>389</v>
      </c>
      <c r="V16" s="426" t="s">
        <v>524</v>
      </c>
      <c r="W16" s="531">
        <v>45839</v>
      </c>
      <c r="X16" s="499"/>
      <c r="Y16" s="516" t="s">
        <v>303</v>
      </c>
      <c r="Z16" s="612"/>
      <c r="AD16" s="475" t="s">
        <v>165</v>
      </c>
      <c r="AE16" s="631">
        <f>AVERAGE(AE2,AK2,AO2)</f>
        <v>7.3333333333333334E-2</v>
      </c>
      <c r="AF16" s="631">
        <f>AVERAGE(AF2)</f>
        <v>0.28999999999999998</v>
      </c>
      <c r="AG16" s="631">
        <f>AVERAGE(AG2,AI2)</f>
        <v>3.41</v>
      </c>
      <c r="AH16" s="631">
        <f>AVERAGE(AH2,AJ2,AN2)</f>
        <v>1.9333333333333336</v>
      </c>
      <c r="AI16" s="631">
        <f>AVERAGE(AQ2,AW2,BA2,BC2,BI2,BG2)</f>
        <v>0.41</v>
      </c>
      <c r="AJ16" s="631">
        <f>AVERAGE(AR2,AX2,BB2,BD2,BJ2,BP2,BT2)</f>
        <v>1.0428571428571429</v>
      </c>
      <c r="AK16" s="631">
        <f>AVERAGE(AS2,AU2,AY2,BE2,BK2,BM2,BQ2)</f>
        <v>0.59</v>
      </c>
      <c r="AL16" s="611">
        <f>AVERAGE(AT2,AV2,BF2,BL2,BR2)</f>
        <v>3.2079999999999997</v>
      </c>
    </row>
    <row r="17" spans="1:38" ht="14.1">
      <c r="A17" s="513">
        <v>45846</v>
      </c>
      <c r="B17" s="514">
        <v>7</v>
      </c>
      <c r="C17" s="514" t="s">
        <v>63</v>
      </c>
      <c r="D17" s="514">
        <v>20</v>
      </c>
      <c r="E17" s="434" t="s">
        <v>402</v>
      </c>
      <c r="F17" s="434" t="s">
        <v>521</v>
      </c>
      <c r="G17" s="434" t="s">
        <v>522</v>
      </c>
      <c r="H17" s="499" t="s">
        <v>114</v>
      </c>
      <c r="I17" s="499" t="s">
        <v>388</v>
      </c>
      <c r="J17" s="577"/>
      <c r="K17" s="577"/>
      <c r="L17" s="577"/>
      <c r="M17" s="640">
        <v>16</v>
      </c>
      <c r="N17" s="672">
        <v>3</v>
      </c>
      <c r="O17" s="650" t="s">
        <v>402</v>
      </c>
      <c r="P17" s="516">
        <v>4</v>
      </c>
      <c r="Q17" s="516" t="s">
        <v>57</v>
      </c>
      <c r="R17" s="685" t="s">
        <v>528</v>
      </c>
      <c r="S17" s="434" t="s">
        <v>398</v>
      </c>
      <c r="T17" s="530" t="s">
        <v>399</v>
      </c>
      <c r="U17" s="516" t="s">
        <v>389</v>
      </c>
      <c r="V17" s="426" t="s">
        <v>524</v>
      </c>
      <c r="W17" s="531">
        <v>45839</v>
      </c>
      <c r="X17" s="499"/>
      <c r="Y17" s="516" t="s">
        <v>303</v>
      </c>
      <c r="Z17" s="612"/>
      <c r="AD17" s="475" t="s">
        <v>156</v>
      </c>
      <c r="AE17" s="631">
        <f t="shared" ref="AE17:AE20" si="0">AVERAGE(AE3,AK3,AO3)</f>
        <v>2.1333333333333333</v>
      </c>
      <c r="AF17" s="631">
        <f t="shared" ref="AF17:AF23" si="1">AVERAGE(AF3)</f>
        <v>11.08</v>
      </c>
      <c r="AG17" s="631">
        <f t="shared" ref="AG17:AG21" si="2">AVERAGE(AG3,AI3)</f>
        <v>24.855</v>
      </c>
      <c r="AH17" s="631">
        <f t="shared" ref="AH17:AH21" si="3">AVERAGE(AH3,AJ3,AN3)</f>
        <v>14.08</v>
      </c>
      <c r="AI17" s="631">
        <f t="shared" ref="AI17:AI21" si="4">AVERAGE(AQ3,AW3,BA3,BC3,BI3,BG3)</f>
        <v>7.3466666666666667</v>
      </c>
      <c r="AJ17" s="631">
        <f t="shared" ref="AJ17:AJ21" si="5">AVERAGE(AR3,AX3,BB3,BD3,BJ3,BP3,BT3)</f>
        <v>9.879999999999999</v>
      </c>
      <c r="AK17" s="631">
        <f t="shared" ref="AK17:AK21" si="6">AVERAGE(AS3,AU3,AY3,BE3,BK3,BM3,BQ3)</f>
        <v>10.690000000000001</v>
      </c>
      <c r="AL17" s="611">
        <f t="shared" ref="AL17:AL21" si="7">AVERAGE(AT3,AV3,BF3,BL3,BR3)</f>
        <v>30.374000000000002</v>
      </c>
    </row>
    <row r="18" spans="1:38" ht="14.1">
      <c r="A18" s="513">
        <v>45846</v>
      </c>
      <c r="B18" s="514">
        <v>7</v>
      </c>
      <c r="C18" s="514" t="s">
        <v>65</v>
      </c>
      <c r="D18" s="514">
        <v>21</v>
      </c>
      <c r="E18" s="434" t="s">
        <v>402</v>
      </c>
      <c r="F18" s="434" t="s">
        <v>521</v>
      </c>
      <c r="G18" s="434" t="s">
        <v>522</v>
      </c>
      <c r="H18" s="499" t="s">
        <v>309</v>
      </c>
      <c r="I18" s="499" t="s">
        <v>388</v>
      </c>
      <c r="J18" s="577"/>
      <c r="K18" s="577"/>
      <c r="L18" s="577"/>
      <c r="M18" s="640">
        <v>17</v>
      </c>
      <c r="N18" s="672">
        <v>3</v>
      </c>
      <c r="O18" s="650" t="s">
        <v>402</v>
      </c>
      <c r="P18" s="516">
        <v>5</v>
      </c>
      <c r="Q18" s="516" t="s">
        <v>57</v>
      </c>
      <c r="R18" s="685" t="s">
        <v>529</v>
      </c>
      <c r="S18" s="434" t="s">
        <v>394</v>
      </c>
      <c r="T18" s="530" t="s">
        <v>225</v>
      </c>
      <c r="U18" s="516" t="s">
        <v>389</v>
      </c>
      <c r="V18" s="426" t="s">
        <v>524</v>
      </c>
      <c r="W18" s="531">
        <v>45839</v>
      </c>
      <c r="X18" s="499"/>
      <c r="Y18" s="516" t="s">
        <v>303</v>
      </c>
      <c r="Z18" s="612"/>
      <c r="AD18" s="475" t="s">
        <v>340</v>
      </c>
      <c r="AE18" s="631">
        <f t="shared" si="0"/>
        <v>3.2699999999999996</v>
      </c>
      <c r="AF18" s="631">
        <f t="shared" si="1"/>
        <v>18.239999999999998</v>
      </c>
      <c r="AG18" s="631">
        <f t="shared" si="2"/>
        <v>36.35</v>
      </c>
      <c r="AH18" s="631">
        <f t="shared" si="3"/>
        <v>27.716666666666669</v>
      </c>
      <c r="AI18" s="631">
        <f t="shared" si="4"/>
        <v>18.97</v>
      </c>
      <c r="AJ18" s="631">
        <f t="shared" si="5"/>
        <v>21.247142857142858</v>
      </c>
      <c r="AK18" s="631">
        <f t="shared" si="6"/>
        <v>22.498571428571427</v>
      </c>
      <c r="AL18" s="611">
        <f t="shared" si="7"/>
        <v>57.922000000000004</v>
      </c>
    </row>
    <row r="19" spans="1:38" ht="14.1">
      <c r="A19" s="513">
        <v>45846</v>
      </c>
      <c r="B19" s="514">
        <v>7</v>
      </c>
      <c r="C19" s="514" t="s">
        <v>211</v>
      </c>
      <c r="D19" s="514">
        <v>22</v>
      </c>
      <c r="E19" s="434" t="s">
        <v>501</v>
      </c>
      <c r="F19" s="434" t="s">
        <v>502</v>
      </c>
      <c r="G19" s="434" t="s">
        <v>503</v>
      </c>
      <c r="H19" s="499" t="s">
        <v>108</v>
      </c>
      <c r="I19" s="499" t="s">
        <v>388</v>
      </c>
      <c r="J19" s="577"/>
      <c r="K19" s="577"/>
      <c r="L19" s="577"/>
      <c r="M19" s="640">
        <v>18</v>
      </c>
      <c r="N19" s="673">
        <v>3</v>
      </c>
      <c r="O19" s="651" t="s">
        <v>402</v>
      </c>
      <c r="P19" s="565">
        <v>6</v>
      </c>
      <c r="Q19" s="642" t="s">
        <v>57</v>
      </c>
      <c r="R19" s="689" t="s">
        <v>530</v>
      </c>
      <c r="S19" s="549" t="s">
        <v>398</v>
      </c>
      <c r="T19" s="550" t="s">
        <v>399</v>
      </c>
      <c r="U19" s="565" t="s">
        <v>389</v>
      </c>
      <c r="V19" s="654" t="s">
        <v>524</v>
      </c>
      <c r="W19" s="531">
        <v>45839</v>
      </c>
      <c r="X19" s="566"/>
      <c r="Y19" s="565" t="s">
        <v>303</v>
      </c>
      <c r="Z19" s="613"/>
      <c r="AD19" s="475" t="s">
        <v>531</v>
      </c>
      <c r="AE19" s="631">
        <f t="shared" si="0"/>
        <v>3.6199999999999997</v>
      </c>
      <c r="AF19" s="631">
        <f t="shared" si="1"/>
        <v>40.32</v>
      </c>
      <c r="AG19" s="631">
        <f t="shared" si="2"/>
        <v>47.97</v>
      </c>
      <c r="AH19" s="631">
        <f t="shared" si="3"/>
        <v>38.306666666666665</v>
      </c>
      <c r="AI19" s="631">
        <f t="shared" si="4"/>
        <v>33.43333333333333</v>
      </c>
      <c r="AJ19" s="631">
        <f t="shared" si="5"/>
        <v>36.869999999999997</v>
      </c>
      <c r="AK19" s="631">
        <f t="shared" si="6"/>
        <v>35.735714285714288</v>
      </c>
      <c r="AL19" s="611">
        <f t="shared" si="7"/>
        <v>82.41</v>
      </c>
    </row>
    <row r="20" spans="1:38" ht="15.75" customHeight="1">
      <c r="A20" s="513">
        <v>45846</v>
      </c>
      <c r="B20" s="514">
        <v>7</v>
      </c>
      <c r="C20" s="514" t="s">
        <v>63</v>
      </c>
      <c r="D20" s="514">
        <v>23</v>
      </c>
      <c r="E20" s="434" t="s">
        <v>501</v>
      </c>
      <c r="F20" s="434" t="s">
        <v>502</v>
      </c>
      <c r="G20" s="434" t="s">
        <v>503</v>
      </c>
      <c r="H20" s="499" t="s">
        <v>114</v>
      </c>
      <c r="I20" s="499" t="s">
        <v>388</v>
      </c>
      <c r="J20" s="576"/>
      <c r="K20" s="577"/>
      <c r="L20" s="577"/>
      <c r="M20" s="646">
        <v>19</v>
      </c>
      <c r="N20" s="580">
        <v>4</v>
      </c>
      <c r="O20" s="676" t="s">
        <v>501</v>
      </c>
      <c r="P20" s="434">
        <v>1</v>
      </c>
      <c r="Q20" s="434" t="s">
        <v>57</v>
      </c>
      <c r="R20" s="588" t="s">
        <v>532</v>
      </c>
      <c r="S20" s="516" t="s">
        <v>77</v>
      </c>
      <c r="T20" s="641" t="s">
        <v>78</v>
      </c>
      <c r="U20" s="434" t="s">
        <v>389</v>
      </c>
      <c r="V20" s="426" t="s">
        <v>524</v>
      </c>
      <c r="W20" s="531">
        <v>45839</v>
      </c>
      <c r="X20" s="499"/>
      <c r="Y20" s="434" t="s">
        <v>303</v>
      </c>
      <c r="Z20" s="578"/>
      <c r="AD20" s="475" t="s">
        <v>533</v>
      </c>
      <c r="AE20" s="631">
        <f t="shared" si="0"/>
        <v>2.5133333333333332</v>
      </c>
      <c r="AF20" s="631">
        <f t="shared" si="1"/>
        <v>43.72</v>
      </c>
      <c r="AG20" s="631">
        <f t="shared" si="2"/>
        <v>46.67</v>
      </c>
      <c r="AH20" s="631">
        <f t="shared" si="3"/>
        <v>32.119999999999997</v>
      </c>
      <c r="AI20" s="631">
        <f t="shared" si="4"/>
        <v>33.278333333333336</v>
      </c>
      <c r="AJ20" s="631">
        <f t="shared" si="5"/>
        <v>46.624285714285712</v>
      </c>
      <c r="AK20" s="631">
        <f t="shared" si="6"/>
        <v>43.57</v>
      </c>
      <c r="AL20" s="611">
        <f t="shared" si="7"/>
        <v>76.073999999999998</v>
      </c>
    </row>
    <row r="21" spans="1:38" ht="14.1">
      <c r="A21" s="513">
        <v>45846</v>
      </c>
      <c r="B21" s="514">
        <v>7</v>
      </c>
      <c r="C21" s="514" t="s">
        <v>65</v>
      </c>
      <c r="D21" s="514">
        <v>24</v>
      </c>
      <c r="E21" s="434" t="s">
        <v>501</v>
      </c>
      <c r="F21" s="434" t="s">
        <v>502</v>
      </c>
      <c r="G21" s="434" t="s">
        <v>503</v>
      </c>
      <c r="H21" s="499" t="s">
        <v>309</v>
      </c>
      <c r="I21" s="499" t="s">
        <v>388</v>
      </c>
      <c r="J21" s="577"/>
      <c r="K21" s="577"/>
      <c r="L21" s="577"/>
      <c r="M21" s="647">
        <v>20</v>
      </c>
      <c r="N21" s="580">
        <v>4</v>
      </c>
      <c r="O21" s="677" t="s">
        <v>501</v>
      </c>
      <c r="P21" s="434">
        <v>2</v>
      </c>
      <c r="Q21" s="434" t="s">
        <v>57</v>
      </c>
      <c r="R21" s="588" t="s">
        <v>534</v>
      </c>
      <c r="S21" s="516" t="s">
        <v>391</v>
      </c>
      <c r="T21" s="641" t="s">
        <v>215</v>
      </c>
      <c r="U21" s="434" t="s">
        <v>389</v>
      </c>
      <c r="V21" s="426" t="s">
        <v>524</v>
      </c>
      <c r="W21" s="531">
        <v>45839</v>
      </c>
      <c r="X21" s="499"/>
      <c r="Y21" s="434" t="s">
        <v>303</v>
      </c>
      <c r="Z21" s="578"/>
      <c r="AD21" s="475" t="s">
        <v>179</v>
      </c>
      <c r="AE21" s="631">
        <f>AVERAGE(AE7,AK7,AO7)</f>
        <v>2.2600000000000002</v>
      </c>
      <c r="AF21" s="631">
        <f t="shared" si="1"/>
        <v>34.64</v>
      </c>
      <c r="AG21" s="631">
        <f t="shared" si="2"/>
        <v>45.069999999999993</v>
      </c>
      <c r="AH21" s="631">
        <f t="shared" si="3"/>
        <v>28.830000000000002</v>
      </c>
      <c r="AI21" s="631">
        <f t="shared" si="4"/>
        <v>31.205000000000002</v>
      </c>
      <c r="AJ21" s="631">
        <f t="shared" si="5"/>
        <v>39.541428571428568</v>
      </c>
      <c r="AK21" s="631">
        <f t="shared" si="6"/>
        <v>47.699999999999996</v>
      </c>
      <c r="AL21" s="611">
        <f t="shared" si="7"/>
        <v>75.037999999999997</v>
      </c>
    </row>
    <row r="22" spans="1:38" ht="14.1">
      <c r="A22" s="513">
        <v>45846</v>
      </c>
      <c r="B22" s="514">
        <v>7</v>
      </c>
      <c r="C22" s="514" t="s">
        <v>211</v>
      </c>
      <c r="D22" s="514">
        <v>28</v>
      </c>
      <c r="E22" s="434" t="s">
        <v>509</v>
      </c>
      <c r="F22" s="434">
        <v>2</v>
      </c>
      <c r="G22" s="434" t="s">
        <v>510</v>
      </c>
      <c r="H22" s="499" t="s">
        <v>108</v>
      </c>
      <c r="I22" s="461" t="s">
        <v>526</v>
      </c>
      <c r="J22" s="577"/>
      <c r="K22" s="577"/>
      <c r="L22" s="577"/>
      <c r="M22" s="647">
        <v>21</v>
      </c>
      <c r="N22" s="580">
        <v>4</v>
      </c>
      <c r="O22" s="677" t="s">
        <v>501</v>
      </c>
      <c r="P22" s="434">
        <v>3</v>
      </c>
      <c r="Q22" s="434" t="s">
        <v>57</v>
      </c>
      <c r="R22" s="588" t="s">
        <v>535</v>
      </c>
      <c r="S22" s="516" t="s">
        <v>394</v>
      </c>
      <c r="T22" s="641" t="s">
        <v>225</v>
      </c>
      <c r="U22" s="434" t="s">
        <v>389</v>
      </c>
      <c r="V22" s="426" t="s">
        <v>524</v>
      </c>
      <c r="W22" s="531">
        <v>45839</v>
      </c>
      <c r="X22" s="499"/>
      <c r="Y22" s="434" t="s">
        <v>303</v>
      </c>
      <c r="Z22" s="578"/>
      <c r="AD22" s="475" t="s">
        <v>536</v>
      </c>
      <c r="AE22" s="631">
        <f t="shared" ref="AE22:AE23" si="8">AVERAGE(AE8,AK8,AO8)</f>
        <v>1.8566666666666665</v>
      </c>
      <c r="AF22" s="631">
        <f t="shared" si="1"/>
        <v>42.2</v>
      </c>
      <c r="AG22" s="631">
        <f t="shared" ref="AG22:AG23" si="9">AVERAGE(AG8,AI8)</f>
        <v>48.365000000000002</v>
      </c>
      <c r="AH22" s="631">
        <f t="shared" ref="AH22:AH23" si="10">AVERAGE(AH8,AJ8,AN8)</f>
        <v>31.06</v>
      </c>
      <c r="AI22" s="631">
        <f t="shared" ref="AI22:AI23" si="11">AVERAGE(AQ8,AW8,BA8,BC8,BI8,BG8)</f>
        <v>6.081666666666667</v>
      </c>
      <c r="AJ22" s="631">
        <f t="shared" ref="AJ22:AJ23" si="12">AVERAGE(AR8,AX8,BB8,BD8,BJ8,BP8,BT8)</f>
        <v>33.684285714285714</v>
      </c>
      <c r="AK22" s="631">
        <f t="shared" ref="AK22:AK23" si="13">AVERAGE(AS8,AU8,AY8,BE8,BK8,BM8,BQ8)</f>
        <v>33.892857142857146</v>
      </c>
      <c r="AL22" s="611">
        <f t="shared" ref="AL22:AL23" si="14">AVERAGE(AT8,AV8,BF8,BL8,BR8)</f>
        <v>62.798000000000002</v>
      </c>
    </row>
    <row r="23" spans="1:38" ht="14.1">
      <c r="A23" s="513">
        <v>45846</v>
      </c>
      <c r="B23" s="514">
        <v>7</v>
      </c>
      <c r="C23" s="514" t="s">
        <v>63</v>
      </c>
      <c r="D23" s="514">
        <v>29</v>
      </c>
      <c r="E23" s="434" t="s">
        <v>509</v>
      </c>
      <c r="F23" s="434">
        <v>2</v>
      </c>
      <c r="G23" s="434" t="s">
        <v>510</v>
      </c>
      <c r="H23" s="499" t="s">
        <v>114</v>
      </c>
      <c r="I23" s="499" t="s">
        <v>388</v>
      </c>
      <c r="J23" s="577"/>
      <c r="K23" s="577"/>
      <c r="L23" s="577"/>
      <c r="M23" s="647">
        <v>22</v>
      </c>
      <c r="N23" s="580">
        <v>4</v>
      </c>
      <c r="O23" s="677" t="s">
        <v>501</v>
      </c>
      <c r="P23" s="434">
        <v>4</v>
      </c>
      <c r="Q23" s="434" t="s">
        <v>57</v>
      </c>
      <c r="R23" s="588" t="s">
        <v>537</v>
      </c>
      <c r="S23" s="588" t="s">
        <v>537</v>
      </c>
      <c r="T23" s="588" t="s">
        <v>537</v>
      </c>
      <c r="U23" s="588" t="s">
        <v>537</v>
      </c>
      <c r="V23" s="588" t="s">
        <v>537</v>
      </c>
      <c r="W23" s="588" t="s">
        <v>537</v>
      </c>
      <c r="X23" s="499"/>
      <c r="Y23" s="588" t="s">
        <v>537</v>
      </c>
      <c r="Z23" s="578"/>
      <c r="AD23" s="475" t="s">
        <v>11</v>
      </c>
      <c r="AE23" s="631">
        <f t="shared" si="8"/>
        <v>1.31</v>
      </c>
      <c r="AF23" s="631">
        <f t="shared" si="1"/>
        <v>42.22</v>
      </c>
      <c r="AG23" s="631">
        <f t="shared" si="9"/>
        <v>55.160000000000004</v>
      </c>
      <c r="AH23" s="631">
        <f t="shared" si="10"/>
        <v>35.203333333333333</v>
      </c>
      <c r="AI23" s="631">
        <f t="shared" si="11"/>
        <v>4.8333333333333339E-2</v>
      </c>
      <c r="AJ23" s="631">
        <f t="shared" si="12"/>
        <v>14.345714285714285</v>
      </c>
      <c r="AK23" s="631">
        <f t="shared" si="13"/>
        <v>10.417142857142858</v>
      </c>
      <c r="AL23" s="611">
        <f t="shared" si="14"/>
        <v>45.17</v>
      </c>
    </row>
    <row r="24" spans="1:38" ht="14.1">
      <c r="A24" s="513">
        <v>45846</v>
      </c>
      <c r="B24" s="514">
        <v>7</v>
      </c>
      <c r="C24" s="514" t="s">
        <v>65</v>
      </c>
      <c r="D24" s="514">
        <v>30</v>
      </c>
      <c r="E24" s="434" t="s">
        <v>509</v>
      </c>
      <c r="F24" s="434">
        <v>2</v>
      </c>
      <c r="G24" s="434" t="s">
        <v>510</v>
      </c>
      <c r="H24" s="499" t="s">
        <v>309</v>
      </c>
      <c r="I24" s="499" t="s">
        <v>388</v>
      </c>
      <c r="J24" s="577"/>
      <c r="K24" s="577"/>
      <c r="L24" s="577"/>
      <c r="M24" s="647">
        <v>23</v>
      </c>
      <c r="N24" s="580">
        <v>4</v>
      </c>
      <c r="O24" s="677" t="s">
        <v>501</v>
      </c>
      <c r="P24" s="434">
        <v>5</v>
      </c>
      <c r="Q24" s="434" t="s">
        <v>57</v>
      </c>
      <c r="R24" s="588" t="s">
        <v>532</v>
      </c>
      <c r="S24" s="516" t="s">
        <v>77</v>
      </c>
      <c r="T24" s="641" t="s">
        <v>78</v>
      </c>
      <c r="U24" s="434" t="s">
        <v>389</v>
      </c>
      <c r="V24" s="426" t="s">
        <v>524</v>
      </c>
      <c r="W24" s="531">
        <v>45839</v>
      </c>
      <c r="X24" s="499"/>
      <c r="Y24" s="434" t="s">
        <v>303</v>
      </c>
      <c r="Z24" s="578"/>
      <c r="AD24" s="682" t="s">
        <v>11</v>
      </c>
      <c r="AE24" s="683"/>
      <c r="AF24" s="683"/>
      <c r="AG24" s="683"/>
      <c r="AH24" s="683"/>
      <c r="AI24" s="683"/>
      <c r="AJ24" s="683"/>
      <c r="AK24" s="683"/>
      <c r="AL24" s="684"/>
    </row>
    <row r="25" spans="1:38" ht="12.75" customHeight="1">
      <c r="A25" s="513">
        <v>45846</v>
      </c>
      <c r="B25" s="514">
        <v>7</v>
      </c>
      <c r="C25" s="514" t="s">
        <v>211</v>
      </c>
      <c r="D25" s="514">
        <v>31</v>
      </c>
      <c r="E25" s="434" t="s">
        <v>516</v>
      </c>
      <c r="F25" s="434" t="s">
        <v>517</v>
      </c>
      <c r="G25" s="434" t="s">
        <v>518</v>
      </c>
      <c r="H25" s="499" t="s">
        <v>108</v>
      </c>
      <c r="I25" s="461" t="s">
        <v>538</v>
      </c>
      <c r="J25" s="577"/>
      <c r="K25" s="577"/>
      <c r="L25" s="577"/>
      <c r="M25" s="647">
        <v>24</v>
      </c>
      <c r="N25" s="581">
        <v>4</v>
      </c>
      <c r="O25" s="675" t="s">
        <v>501</v>
      </c>
      <c r="P25" s="549">
        <v>6</v>
      </c>
      <c r="Q25" s="436" t="s">
        <v>57</v>
      </c>
      <c r="R25" s="589" t="s">
        <v>539</v>
      </c>
      <c r="S25" s="565" t="s">
        <v>391</v>
      </c>
      <c r="T25" s="643" t="s">
        <v>215</v>
      </c>
      <c r="U25" s="549" t="s">
        <v>389</v>
      </c>
      <c r="V25" s="654" t="s">
        <v>524</v>
      </c>
      <c r="W25" s="531">
        <v>45839</v>
      </c>
      <c r="X25" s="566"/>
      <c r="Y25" s="549" t="s">
        <v>303</v>
      </c>
      <c r="Z25" s="579"/>
    </row>
    <row r="26" spans="1:38" ht="14.25" customHeight="1">
      <c r="A26" s="513">
        <v>45846</v>
      </c>
      <c r="B26" s="514">
        <v>7</v>
      </c>
      <c r="C26" s="514" t="s">
        <v>63</v>
      </c>
      <c r="D26" s="514">
        <v>32</v>
      </c>
      <c r="E26" s="434" t="s">
        <v>516</v>
      </c>
      <c r="F26" s="434" t="s">
        <v>517</v>
      </c>
      <c r="G26" s="434" t="s">
        <v>518</v>
      </c>
      <c r="H26" s="499" t="s">
        <v>114</v>
      </c>
      <c r="I26" s="499" t="s">
        <v>388</v>
      </c>
      <c r="J26" s="577"/>
      <c r="K26" s="577"/>
      <c r="L26" s="577"/>
      <c r="M26" s="646">
        <v>25</v>
      </c>
      <c r="N26" s="572">
        <v>5</v>
      </c>
      <c r="O26" s="678" t="s">
        <v>509</v>
      </c>
      <c r="P26" s="572">
        <v>1</v>
      </c>
      <c r="Q26" s="572" t="s">
        <v>57</v>
      </c>
      <c r="R26" s="588" t="s">
        <v>540</v>
      </c>
      <c r="S26" s="516" t="s">
        <v>77</v>
      </c>
      <c r="T26" s="641" t="s">
        <v>78</v>
      </c>
      <c r="U26" s="572" t="s">
        <v>389</v>
      </c>
      <c r="V26" s="426" t="s">
        <v>524</v>
      </c>
      <c r="W26" s="531">
        <v>45839</v>
      </c>
      <c r="X26" s="499"/>
      <c r="Y26" s="434" t="s">
        <v>303</v>
      </c>
      <c r="Z26" s="575"/>
    </row>
    <row r="27" spans="1:38" ht="15" customHeight="1">
      <c r="A27" s="513">
        <v>45846</v>
      </c>
      <c r="B27" s="514">
        <v>7</v>
      </c>
      <c r="C27" s="514" t="s">
        <v>65</v>
      </c>
      <c r="D27" s="514">
        <v>33</v>
      </c>
      <c r="E27" s="434" t="s">
        <v>516</v>
      </c>
      <c r="F27" s="434" t="s">
        <v>517</v>
      </c>
      <c r="G27" s="434" t="s">
        <v>518</v>
      </c>
      <c r="H27" s="499" t="s">
        <v>309</v>
      </c>
      <c r="I27" s="499" t="s">
        <v>388</v>
      </c>
      <c r="J27" s="577"/>
      <c r="K27" s="577"/>
      <c r="L27" s="577"/>
      <c r="M27" s="647">
        <v>26</v>
      </c>
      <c r="N27" s="434">
        <v>5</v>
      </c>
      <c r="O27" s="678" t="s">
        <v>509</v>
      </c>
      <c r="P27" s="434">
        <v>2</v>
      </c>
      <c r="Q27" s="434" t="s">
        <v>57</v>
      </c>
      <c r="R27" s="588" t="s">
        <v>541</v>
      </c>
      <c r="S27" s="516" t="s">
        <v>391</v>
      </c>
      <c r="T27" s="641" t="s">
        <v>215</v>
      </c>
      <c r="U27" s="434" t="s">
        <v>389</v>
      </c>
      <c r="V27" s="426" t="s">
        <v>524</v>
      </c>
      <c r="W27" s="531">
        <v>45839</v>
      </c>
      <c r="X27" s="499"/>
      <c r="Y27" s="434" t="s">
        <v>303</v>
      </c>
      <c r="Z27" s="532"/>
    </row>
    <row r="28" spans="1:38" ht="12.75" customHeight="1">
      <c r="A28" s="513">
        <v>45846</v>
      </c>
      <c r="B28" s="514">
        <v>7</v>
      </c>
      <c r="C28" s="514" t="s">
        <v>211</v>
      </c>
      <c r="D28" s="514">
        <v>35</v>
      </c>
      <c r="E28" s="434" t="s">
        <v>504</v>
      </c>
      <c r="F28" s="434" t="s">
        <v>505</v>
      </c>
      <c r="G28" s="434" t="s">
        <v>506</v>
      </c>
      <c r="H28" s="499" t="s">
        <v>108</v>
      </c>
      <c r="I28" s="499" t="s">
        <v>388</v>
      </c>
      <c r="J28" s="577"/>
      <c r="K28" s="577"/>
      <c r="L28" s="577"/>
      <c r="M28" s="647">
        <v>27</v>
      </c>
      <c r="N28" s="434">
        <v>5</v>
      </c>
      <c r="O28" s="678" t="s">
        <v>509</v>
      </c>
      <c r="P28" s="434">
        <v>3</v>
      </c>
      <c r="Q28" s="434" t="s">
        <v>57</v>
      </c>
      <c r="R28" s="588" t="s">
        <v>542</v>
      </c>
      <c r="S28" s="516" t="s">
        <v>394</v>
      </c>
      <c r="T28" s="641" t="s">
        <v>225</v>
      </c>
      <c r="U28" s="434" t="s">
        <v>389</v>
      </c>
      <c r="V28" s="426" t="s">
        <v>524</v>
      </c>
      <c r="W28" s="531">
        <v>45839</v>
      </c>
      <c r="X28" s="499"/>
      <c r="Y28" s="434" t="s">
        <v>303</v>
      </c>
      <c r="Z28" s="532"/>
    </row>
    <row r="29" spans="1:38" ht="14.1">
      <c r="A29" s="513">
        <v>45846</v>
      </c>
      <c r="B29" s="514">
        <v>7</v>
      </c>
      <c r="C29" s="514" t="s">
        <v>63</v>
      </c>
      <c r="D29" s="514">
        <v>36</v>
      </c>
      <c r="E29" s="434" t="s">
        <v>504</v>
      </c>
      <c r="F29" s="434" t="s">
        <v>505</v>
      </c>
      <c r="G29" s="434" t="s">
        <v>506</v>
      </c>
      <c r="H29" s="499" t="s">
        <v>114</v>
      </c>
      <c r="I29" s="499" t="s">
        <v>388</v>
      </c>
      <c r="J29" s="577"/>
      <c r="K29" s="577"/>
      <c r="L29" s="577"/>
      <c r="M29" s="647">
        <v>28</v>
      </c>
      <c r="N29" s="434">
        <v>5</v>
      </c>
      <c r="O29" s="678" t="s">
        <v>509</v>
      </c>
      <c r="P29" s="434">
        <v>4</v>
      </c>
      <c r="Q29" s="434" t="s">
        <v>57</v>
      </c>
      <c r="R29" s="588" t="s">
        <v>543</v>
      </c>
      <c r="S29" s="516" t="s">
        <v>398</v>
      </c>
      <c r="T29" s="641" t="s">
        <v>399</v>
      </c>
      <c r="U29" s="434" t="s">
        <v>389</v>
      </c>
      <c r="V29" s="426" t="s">
        <v>524</v>
      </c>
      <c r="W29" s="531">
        <v>45839</v>
      </c>
      <c r="X29" s="499"/>
      <c r="Y29" s="434" t="s">
        <v>303</v>
      </c>
      <c r="Z29" s="532"/>
    </row>
    <row r="30" spans="1:38" ht="14.1">
      <c r="A30" s="513">
        <v>45846</v>
      </c>
      <c r="B30" s="514">
        <v>7</v>
      </c>
      <c r="C30" s="514" t="s">
        <v>65</v>
      </c>
      <c r="D30" s="514">
        <v>37</v>
      </c>
      <c r="E30" s="434" t="s">
        <v>504</v>
      </c>
      <c r="F30" s="434" t="s">
        <v>505</v>
      </c>
      <c r="G30" s="434" t="s">
        <v>506</v>
      </c>
      <c r="H30" s="499" t="s">
        <v>309</v>
      </c>
      <c r="I30" s="499" t="s">
        <v>388</v>
      </c>
      <c r="J30" s="577"/>
      <c r="K30" s="577"/>
      <c r="L30" s="577"/>
      <c r="M30" s="647">
        <v>29</v>
      </c>
      <c r="N30" s="434">
        <v>5</v>
      </c>
      <c r="O30" s="678" t="s">
        <v>509</v>
      </c>
      <c r="P30" s="434">
        <v>5</v>
      </c>
      <c r="Q30" s="434" t="s">
        <v>57</v>
      </c>
      <c r="R30" s="588" t="s">
        <v>544</v>
      </c>
      <c r="S30" s="516" t="s">
        <v>77</v>
      </c>
      <c r="T30" s="641" t="s">
        <v>78</v>
      </c>
      <c r="U30" s="434" t="s">
        <v>389</v>
      </c>
      <c r="V30" s="426" t="s">
        <v>524</v>
      </c>
      <c r="W30" s="531">
        <v>45839</v>
      </c>
      <c r="X30" s="499"/>
      <c r="Y30" s="434" t="s">
        <v>303</v>
      </c>
      <c r="Z30" s="532"/>
    </row>
    <row r="31" spans="1:38" ht="14.1">
      <c r="A31" s="513">
        <v>45846</v>
      </c>
      <c r="B31" s="514">
        <v>7</v>
      </c>
      <c r="C31" s="514" t="s">
        <v>211</v>
      </c>
      <c r="D31" s="514">
        <v>38</v>
      </c>
      <c r="E31" s="434" t="s">
        <v>396</v>
      </c>
      <c r="F31" s="434" t="s">
        <v>487</v>
      </c>
      <c r="G31" s="434" t="s">
        <v>488</v>
      </c>
      <c r="H31" s="499" t="s">
        <v>108</v>
      </c>
      <c r="I31" s="499" t="s">
        <v>388</v>
      </c>
      <c r="J31" s="577"/>
      <c r="K31" s="577"/>
      <c r="L31" s="577"/>
      <c r="M31" s="648">
        <v>30</v>
      </c>
      <c r="N31" s="549">
        <v>5</v>
      </c>
      <c r="O31" s="679" t="s">
        <v>509</v>
      </c>
      <c r="P31" s="549">
        <v>6</v>
      </c>
      <c r="Q31" s="436" t="s">
        <v>57</v>
      </c>
      <c r="R31" s="589" t="s">
        <v>545</v>
      </c>
      <c r="S31" s="565" t="s">
        <v>391</v>
      </c>
      <c r="T31" s="643" t="s">
        <v>215</v>
      </c>
      <c r="U31" s="549" t="s">
        <v>389</v>
      </c>
      <c r="V31" s="654" t="s">
        <v>524</v>
      </c>
      <c r="W31" s="531">
        <v>45839</v>
      </c>
      <c r="X31" s="566"/>
      <c r="Y31" s="549" t="s">
        <v>303</v>
      </c>
      <c r="Z31" s="552"/>
    </row>
    <row r="32" spans="1:38" ht="14.1">
      <c r="A32" s="513">
        <v>45846</v>
      </c>
      <c r="B32" s="514">
        <v>7</v>
      </c>
      <c r="C32" s="514" t="s">
        <v>63</v>
      </c>
      <c r="D32" s="514">
        <v>39</v>
      </c>
      <c r="E32" s="434" t="s">
        <v>396</v>
      </c>
      <c r="F32" s="434" t="s">
        <v>487</v>
      </c>
      <c r="G32" s="434" t="s">
        <v>488</v>
      </c>
      <c r="H32" s="499" t="s">
        <v>114</v>
      </c>
      <c r="I32" s="499" t="s">
        <v>388</v>
      </c>
      <c r="J32" s="577"/>
      <c r="K32" s="577"/>
      <c r="L32" s="577"/>
      <c r="M32" s="647">
        <v>31</v>
      </c>
      <c r="N32" s="434">
        <v>6</v>
      </c>
      <c r="O32" s="677" t="s">
        <v>516</v>
      </c>
      <c r="P32" s="434">
        <v>1</v>
      </c>
      <c r="Q32" s="434" t="s">
        <v>57</v>
      </c>
      <c r="R32" s="588" t="s">
        <v>546</v>
      </c>
      <c r="S32" s="572" t="s">
        <v>77</v>
      </c>
      <c r="T32" s="573" t="s">
        <v>78</v>
      </c>
      <c r="U32" s="434" t="s">
        <v>389</v>
      </c>
      <c r="V32" s="426" t="s">
        <v>524</v>
      </c>
      <c r="W32" s="531">
        <v>45839</v>
      </c>
      <c r="X32" s="499"/>
      <c r="Y32" s="434" t="s">
        <v>303</v>
      </c>
      <c r="Z32" s="578"/>
    </row>
    <row r="33" spans="1:26" ht="14.1">
      <c r="A33" s="513">
        <v>45846</v>
      </c>
      <c r="B33" s="514">
        <v>7</v>
      </c>
      <c r="C33" s="514" t="s">
        <v>65</v>
      </c>
      <c r="D33" s="514">
        <v>40</v>
      </c>
      <c r="E33" s="434" t="s">
        <v>396</v>
      </c>
      <c r="F33" s="434" t="s">
        <v>487</v>
      </c>
      <c r="G33" s="434" t="s">
        <v>488</v>
      </c>
      <c r="H33" s="499" t="s">
        <v>309</v>
      </c>
      <c r="I33" s="499" t="s">
        <v>388</v>
      </c>
      <c r="J33" s="577"/>
      <c r="K33" s="577"/>
      <c r="L33" s="577"/>
      <c r="M33" s="647">
        <v>32</v>
      </c>
      <c r="N33" s="434">
        <v>6</v>
      </c>
      <c r="O33" s="677" t="s">
        <v>516</v>
      </c>
      <c r="P33" s="434">
        <v>2</v>
      </c>
      <c r="Q33" s="434" t="s">
        <v>57</v>
      </c>
      <c r="R33" s="588" t="s">
        <v>547</v>
      </c>
      <c r="S33" s="434" t="s">
        <v>391</v>
      </c>
      <c r="T33" s="530" t="s">
        <v>215</v>
      </c>
      <c r="U33" s="434" t="s">
        <v>389</v>
      </c>
      <c r="V33" s="426" t="s">
        <v>524</v>
      </c>
      <c r="W33" s="531">
        <v>45839</v>
      </c>
      <c r="X33" s="499"/>
      <c r="Y33" s="434" t="s">
        <v>303</v>
      </c>
      <c r="Z33" s="578"/>
    </row>
    <row r="34" spans="1:26" ht="14.1">
      <c r="A34" s="513">
        <v>45846</v>
      </c>
      <c r="B34" s="514">
        <v>7</v>
      </c>
      <c r="C34" s="514" t="s">
        <v>211</v>
      </c>
      <c r="D34" s="514">
        <v>41</v>
      </c>
      <c r="E34" s="434" t="s">
        <v>490</v>
      </c>
      <c r="F34" s="434" t="s">
        <v>496</v>
      </c>
      <c r="G34" s="434" t="s">
        <v>497</v>
      </c>
      <c r="H34" s="499" t="s">
        <v>108</v>
      </c>
      <c r="I34" s="499" t="s">
        <v>388</v>
      </c>
      <c r="J34" s="577"/>
      <c r="K34" s="577"/>
      <c r="L34" s="577"/>
      <c r="M34" s="647">
        <v>33</v>
      </c>
      <c r="N34" s="434">
        <v>6</v>
      </c>
      <c r="O34" s="677" t="s">
        <v>516</v>
      </c>
      <c r="P34" s="434">
        <v>3</v>
      </c>
      <c r="Q34" s="434" t="s">
        <v>57</v>
      </c>
      <c r="R34" s="588" t="s">
        <v>548</v>
      </c>
      <c r="S34" s="434" t="s">
        <v>394</v>
      </c>
      <c r="T34" s="530" t="s">
        <v>225</v>
      </c>
      <c r="U34" s="434" t="s">
        <v>389</v>
      </c>
      <c r="V34" s="426" t="s">
        <v>524</v>
      </c>
      <c r="W34" s="531">
        <v>45839</v>
      </c>
      <c r="X34" s="499"/>
      <c r="Y34" s="434" t="s">
        <v>303</v>
      </c>
      <c r="Z34" s="578"/>
    </row>
    <row r="35" spans="1:26" ht="14.1">
      <c r="A35" s="513">
        <v>45846</v>
      </c>
      <c r="B35" s="514">
        <v>7</v>
      </c>
      <c r="C35" s="514" t="s">
        <v>63</v>
      </c>
      <c r="D35" s="514">
        <v>42</v>
      </c>
      <c r="E35" s="434" t="s">
        <v>490</v>
      </c>
      <c r="F35" s="434" t="s">
        <v>496</v>
      </c>
      <c r="G35" s="434" t="s">
        <v>497</v>
      </c>
      <c r="H35" s="499" t="s">
        <v>114</v>
      </c>
      <c r="I35" s="499" t="s">
        <v>388</v>
      </c>
      <c r="J35" s="576"/>
      <c r="K35" s="577"/>
      <c r="L35" s="577"/>
      <c r="M35" s="647">
        <v>34</v>
      </c>
      <c r="N35" s="434">
        <v>6</v>
      </c>
      <c r="O35" s="677" t="s">
        <v>516</v>
      </c>
      <c r="P35" s="434">
        <v>4</v>
      </c>
      <c r="Q35" s="434" t="s">
        <v>57</v>
      </c>
      <c r="R35" s="588" t="s">
        <v>549</v>
      </c>
      <c r="S35" s="434" t="s">
        <v>398</v>
      </c>
      <c r="T35" s="530" t="s">
        <v>399</v>
      </c>
      <c r="U35" s="434" t="s">
        <v>389</v>
      </c>
      <c r="V35" s="426" t="s">
        <v>524</v>
      </c>
      <c r="W35" s="531">
        <v>45839</v>
      </c>
      <c r="X35" s="499"/>
      <c r="Y35" s="434" t="s">
        <v>303</v>
      </c>
      <c r="Z35" s="578"/>
    </row>
    <row r="36" spans="1:26" ht="14.1">
      <c r="A36" s="513">
        <v>45846</v>
      </c>
      <c r="B36" s="514">
        <v>7</v>
      </c>
      <c r="C36" s="514" t="s">
        <v>65</v>
      </c>
      <c r="D36" s="514">
        <v>43</v>
      </c>
      <c r="E36" s="434" t="s">
        <v>490</v>
      </c>
      <c r="F36" s="434" t="s">
        <v>496</v>
      </c>
      <c r="G36" s="434" t="s">
        <v>497</v>
      </c>
      <c r="H36" s="499" t="s">
        <v>309</v>
      </c>
      <c r="I36" s="499" t="s">
        <v>388</v>
      </c>
      <c r="J36" s="577"/>
      <c r="K36" s="577"/>
      <c r="L36" s="577"/>
      <c r="M36" s="647">
        <v>35</v>
      </c>
      <c r="N36" s="434">
        <v>6</v>
      </c>
      <c r="O36" s="677" t="s">
        <v>516</v>
      </c>
      <c r="P36" s="434">
        <v>5</v>
      </c>
      <c r="Q36" s="434" t="s">
        <v>57</v>
      </c>
      <c r="R36" s="588" t="s">
        <v>550</v>
      </c>
      <c r="S36" s="434" t="s">
        <v>394</v>
      </c>
      <c r="T36" s="530" t="s">
        <v>225</v>
      </c>
      <c r="U36" s="434" t="s">
        <v>389</v>
      </c>
      <c r="V36" s="426" t="s">
        <v>524</v>
      </c>
      <c r="W36" s="531">
        <v>45839</v>
      </c>
      <c r="X36" s="499"/>
      <c r="Y36" s="434" t="s">
        <v>303</v>
      </c>
      <c r="Z36" s="578"/>
    </row>
    <row r="37" spans="1:26" ht="14.1">
      <c r="A37" s="584">
        <v>45846</v>
      </c>
      <c r="B37" s="585">
        <v>7</v>
      </c>
      <c r="C37" s="585" t="s">
        <v>72</v>
      </c>
      <c r="D37" s="585">
        <v>44</v>
      </c>
      <c r="E37" s="436" t="s">
        <v>516</v>
      </c>
      <c r="F37" s="436" t="s">
        <v>69</v>
      </c>
      <c r="G37" s="436" t="s">
        <v>403</v>
      </c>
      <c r="H37" s="670" t="s">
        <v>450</v>
      </c>
      <c r="I37" s="566" t="s">
        <v>388</v>
      </c>
      <c r="J37" s="577"/>
      <c r="K37" s="577"/>
      <c r="L37" s="577"/>
      <c r="M37" s="647">
        <v>36</v>
      </c>
      <c r="N37" s="549">
        <v>6</v>
      </c>
      <c r="O37" s="675" t="s">
        <v>516</v>
      </c>
      <c r="P37" s="549">
        <v>6</v>
      </c>
      <c r="Q37" s="436" t="s">
        <v>57</v>
      </c>
      <c r="R37" s="589" t="s">
        <v>551</v>
      </c>
      <c r="S37" s="549" t="s">
        <v>398</v>
      </c>
      <c r="T37" s="550" t="s">
        <v>399</v>
      </c>
      <c r="U37" s="549" t="s">
        <v>389</v>
      </c>
      <c r="V37" s="654" t="s">
        <v>524</v>
      </c>
      <c r="W37" s="531">
        <v>45839</v>
      </c>
      <c r="X37" s="566"/>
      <c r="Y37" s="549" t="s">
        <v>303</v>
      </c>
      <c r="Z37" s="579"/>
    </row>
    <row r="38" spans="1:26" ht="14.1">
      <c r="A38" s="513">
        <v>45848</v>
      </c>
      <c r="B38" s="514">
        <v>9</v>
      </c>
      <c r="C38" s="514" t="s">
        <v>211</v>
      </c>
      <c r="D38" s="514">
        <v>67</v>
      </c>
      <c r="E38" s="434" t="s">
        <v>396</v>
      </c>
      <c r="F38" s="434" t="s">
        <v>487</v>
      </c>
      <c r="G38" s="434" t="s">
        <v>488</v>
      </c>
      <c r="H38" s="499" t="s">
        <v>108</v>
      </c>
      <c r="I38" s="499" t="s">
        <v>388</v>
      </c>
      <c r="J38" s="577"/>
      <c r="K38" s="577"/>
      <c r="L38" s="577"/>
      <c r="M38" s="646">
        <v>37</v>
      </c>
      <c r="N38" s="426">
        <v>7</v>
      </c>
      <c r="O38" s="680" t="s">
        <v>504</v>
      </c>
      <c r="P38" s="516">
        <v>1</v>
      </c>
      <c r="Q38" s="516" t="s">
        <v>57</v>
      </c>
      <c r="R38" s="685" t="s">
        <v>552</v>
      </c>
      <c r="S38" s="516" t="s">
        <v>77</v>
      </c>
      <c r="T38" s="641" t="s">
        <v>78</v>
      </c>
      <c r="U38" s="516" t="s">
        <v>389</v>
      </c>
      <c r="V38" s="426" t="s">
        <v>524</v>
      </c>
      <c r="W38" s="531">
        <v>45839</v>
      </c>
      <c r="X38" s="499"/>
      <c r="Y38" s="516" t="s">
        <v>303</v>
      </c>
      <c r="Z38" s="612"/>
    </row>
    <row r="39" spans="1:26" ht="14.1">
      <c r="A39" s="513">
        <v>45848</v>
      </c>
      <c r="B39" s="514">
        <v>9</v>
      </c>
      <c r="C39" s="514" t="s">
        <v>63</v>
      </c>
      <c r="D39" s="514">
        <v>68</v>
      </c>
      <c r="E39" s="434" t="s">
        <v>396</v>
      </c>
      <c r="F39" s="434" t="s">
        <v>487</v>
      </c>
      <c r="G39" s="434" t="s">
        <v>488</v>
      </c>
      <c r="H39" s="499" t="s">
        <v>114</v>
      </c>
      <c r="I39" s="499" t="s">
        <v>388</v>
      </c>
      <c r="J39" s="577"/>
      <c r="K39" s="577"/>
      <c r="L39" s="577"/>
      <c r="M39" s="647">
        <v>38</v>
      </c>
      <c r="N39" s="426">
        <v>7</v>
      </c>
      <c r="O39" s="680" t="s">
        <v>504</v>
      </c>
      <c r="P39" s="516">
        <v>2</v>
      </c>
      <c r="Q39" s="516" t="s">
        <v>57</v>
      </c>
      <c r="R39" s="685" t="s">
        <v>553</v>
      </c>
      <c r="S39" s="516" t="s">
        <v>391</v>
      </c>
      <c r="T39" s="641" t="s">
        <v>215</v>
      </c>
      <c r="U39" s="516" t="s">
        <v>389</v>
      </c>
      <c r="V39" s="426" t="s">
        <v>524</v>
      </c>
      <c r="W39" s="531">
        <v>45839</v>
      </c>
      <c r="X39" s="499"/>
      <c r="Y39" s="516" t="s">
        <v>303</v>
      </c>
      <c r="Z39" s="612"/>
    </row>
    <row r="40" spans="1:26" ht="14.1">
      <c r="A40" s="513">
        <v>45848</v>
      </c>
      <c r="B40" s="514">
        <v>9</v>
      </c>
      <c r="C40" s="514" t="s">
        <v>65</v>
      </c>
      <c r="D40" s="514">
        <v>69</v>
      </c>
      <c r="E40" s="434" t="s">
        <v>396</v>
      </c>
      <c r="F40" s="434" t="s">
        <v>487</v>
      </c>
      <c r="G40" s="434" t="s">
        <v>488</v>
      </c>
      <c r="H40" s="499" t="s">
        <v>309</v>
      </c>
      <c r="I40" s="499" t="s">
        <v>388</v>
      </c>
      <c r="J40" s="577"/>
      <c r="K40" s="577"/>
      <c r="L40" s="577"/>
      <c r="M40" s="647">
        <v>39</v>
      </c>
      <c r="N40" s="426">
        <v>7</v>
      </c>
      <c r="O40" s="680" t="s">
        <v>504</v>
      </c>
      <c r="P40" s="516">
        <v>3</v>
      </c>
      <c r="Q40" s="516" t="s">
        <v>57</v>
      </c>
      <c r="R40" s="685" t="s">
        <v>554</v>
      </c>
      <c r="S40" s="516" t="s">
        <v>394</v>
      </c>
      <c r="T40" s="641" t="s">
        <v>225</v>
      </c>
      <c r="U40" s="516" t="s">
        <v>389</v>
      </c>
      <c r="V40" s="426" t="s">
        <v>524</v>
      </c>
      <c r="W40" s="531">
        <v>45839</v>
      </c>
      <c r="X40" s="499"/>
      <c r="Y40" s="516" t="s">
        <v>303</v>
      </c>
      <c r="Z40" s="612"/>
    </row>
    <row r="41" spans="1:26" ht="14.1">
      <c r="A41" s="513">
        <v>45848</v>
      </c>
      <c r="B41" s="514">
        <v>9</v>
      </c>
      <c r="C41" s="514" t="s">
        <v>211</v>
      </c>
      <c r="D41" s="514">
        <v>70</v>
      </c>
      <c r="E41" s="434" t="s">
        <v>490</v>
      </c>
      <c r="F41" s="434" t="s">
        <v>496</v>
      </c>
      <c r="G41" s="434" t="s">
        <v>497</v>
      </c>
      <c r="H41" s="499" t="s">
        <v>108</v>
      </c>
      <c r="I41" s="499" t="s">
        <v>388</v>
      </c>
      <c r="J41" s="577"/>
      <c r="K41" s="577"/>
      <c r="L41" s="577"/>
      <c r="M41" s="647">
        <v>40</v>
      </c>
      <c r="N41" s="426">
        <v>7</v>
      </c>
      <c r="O41" s="680" t="s">
        <v>504</v>
      </c>
      <c r="P41" s="516">
        <v>4</v>
      </c>
      <c r="Q41" s="516" t="s">
        <v>57</v>
      </c>
      <c r="R41" s="685" t="s">
        <v>555</v>
      </c>
      <c r="S41" s="516" t="s">
        <v>398</v>
      </c>
      <c r="T41" s="641" t="s">
        <v>399</v>
      </c>
      <c r="U41" s="516" t="s">
        <v>389</v>
      </c>
      <c r="V41" s="426" t="s">
        <v>524</v>
      </c>
      <c r="W41" s="531">
        <v>45839</v>
      </c>
      <c r="X41" s="499"/>
      <c r="Y41" s="516" t="s">
        <v>303</v>
      </c>
      <c r="Z41" s="612"/>
    </row>
    <row r="42" spans="1:26" ht="14.1">
      <c r="A42" s="513">
        <v>45848</v>
      </c>
      <c r="B42" s="514">
        <v>9</v>
      </c>
      <c r="C42" s="514" t="s">
        <v>63</v>
      </c>
      <c r="D42" s="514">
        <v>71</v>
      </c>
      <c r="E42" s="434" t="s">
        <v>490</v>
      </c>
      <c r="F42" s="434" t="s">
        <v>496</v>
      </c>
      <c r="G42" s="434" t="s">
        <v>497</v>
      </c>
      <c r="H42" s="499" t="s">
        <v>114</v>
      </c>
      <c r="I42" s="499" t="s">
        <v>388</v>
      </c>
      <c r="J42" s="577"/>
      <c r="K42" s="577"/>
      <c r="L42" s="577"/>
      <c r="M42" s="647">
        <v>41</v>
      </c>
      <c r="N42" s="426">
        <v>7</v>
      </c>
      <c r="O42" s="680" t="s">
        <v>504</v>
      </c>
      <c r="P42" s="516">
        <v>5</v>
      </c>
      <c r="Q42" s="516" t="s">
        <v>57</v>
      </c>
      <c r="R42" s="685" t="s">
        <v>556</v>
      </c>
      <c r="S42" s="516" t="s">
        <v>77</v>
      </c>
      <c r="T42" s="641" t="s">
        <v>78</v>
      </c>
      <c r="U42" s="516" t="s">
        <v>389</v>
      </c>
      <c r="V42" s="426" t="s">
        <v>524</v>
      </c>
      <c r="W42" s="531">
        <v>45839</v>
      </c>
      <c r="X42" s="499"/>
      <c r="Y42" s="516" t="s">
        <v>303</v>
      </c>
      <c r="Z42" s="612"/>
    </row>
    <row r="43" spans="1:26" ht="14.1">
      <c r="A43" s="513">
        <v>45848</v>
      </c>
      <c r="B43" s="514">
        <v>9</v>
      </c>
      <c r="C43" s="514" t="s">
        <v>65</v>
      </c>
      <c r="D43" s="514">
        <v>72</v>
      </c>
      <c r="E43" s="434" t="s">
        <v>490</v>
      </c>
      <c r="F43" s="434" t="s">
        <v>496</v>
      </c>
      <c r="G43" s="434" t="s">
        <v>497</v>
      </c>
      <c r="H43" s="499" t="s">
        <v>309</v>
      </c>
      <c r="I43" s="499" t="s">
        <v>388</v>
      </c>
      <c r="J43" s="577"/>
      <c r="K43" s="577"/>
      <c r="L43" s="577"/>
      <c r="M43" s="648">
        <v>42</v>
      </c>
      <c r="N43" s="427">
        <v>7</v>
      </c>
      <c r="O43" s="681" t="s">
        <v>504</v>
      </c>
      <c r="P43" s="565">
        <v>6</v>
      </c>
      <c r="Q43" s="642" t="s">
        <v>57</v>
      </c>
      <c r="R43" s="689" t="s">
        <v>557</v>
      </c>
      <c r="S43" s="565" t="s">
        <v>391</v>
      </c>
      <c r="T43" s="643" t="s">
        <v>215</v>
      </c>
      <c r="U43" s="565" t="s">
        <v>389</v>
      </c>
      <c r="V43" s="654" t="s">
        <v>524</v>
      </c>
      <c r="W43" s="531">
        <v>45839</v>
      </c>
      <c r="X43" s="566"/>
      <c r="Y43" s="565" t="s">
        <v>303</v>
      </c>
      <c r="Z43" s="613"/>
    </row>
    <row r="44" spans="1:26" ht="14.1">
      <c r="A44" s="513">
        <v>45848</v>
      </c>
      <c r="B44" s="514">
        <v>9</v>
      </c>
      <c r="C44" s="514" t="s">
        <v>211</v>
      </c>
      <c r="D44" s="514">
        <v>73</v>
      </c>
      <c r="E44" s="434" t="s">
        <v>402</v>
      </c>
      <c r="F44" s="434" t="s">
        <v>521</v>
      </c>
      <c r="G44" s="434" t="s">
        <v>522</v>
      </c>
      <c r="H44" s="499" t="s">
        <v>108</v>
      </c>
      <c r="I44" s="461" t="s">
        <v>526</v>
      </c>
      <c r="J44" s="577"/>
      <c r="K44" s="577"/>
      <c r="L44" s="577"/>
      <c r="M44" s="577"/>
      <c r="N44" s="577"/>
      <c r="O44" s="577"/>
      <c r="P44" s="577"/>
      <c r="Q44" s="577"/>
      <c r="R44" s="577" t="s">
        <v>558</v>
      </c>
      <c r="S44" s="577"/>
      <c r="T44" s="577"/>
      <c r="U44" s="577"/>
      <c r="V44" s="577"/>
      <c r="W44" s="577"/>
      <c r="X44" s="577"/>
      <c r="Y44" s="577"/>
      <c r="Z44" s="577"/>
    </row>
    <row r="45" spans="1:26" ht="14.1">
      <c r="A45" s="513">
        <v>45848</v>
      </c>
      <c r="B45" s="514">
        <v>9</v>
      </c>
      <c r="C45" s="514" t="s">
        <v>63</v>
      </c>
      <c r="D45" s="514">
        <v>75</v>
      </c>
      <c r="E45" s="434" t="s">
        <v>402</v>
      </c>
      <c r="F45" s="434" t="s">
        <v>521</v>
      </c>
      <c r="G45" s="434" t="s">
        <v>522</v>
      </c>
      <c r="H45" s="499" t="s">
        <v>114</v>
      </c>
      <c r="I45" s="499" t="s">
        <v>388</v>
      </c>
      <c r="J45" s="577"/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</row>
    <row r="46" spans="1:26" ht="14.1">
      <c r="A46" s="513">
        <v>45848</v>
      </c>
      <c r="B46" s="514">
        <v>9</v>
      </c>
      <c r="C46" s="514" t="s">
        <v>65</v>
      </c>
      <c r="D46" s="514">
        <v>76</v>
      </c>
      <c r="E46" s="434" t="s">
        <v>402</v>
      </c>
      <c r="F46" s="434" t="s">
        <v>521</v>
      </c>
      <c r="G46" s="434" t="s">
        <v>522</v>
      </c>
      <c r="H46" s="499" t="s">
        <v>309</v>
      </c>
      <c r="I46" s="499" t="s">
        <v>388</v>
      </c>
      <c r="J46" s="577"/>
      <c r="K46" s="577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</row>
    <row r="47" spans="1:26" ht="14.1">
      <c r="A47" s="513">
        <v>45848</v>
      </c>
      <c r="B47" s="514">
        <v>9</v>
      </c>
      <c r="C47" s="514" t="s">
        <v>211</v>
      </c>
      <c r="D47" s="514">
        <v>77</v>
      </c>
      <c r="E47" s="434" t="s">
        <v>501</v>
      </c>
      <c r="F47" s="434" t="s">
        <v>502</v>
      </c>
      <c r="G47" s="434" t="s">
        <v>503</v>
      </c>
      <c r="H47" s="499" t="s">
        <v>108</v>
      </c>
      <c r="I47" s="499" t="s">
        <v>388</v>
      </c>
      <c r="J47" s="577"/>
      <c r="K47" s="577"/>
      <c r="L47" s="577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</row>
    <row r="48" spans="1:26" ht="14.1">
      <c r="A48" s="513">
        <v>45848</v>
      </c>
      <c r="B48" s="514">
        <v>9</v>
      </c>
      <c r="C48" s="514" t="s">
        <v>63</v>
      </c>
      <c r="D48" s="514">
        <v>78</v>
      </c>
      <c r="E48" s="434" t="s">
        <v>501</v>
      </c>
      <c r="F48" s="434" t="s">
        <v>502</v>
      </c>
      <c r="G48" s="434" t="s">
        <v>503</v>
      </c>
      <c r="H48" s="499" t="s">
        <v>114</v>
      </c>
      <c r="I48" s="499" t="s">
        <v>388</v>
      </c>
      <c r="J48" s="577"/>
      <c r="K48" s="577"/>
      <c r="L48" s="577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</row>
    <row r="49" spans="1:26" ht="14.1">
      <c r="A49" s="513">
        <v>45848</v>
      </c>
      <c r="B49" s="514">
        <v>9</v>
      </c>
      <c r="C49" s="514" t="s">
        <v>65</v>
      </c>
      <c r="D49" s="514">
        <v>79</v>
      </c>
      <c r="E49" s="434" t="s">
        <v>501</v>
      </c>
      <c r="F49" s="434" t="s">
        <v>502</v>
      </c>
      <c r="G49" s="434" t="s">
        <v>503</v>
      </c>
      <c r="H49" s="499" t="s">
        <v>309</v>
      </c>
      <c r="I49" s="499" t="s">
        <v>388</v>
      </c>
      <c r="J49" s="577"/>
      <c r="K49" s="577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</row>
    <row r="50" spans="1:26" ht="14.1">
      <c r="A50" s="513">
        <v>45848</v>
      </c>
      <c r="B50" s="514">
        <v>9</v>
      </c>
      <c r="C50" s="514" t="s">
        <v>211</v>
      </c>
      <c r="D50" s="514">
        <v>80</v>
      </c>
      <c r="E50" s="434" t="s">
        <v>509</v>
      </c>
      <c r="F50" s="434">
        <v>2</v>
      </c>
      <c r="G50" s="434" t="s">
        <v>510</v>
      </c>
      <c r="H50" s="499" t="s">
        <v>108</v>
      </c>
      <c r="I50" s="499" t="s">
        <v>388</v>
      </c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</row>
    <row r="51" spans="1:26" ht="14.1">
      <c r="A51" s="513">
        <v>45848</v>
      </c>
      <c r="B51" s="514">
        <v>9</v>
      </c>
      <c r="C51" s="514" t="s">
        <v>63</v>
      </c>
      <c r="D51" s="514">
        <v>81</v>
      </c>
      <c r="E51" s="434" t="s">
        <v>509</v>
      </c>
      <c r="F51" s="434">
        <v>2</v>
      </c>
      <c r="G51" s="434" t="s">
        <v>510</v>
      </c>
      <c r="H51" s="499" t="s">
        <v>114</v>
      </c>
      <c r="I51" s="499" t="s">
        <v>388</v>
      </c>
      <c r="J51" s="577"/>
      <c r="K51" s="577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</row>
    <row r="52" spans="1:26" ht="14.1">
      <c r="A52" s="513">
        <v>45848</v>
      </c>
      <c r="B52" s="514">
        <v>9</v>
      </c>
      <c r="C52" s="514" t="s">
        <v>65</v>
      </c>
      <c r="D52" s="514">
        <v>82</v>
      </c>
      <c r="E52" s="434" t="s">
        <v>509</v>
      </c>
      <c r="F52" s="434">
        <v>2</v>
      </c>
      <c r="G52" s="434" t="s">
        <v>510</v>
      </c>
      <c r="H52" s="499" t="s">
        <v>309</v>
      </c>
      <c r="I52" s="499" t="s">
        <v>388</v>
      </c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</row>
    <row r="53" spans="1:26" ht="14.1">
      <c r="A53" s="513">
        <v>45848</v>
      </c>
      <c r="B53" s="514">
        <v>9</v>
      </c>
      <c r="C53" s="514" t="s">
        <v>211</v>
      </c>
      <c r="D53" s="514">
        <v>83</v>
      </c>
      <c r="E53" s="434" t="s">
        <v>516</v>
      </c>
      <c r="F53" s="434" t="s">
        <v>517</v>
      </c>
      <c r="G53" s="434" t="s">
        <v>518</v>
      </c>
      <c r="H53" s="499" t="s">
        <v>108</v>
      </c>
      <c r="I53" s="499" t="s">
        <v>388</v>
      </c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</row>
    <row r="54" spans="1:26" ht="14.1">
      <c r="A54" s="513">
        <v>45848</v>
      </c>
      <c r="B54" s="514">
        <v>9</v>
      </c>
      <c r="C54" s="514" t="s">
        <v>63</v>
      </c>
      <c r="D54" s="514">
        <v>84</v>
      </c>
      <c r="E54" s="434" t="s">
        <v>516</v>
      </c>
      <c r="F54" s="434" t="s">
        <v>517</v>
      </c>
      <c r="G54" s="434" t="s">
        <v>518</v>
      </c>
      <c r="H54" s="499" t="s">
        <v>114</v>
      </c>
      <c r="I54" s="499" t="s">
        <v>388</v>
      </c>
      <c r="J54" s="577"/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</row>
    <row r="55" spans="1:26" ht="14.1">
      <c r="A55" s="513">
        <v>45848</v>
      </c>
      <c r="B55" s="514">
        <v>9</v>
      </c>
      <c r="C55" s="514" t="s">
        <v>65</v>
      </c>
      <c r="D55" s="514">
        <v>85</v>
      </c>
      <c r="E55" s="434" t="s">
        <v>516</v>
      </c>
      <c r="F55" s="434" t="s">
        <v>517</v>
      </c>
      <c r="G55" s="434" t="s">
        <v>518</v>
      </c>
      <c r="H55" s="499" t="s">
        <v>309</v>
      </c>
      <c r="I55" s="499" t="s">
        <v>388</v>
      </c>
      <c r="J55" s="577"/>
      <c r="K55" s="577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</row>
    <row r="56" spans="1:26" ht="14.1">
      <c r="A56" s="513">
        <v>45848</v>
      </c>
      <c r="B56" s="514">
        <v>9</v>
      </c>
      <c r="C56" s="514" t="s">
        <v>211</v>
      </c>
      <c r="D56" s="514">
        <v>86</v>
      </c>
      <c r="E56" s="434" t="s">
        <v>504</v>
      </c>
      <c r="F56" s="434" t="s">
        <v>505</v>
      </c>
      <c r="G56" s="434" t="s">
        <v>506</v>
      </c>
      <c r="H56" s="499" t="s">
        <v>108</v>
      </c>
      <c r="I56" s="461" t="s">
        <v>526</v>
      </c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</row>
    <row r="57" spans="1:26" ht="14.1">
      <c r="A57" s="513">
        <v>45848</v>
      </c>
      <c r="B57" s="514">
        <v>9</v>
      </c>
      <c r="C57" s="514" t="s">
        <v>63</v>
      </c>
      <c r="D57" s="514">
        <v>87</v>
      </c>
      <c r="E57" s="434" t="s">
        <v>504</v>
      </c>
      <c r="F57" s="434" t="s">
        <v>505</v>
      </c>
      <c r="G57" s="434" t="s">
        <v>506</v>
      </c>
      <c r="H57" s="499" t="s">
        <v>114</v>
      </c>
      <c r="I57" s="499" t="s">
        <v>388</v>
      </c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</row>
    <row r="58" spans="1:26" ht="14.1">
      <c r="A58" s="513">
        <v>45848</v>
      </c>
      <c r="B58" s="514">
        <v>9</v>
      </c>
      <c r="C58" s="514" t="s">
        <v>65</v>
      </c>
      <c r="D58" s="514">
        <v>88</v>
      </c>
      <c r="E58" s="434" t="s">
        <v>504</v>
      </c>
      <c r="F58" s="434" t="s">
        <v>505</v>
      </c>
      <c r="G58" s="434" t="s">
        <v>506</v>
      </c>
      <c r="H58" s="499" t="s">
        <v>309</v>
      </c>
      <c r="I58" s="499" t="s">
        <v>388</v>
      </c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</row>
    <row r="59" spans="1:26" ht="14.1">
      <c r="A59" s="584">
        <v>45848</v>
      </c>
      <c r="B59" s="585">
        <v>9</v>
      </c>
      <c r="C59" s="585" t="s">
        <v>72</v>
      </c>
      <c r="D59" s="585">
        <v>89</v>
      </c>
      <c r="E59" s="549" t="s">
        <v>516</v>
      </c>
      <c r="F59" s="549" t="s">
        <v>517</v>
      </c>
      <c r="G59" s="549" t="s">
        <v>518</v>
      </c>
      <c r="H59" s="670" t="s">
        <v>450</v>
      </c>
      <c r="I59" s="566" t="s">
        <v>388</v>
      </c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</row>
    <row r="60" spans="1:26" ht="14.1">
      <c r="A60" s="513">
        <v>45852</v>
      </c>
      <c r="B60" s="514">
        <v>13</v>
      </c>
      <c r="C60" s="514" t="s">
        <v>211</v>
      </c>
      <c r="D60" s="514">
        <v>90</v>
      </c>
      <c r="E60" s="434" t="s">
        <v>396</v>
      </c>
      <c r="F60" s="434" t="s">
        <v>487</v>
      </c>
      <c r="G60" s="434" t="s">
        <v>488</v>
      </c>
      <c r="H60" s="499" t="s">
        <v>108</v>
      </c>
      <c r="I60" s="499" t="s">
        <v>388</v>
      </c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</row>
    <row r="61" spans="1:26" ht="14.1">
      <c r="A61" s="513">
        <v>45852</v>
      </c>
      <c r="B61" s="514">
        <v>13</v>
      </c>
      <c r="C61" s="514" t="s">
        <v>63</v>
      </c>
      <c r="D61" s="514">
        <v>91</v>
      </c>
      <c r="E61" s="434" t="s">
        <v>396</v>
      </c>
      <c r="F61" s="434" t="s">
        <v>487</v>
      </c>
      <c r="G61" s="434" t="s">
        <v>488</v>
      </c>
      <c r="H61" s="499" t="s">
        <v>114</v>
      </c>
      <c r="I61" s="499" t="s">
        <v>388</v>
      </c>
      <c r="J61" s="577"/>
      <c r="K61" s="577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</row>
    <row r="62" spans="1:26" ht="14.1">
      <c r="A62" s="513">
        <v>45852</v>
      </c>
      <c r="B62" s="514">
        <v>13</v>
      </c>
      <c r="C62" s="514" t="s">
        <v>65</v>
      </c>
      <c r="D62" s="514">
        <v>92</v>
      </c>
      <c r="E62" s="434" t="s">
        <v>396</v>
      </c>
      <c r="F62" s="434" t="s">
        <v>487</v>
      </c>
      <c r="G62" s="434" t="s">
        <v>488</v>
      </c>
      <c r="H62" s="499" t="s">
        <v>309</v>
      </c>
      <c r="I62" s="499" t="s">
        <v>388</v>
      </c>
      <c r="J62" s="577"/>
      <c r="K62" s="577"/>
      <c r="L62" s="577"/>
    </row>
    <row r="63" spans="1:26" ht="14.1">
      <c r="A63" s="513">
        <v>45852</v>
      </c>
      <c r="B63" s="514">
        <v>13</v>
      </c>
      <c r="C63" s="514" t="s">
        <v>211</v>
      </c>
      <c r="D63" s="514">
        <v>93</v>
      </c>
      <c r="E63" s="434" t="s">
        <v>490</v>
      </c>
      <c r="F63" s="434" t="s">
        <v>496</v>
      </c>
      <c r="G63" s="434" t="s">
        <v>497</v>
      </c>
      <c r="H63" s="499" t="s">
        <v>108</v>
      </c>
      <c r="I63" s="499" t="s">
        <v>388</v>
      </c>
      <c r="J63" s="577"/>
      <c r="K63" s="577"/>
      <c r="L63" s="577"/>
    </row>
    <row r="64" spans="1:26" ht="14.1">
      <c r="A64" s="513">
        <v>45852</v>
      </c>
      <c r="B64" s="514">
        <v>13</v>
      </c>
      <c r="C64" s="514" t="s">
        <v>63</v>
      </c>
      <c r="D64" s="514">
        <v>95</v>
      </c>
      <c r="E64" s="434" t="s">
        <v>490</v>
      </c>
      <c r="F64" s="434" t="s">
        <v>496</v>
      </c>
      <c r="G64" s="434" t="s">
        <v>497</v>
      </c>
      <c r="H64" s="499" t="s">
        <v>114</v>
      </c>
      <c r="I64" s="499" t="s">
        <v>388</v>
      </c>
      <c r="J64" s="577"/>
      <c r="K64" s="577"/>
      <c r="L64" s="577"/>
    </row>
    <row r="65" spans="1:9" ht="14.25" customHeight="1">
      <c r="A65" s="513">
        <v>45852</v>
      </c>
      <c r="B65" s="514">
        <v>13</v>
      </c>
      <c r="C65" s="514" t="s">
        <v>65</v>
      </c>
      <c r="D65" s="514">
        <v>96</v>
      </c>
      <c r="E65" s="434" t="s">
        <v>490</v>
      </c>
      <c r="F65" s="434" t="s">
        <v>496</v>
      </c>
      <c r="G65" s="434" t="s">
        <v>497</v>
      </c>
      <c r="H65" s="499" t="s">
        <v>309</v>
      </c>
      <c r="I65" s="461" t="s">
        <v>559</v>
      </c>
    </row>
    <row r="66" spans="1:9" ht="14.25" customHeight="1">
      <c r="A66" s="513">
        <v>45852</v>
      </c>
      <c r="B66" s="514">
        <v>13</v>
      </c>
      <c r="C66" s="514" t="s">
        <v>211</v>
      </c>
      <c r="D66" s="514">
        <v>97</v>
      </c>
      <c r="E66" s="434" t="s">
        <v>402</v>
      </c>
      <c r="F66" s="434" t="s">
        <v>521</v>
      </c>
      <c r="G66" s="434" t="s">
        <v>522</v>
      </c>
      <c r="H66" s="499" t="s">
        <v>108</v>
      </c>
      <c r="I66" s="461" t="s">
        <v>560</v>
      </c>
    </row>
    <row r="67" spans="1:9" ht="14.25" customHeight="1">
      <c r="A67" s="513">
        <v>45852</v>
      </c>
      <c r="B67" s="514">
        <v>13</v>
      </c>
      <c r="C67" s="514" t="s">
        <v>63</v>
      </c>
      <c r="D67" s="514">
        <v>98</v>
      </c>
      <c r="E67" s="434" t="s">
        <v>402</v>
      </c>
      <c r="F67" s="434" t="s">
        <v>521</v>
      </c>
      <c r="G67" s="434" t="s">
        <v>522</v>
      </c>
      <c r="H67" s="499" t="s">
        <v>114</v>
      </c>
      <c r="I67" s="499" t="s">
        <v>388</v>
      </c>
    </row>
    <row r="68" spans="1:9" ht="14.25" customHeight="1">
      <c r="A68" s="513">
        <v>45852</v>
      </c>
      <c r="B68" s="514">
        <v>13</v>
      </c>
      <c r="C68" s="514" t="s">
        <v>65</v>
      </c>
      <c r="D68" s="514">
        <v>99</v>
      </c>
      <c r="E68" s="434" t="s">
        <v>402</v>
      </c>
      <c r="F68" s="434" t="s">
        <v>521</v>
      </c>
      <c r="G68" s="434" t="s">
        <v>522</v>
      </c>
      <c r="H68" s="499" t="s">
        <v>309</v>
      </c>
      <c r="I68" s="499" t="s">
        <v>388</v>
      </c>
    </row>
    <row r="69" spans="1:9" ht="14.25" customHeight="1">
      <c r="A69" s="513">
        <v>45852</v>
      </c>
      <c r="B69" s="514">
        <v>13</v>
      </c>
      <c r="C69" s="514" t="s">
        <v>211</v>
      </c>
      <c r="D69" s="514">
        <v>100</v>
      </c>
      <c r="E69" s="434" t="s">
        <v>516</v>
      </c>
      <c r="F69" s="434" t="s">
        <v>517</v>
      </c>
      <c r="G69" s="434" t="s">
        <v>518</v>
      </c>
      <c r="H69" s="499" t="s">
        <v>108</v>
      </c>
      <c r="I69" s="461" t="s">
        <v>561</v>
      </c>
    </row>
    <row r="70" spans="1:9" ht="14.25" customHeight="1">
      <c r="A70" s="513">
        <v>45852</v>
      </c>
      <c r="B70" s="514">
        <v>13</v>
      </c>
      <c r="C70" s="514" t="s">
        <v>63</v>
      </c>
      <c r="D70" s="514">
        <v>101</v>
      </c>
      <c r="E70" s="434" t="s">
        <v>516</v>
      </c>
      <c r="F70" s="434" t="s">
        <v>517</v>
      </c>
      <c r="G70" s="434" t="s">
        <v>518</v>
      </c>
      <c r="H70" s="499" t="s">
        <v>114</v>
      </c>
      <c r="I70" s="499" t="s">
        <v>388</v>
      </c>
    </row>
    <row r="71" spans="1:9" ht="14.25" customHeight="1">
      <c r="A71" s="513">
        <v>45852</v>
      </c>
      <c r="B71" s="514">
        <v>13</v>
      </c>
      <c r="C71" s="514" t="s">
        <v>65</v>
      </c>
      <c r="D71" s="514">
        <v>102</v>
      </c>
      <c r="E71" s="434" t="s">
        <v>516</v>
      </c>
      <c r="F71" s="434" t="s">
        <v>517</v>
      </c>
      <c r="G71" s="434" t="s">
        <v>518</v>
      </c>
      <c r="H71" s="499" t="s">
        <v>309</v>
      </c>
      <c r="I71" s="499" t="s">
        <v>388</v>
      </c>
    </row>
    <row r="72" spans="1:9" ht="14.25" customHeight="1">
      <c r="A72" s="513">
        <v>45852</v>
      </c>
      <c r="B72" s="514">
        <v>13</v>
      </c>
      <c r="C72" s="514" t="s">
        <v>72</v>
      </c>
      <c r="D72" s="514">
        <v>103</v>
      </c>
      <c r="E72" s="434" t="s">
        <v>516</v>
      </c>
      <c r="F72" s="434" t="s">
        <v>517</v>
      </c>
      <c r="G72" s="434" t="s">
        <v>518</v>
      </c>
      <c r="H72" s="499" t="s">
        <v>450</v>
      </c>
      <c r="I72" s="499" t="s">
        <v>388</v>
      </c>
    </row>
    <row r="73" spans="1:9" ht="14.25" customHeight="1">
      <c r="A73" s="513">
        <v>45852</v>
      </c>
      <c r="B73" s="514">
        <v>13</v>
      </c>
      <c r="C73" s="514" t="s">
        <v>211</v>
      </c>
      <c r="D73" s="514">
        <v>105</v>
      </c>
      <c r="E73" s="434" t="s">
        <v>501</v>
      </c>
      <c r="F73" s="434" t="s">
        <v>502</v>
      </c>
      <c r="G73" s="434" t="s">
        <v>503</v>
      </c>
      <c r="H73" s="499" t="s">
        <v>108</v>
      </c>
      <c r="I73" s="499" t="s">
        <v>388</v>
      </c>
    </row>
    <row r="74" spans="1:9" ht="14.25" customHeight="1">
      <c r="A74" s="513">
        <v>45852</v>
      </c>
      <c r="B74" s="514">
        <v>13</v>
      </c>
      <c r="C74" s="514" t="s">
        <v>63</v>
      </c>
      <c r="D74" s="514">
        <v>106</v>
      </c>
      <c r="E74" s="434" t="s">
        <v>501</v>
      </c>
      <c r="F74" s="434" t="s">
        <v>502</v>
      </c>
      <c r="G74" s="434" t="s">
        <v>503</v>
      </c>
      <c r="H74" s="499" t="s">
        <v>114</v>
      </c>
      <c r="I74" s="499" t="s">
        <v>388</v>
      </c>
    </row>
    <row r="75" spans="1:9" ht="14.25" customHeight="1">
      <c r="A75" s="513">
        <v>45852</v>
      </c>
      <c r="B75" s="514">
        <v>13</v>
      </c>
      <c r="C75" s="514" t="s">
        <v>65</v>
      </c>
      <c r="D75" s="514">
        <v>107</v>
      </c>
      <c r="E75" s="434" t="s">
        <v>501</v>
      </c>
      <c r="F75" s="434" t="s">
        <v>502</v>
      </c>
      <c r="G75" s="434" t="s">
        <v>503</v>
      </c>
      <c r="H75" s="499" t="s">
        <v>309</v>
      </c>
      <c r="I75" s="499" t="s">
        <v>388</v>
      </c>
    </row>
    <row r="76" spans="1:9" ht="14.25" customHeight="1">
      <c r="A76" s="513">
        <v>45852</v>
      </c>
      <c r="B76" s="514">
        <v>13</v>
      </c>
      <c r="C76" s="514" t="s">
        <v>211</v>
      </c>
      <c r="D76" s="514">
        <v>112</v>
      </c>
      <c r="E76" s="434" t="s">
        <v>509</v>
      </c>
      <c r="F76" s="434">
        <v>2</v>
      </c>
      <c r="G76" s="434" t="s">
        <v>510</v>
      </c>
      <c r="H76" s="499" t="s">
        <v>108</v>
      </c>
      <c r="I76" s="499" t="s">
        <v>388</v>
      </c>
    </row>
    <row r="77" spans="1:9" ht="14.25" customHeight="1">
      <c r="A77" s="513">
        <v>45852</v>
      </c>
      <c r="B77" s="514">
        <v>13</v>
      </c>
      <c r="C77" s="514" t="s">
        <v>63</v>
      </c>
      <c r="D77" s="514">
        <v>113</v>
      </c>
      <c r="E77" s="434" t="s">
        <v>509</v>
      </c>
      <c r="F77" s="434">
        <v>2</v>
      </c>
      <c r="G77" s="434" t="s">
        <v>510</v>
      </c>
      <c r="H77" s="499" t="s">
        <v>114</v>
      </c>
      <c r="I77" s="499" t="s">
        <v>388</v>
      </c>
    </row>
    <row r="78" spans="1:9" ht="14.25" customHeight="1">
      <c r="A78" s="513">
        <v>45852</v>
      </c>
      <c r="B78" s="514">
        <v>13</v>
      </c>
      <c r="C78" s="514" t="s">
        <v>65</v>
      </c>
      <c r="D78" s="514">
        <v>114</v>
      </c>
      <c r="E78" s="434" t="s">
        <v>509</v>
      </c>
      <c r="F78" s="434">
        <v>2</v>
      </c>
      <c r="G78" s="434" t="s">
        <v>510</v>
      </c>
      <c r="H78" s="499" t="s">
        <v>309</v>
      </c>
      <c r="I78" s="499" t="s">
        <v>388</v>
      </c>
    </row>
    <row r="79" spans="1:9" ht="14.25" customHeight="1">
      <c r="A79" s="513">
        <v>45852</v>
      </c>
      <c r="B79" s="514">
        <v>13</v>
      </c>
      <c r="C79" s="514" t="s">
        <v>211</v>
      </c>
      <c r="D79" s="514">
        <v>115</v>
      </c>
      <c r="E79" s="434" t="s">
        <v>504</v>
      </c>
      <c r="F79" s="434" t="s">
        <v>505</v>
      </c>
      <c r="G79" s="434" t="s">
        <v>506</v>
      </c>
      <c r="H79" s="499" t="s">
        <v>108</v>
      </c>
      <c r="I79" s="461" t="s">
        <v>562</v>
      </c>
    </row>
    <row r="80" spans="1:9" ht="14.25" customHeight="1">
      <c r="A80" s="513">
        <v>45852</v>
      </c>
      <c r="B80" s="514">
        <v>13</v>
      </c>
      <c r="C80" s="514" t="s">
        <v>63</v>
      </c>
      <c r="D80" s="514">
        <v>116</v>
      </c>
      <c r="E80" s="434" t="s">
        <v>504</v>
      </c>
      <c r="F80" s="434" t="s">
        <v>505</v>
      </c>
      <c r="G80" s="434" t="s">
        <v>506</v>
      </c>
      <c r="H80" s="499" t="s">
        <v>114</v>
      </c>
      <c r="I80" s="499" t="s">
        <v>388</v>
      </c>
    </row>
    <row r="81" spans="1:9" ht="14.25" customHeight="1">
      <c r="A81" s="562">
        <v>45852</v>
      </c>
      <c r="B81" s="563">
        <v>13</v>
      </c>
      <c r="C81" s="563" t="s">
        <v>65</v>
      </c>
      <c r="D81" s="563">
        <v>117</v>
      </c>
      <c r="E81" s="549" t="s">
        <v>504</v>
      </c>
      <c r="F81" s="549" t="s">
        <v>505</v>
      </c>
      <c r="G81" s="549" t="s">
        <v>506</v>
      </c>
      <c r="H81" s="566" t="s">
        <v>309</v>
      </c>
      <c r="I81" s="566" t="s">
        <v>388</v>
      </c>
    </row>
    <row r="82" spans="1:9" ht="14.25" customHeight="1">
      <c r="A82" s="513">
        <v>45855</v>
      </c>
      <c r="B82" s="514">
        <v>16</v>
      </c>
      <c r="C82" s="514" t="s">
        <v>211</v>
      </c>
      <c r="D82" s="514">
        <v>118</v>
      </c>
      <c r="E82" s="434" t="s">
        <v>396</v>
      </c>
      <c r="F82" s="434" t="s">
        <v>487</v>
      </c>
      <c r="G82" s="434" t="s">
        <v>488</v>
      </c>
      <c r="H82" s="499" t="s">
        <v>108</v>
      </c>
      <c r="I82" s="499" t="s">
        <v>388</v>
      </c>
    </row>
    <row r="83" spans="1:9" ht="14.25" customHeight="1">
      <c r="A83" s="513">
        <v>45855</v>
      </c>
      <c r="B83" s="514">
        <v>16</v>
      </c>
      <c r="C83" s="514" t="s">
        <v>63</v>
      </c>
      <c r="D83" s="514">
        <v>119</v>
      </c>
      <c r="E83" s="434" t="s">
        <v>396</v>
      </c>
      <c r="F83" s="434" t="s">
        <v>487</v>
      </c>
      <c r="G83" s="434" t="s">
        <v>488</v>
      </c>
      <c r="H83" s="499" t="s">
        <v>114</v>
      </c>
      <c r="I83" s="499" t="s">
        <v>388</v>
      </c>
    </row>
    <row r="84" spans="1:9" ht="14.25" customHeight="1">
      <c r="A84" s="513">
        <v>45855</v>
      </c>
      <c r="B84" s="514">
        <v>16</v>
      </c>
      <c r="C84" s="514" t="s">
        <v>65</v>
      </c>
      <c r="D84" s="514">
        <v>120</v>
      </c>
      <c r="E84" s="434" t="s">
        <v>396</v>
      </c>
      <c r="F84" s="434" t="s">
        <v>487</v>
      </c>
      <c r="G84" s="434" t="s">
        <v>488</v>
      </c>
      <c r="H84" s="499" t="s">
        <v>309</v>
      </c>
      <c r="I84" s="499" t="s">
        <v>388</v>
      </c>
    </row>
    <row r="85" spans="1:9" ht="14.25" customHeight="1">
      <c r="A85" s="513">
        <v>45855</v>
      </c>
      <c r="B85" s="514">
        <v>16</v>
      </c>
      <c r="C85" s="514" t="s">
        <v>211</v>
      </c>
      <c r="D85" s="514">
        <v>121</v>
      </c>
      <c r="E85" s="434" t="s">
        <v>490</v>
      </c>
      <c r="F85" s="434" t="s">
        <v>496</v>
      </c>
      <c r="G85" s="434" t="s">
        <v>497</v>
      </c>
      <c r="H85" s="499" t="s">
        <v>108</v>
      </c>
      <c r="I85" s="499" t="s">
        <v>388</v>
      </c>
    </row>
    <row r="86" spans="1:9" ht="14.25" customHeight="1">
      <c r="A86" s="513">
        <v>45855</v>
      </c>
      <c r="B86" s="514">
        <v>16</v>
      </c>
      <c r="C86" s="514" t="s">
        <v>63</v>
      </c>
      <c r="D86" s="514">
        <v>122</v>
      </c>
      <c r="E86" s="434" t="s">
        <v>490</v>
      </c>
      <c r="F86" s="434" t="s">
        <v>496</v>
      </c>
      <c r="G86" s="434" t="s">
        <v>497</v>
      </c>
      <c r="H86" s="499" t="s">
        <v>114</v>
      </c>
      <c r="I86" s="499" t="s">
        <v>388</v>
      </c>
    </row>
    <row r="87" spans="1:9" ht="14.25" customHeight="1">
      <c r="A87" s="513">
        <v>45855</v>
      </c>
      <c r="B87" s="514">
        <v>16</v>
      </c>
      <c r="C87" s="514" t="s">
        <v>65</v>
      </c>
      <c r="D87" s="514">
        <v>123</v>
      </c>
      <c r="E87" s="434" t="s">
        <v>490</v>
      </c>
      <c r="F87" s="434" t="s">
        <v>496</v>
      </c>
      <c r="G87" s="434" t="s">
        <v>497</v>
      </c>
      <c r="H87" s="499" t="s">
        <v>309</v>
      </c>
      <c r="I87" s="499" t="s">
        <v>388</v>
      </c>
    </row>
    <row r="88" spans="1:9" ht="14.25" customHeight="1">
      <c r="A88" s="513">
        <v>45855</v>
      </c>
      <c r="B88" s="514">
        <v>16</v>
      </c>
      <c r="C88" s="514" t="s">
        <v>211</v>
      </c>
      <c r="D88" s="514">
        <v>132</v>
      </c>
      <c r="E88" s="434" t="s">
        <v>402</v>
      </c>
      <c r="F88" s="434" t="s">
        <v>521</v>
      </c>
      <c r="G88" s="434" t="s">
        <v>522</v>
      </c>
      <c r="H88" s="499" t="s">
        <v>108</v>
      </c>
      <c r="I88" s="461" t="s">
        <v>423</v>
      </c>
    </row>
    <row r="89" spans="1:9" ht="14.25" customHeight="1">
      <c r="A89" s="513">
        <v>45855</v>
      </c>
      <c r="B89" s="514">
        <v>16</v>
      </c>
      <c r="C89" s="514" t="s">
        <v>63</v>
      </c>
      <c r="D89" s="514">
        <v>133</v>
      </c>
      <c r="E89" s="434" t="s">
        <v>402</v>
      </c>
      <c r="F89" s="434" t="s">
        <v>521</v>
      </c>
      <c r="G89" s="434" t="s">
        <v>522</v>
      </c>
      <c r="H89" s="499" t="s">
        <v>114</v>
      </c>
      <c r="I89" s="499" t="s">
        <v>388</v>
      </c>
    </row>
    <row r="90" spans="1:9" ht="14.25" customHeight="1">
      <c r="A90" s="513">
        <v>45855</v>
      </c>
      <c r="B90" s="514">
        <v>16</v>
      </c>
      <c r="C90" s="514" t="s">
        <v>65</v>
      </c>
      <c r="D90" s="514">
        <v>134</v>
      </c>
      <c r="E90" s="434" t="s">
        <v>402</v>
      </c>
      <c r="F90" s="434" t="s">
        <v>521</v>
      </c>
      <c r="G90" s="434" t="s">
        <v>522</v>
      </c>
      <c r="H90" s="499" t="s">
        <v>309</v>
      </c>
      <c r="I90" s="499" t="s">
        <v>388</v>
      </c>
    </row>
    <row r="91" spans="1:9" ht="14.25" customHeight="1">
      <c r="A91" s="513">
        <v>45855</v>
      </c>
      <c r="B91" s="514">
        <v>16</v>
      </c>
      <c r="C91" s="514" t="s">
        <v>211</v>
      </c>
      <c r="D91" s="514">
        <v>135</v>
      </c>
      <c r="E91" s="434" t="s">
        <v>501</v>
      </c>
      <c r="F91" s="434" t="s">
        <v>502</v>
      </c>
      <c r="G91" s="434" t="s">
        <v>503</v>
      </c>
      <c r="H91" s="499" t="s">
        <v>108</v>
      </c>
      <c r="I91" s="499" t="s">
        <v>388</v>
      </c>
    </row>
    <row r="92" spans="1:9" ht="14.25" customHeight="1">
      <c r="A92" s="513">
        <v>45855</v>
      </c>
      <c r="B92" s="514">
        <v>16</v>
      </c>
      <c r="C92" s="514" t="s">
        <v>63</v>
      </c>
      <c r="D92" s="514">
        <v>136</v>
      </c>
      <c r="E92" s="434" t="s">
        <v>501</v>
      </c>
      <c r="F92" s="434" t="s">
        <v>502</v>
      </c>
      <c r="G92" s="434" t="s">
        <v>503</v>
      </c>
      <c r="H92" s="499" t="s">
        <v>114</v>
      </c>
      <c r="I92" s="499" t="s">
        <v>388</v>
      </c>
    </row>
    <row r="93" spans="1:9" ht="14.25" customHeight="1">
      <c r="A93" s="513">
        <v>45855</v>
      </c>
      <c r="B93" s="514">
        <v>16</v>
      </c>
      <c r="C93" s="514" t="s">
        <v>65</v>
      </c>
      <c r="D93" s="514">
        <v>137</v>
      </c>
      <c r="E93" s="434" t="s">
        <v>501</v>
      </c>
      <c r="F93" s="434" t="s">
        <v>502</v>
      </c>
      <c r="G93" s="434" t="s">
        <v>503</v>
      </c>
      <c r="H93" s="499" t="s">
        <v>309</v>
      </c>
      <c r="I93" s="499" t="s">
        <v>388</v>
      </c>
    </row>
    <row r="94" spans="1:9" ht="14.25" customHeight="1">
      <c r="A94" s="513">
        <v>45855</v>
      </c>
      <c r="B94" s="514">
        <v>16</v>
      </c>
      <c r="C94" s="514" t="s">
        <v>211</v>
      </c>
      <c r="D94" s="514">
        <v>138</v>
      </c>
      <c r="E94" s="434" t="s">
        <v>509</v>
      </c>
      <c r="F94" s="434">
        <v>2</v>
      </c>
      <c r="G94" s="434" t="s">
        <v>510</v>
      </c>
      <c r="H94" s="499" t="s">
        <v>108</v>
      </c>
      <c r="I94" s="461" t="s">
        <v>563</v>
      </c>
    </row>
    <row r="95" spans="1:9" ht="14.25" customHeight="1">
      <c r="A95" s="513">
        <v>45855</v>
      </c>
      <c r="B95" s="514">
        <v>16</v>
      </c>
      <c r="C95" s="514" t="s">
        <v>63</v>
      </c>
      <c r="D95" s="514">
        <v>139</v>
      </c>
      <c r="E95" s="434" t="s">
        <v>509</v>
      </c>
      <c r="F95" s="434">
        <v>2</v>
      </c>
      <c r="G95" s="434" t="s">
        <v>510</v>
      </c>
      <c r="H95" s="499" t="s">
        <v>114</v>
      </c>
      <c r="I95" s="499" t="s">
        <v>388</v>
      </c>
    </row>
    <row r="96" spans="1:9" ht="14.25" customHeight="1">
      <c r="A96" s="513">
        <v>45855</v>
      </c>
      <c r="B96" s="514">
        <v>16</v>
      </c>
      <c r="C96" s="514" t="s">
        <v>65</v>
      </c>
      <c r="D96" s="514">
        <v>140</v>
      </c>
      <c r="E96" s="434" t="s">
        <v>509</v>
      </c>
      <c r="F96" s="434">
        <v>2</v>
      </c>
      <c r="G96" s="434" t="s">
        <v>510</v>
      </c>
      <c r="H96" s="499" t="s">
        <v>309</v>
      </c>
      <c r="I96" s="499" t="s">
        <v>388</v>
      </c>
    </row>
    <row r="97" spans="1:9" ht="14.25" customHeight="1">
      <c r="A97" s="513">
        <v>45855</v>
      </c>
      <c r="B97" s="514">
        <v>16</v>
      </c>
      <c r="C97" s="514" t="s">
        <v>211</v>
      </c>
      <c r="D97" s="514">
        <v>145</v>
      </c>
      <c r="E97" s="434" t="s">
        <v>516</v>
      </c>
      <c r="F97" s="434" t="s">
        <v>517</v>
      </c>
      <c r="G97" s="434" t="s">
        <v>518</v>
      </c>
      <c r="H97" s="499" t="s">
        <v>108</v>
      </c>
      <c r="I97" s="461" t="s">
        <v>564</v>
      </c>
    </row>
    <row r="98" spans="1:9" ht="14.25" customHeight="1">
      <c r="A98" s="513">
        <v>45855</v>
      </c>
      <c r="B98" s="514">
        <v>16</v>
      </c>
      <c r="C98" s="514" t="s">
        <v>63</v>
      </c>
      <c r="D98" s="514">
        <v>146</v>
      </c>
      <c r="E98" s="434" t="s">
        <v>516</v>
      </c>
      <c r="F98" s="434" t="s">
        <v>517</v>
      </c>
      <c r="G98" s="434" t="s">
        <v>518</v>
      </c>
      <c r="H98" s="499" t="s">
        <v>114</v>
      </c>
      <c r="I98" s="499" t="s">
        <v>388</v>
      </c>
    </row>
    <row r="99" spans="1:9" ht="14.25" customHeight="1">
      <c r="A99" s="513">
        <v>45855</v>
      </c>
      <c r="B99" s="514">
        <v>16</v>
      </c>
      <c r="C99" s="514" t="s">
        <v>65</v>
      </c>
      <c r="D99" s="514">
        <v>147</v>
      </c>
      <c r="E99" s="434" t="s">
        <v>516</v>
      </c>
      <c r="F99" s="434" t="s">
        <v>517</v>
      </c>
      <c r="G99" s="434" t="s">
        <v>518</v>
      </c>
      <c r="H99" s="499" t="s">
        <v>309</v>
      </c>
      <c r="I99" s="499" t="s">
        <v>388</v>
      </c>
    </row>
    <row r="100" spans="1:9" ht="14.25" customHeight="1">
      <c r="A100" s="513">
        <v>45852</v>
      </c>
      <c r="B100" s="514">
        <v>16</v>
      </c>
      <c r="C100" s="514" t="s">
        <v>72</v>
      </c>
      <c r="D100" s="514">
        <v>148</v>
      </c>
      <c r="E100" s="434" t="s">
        <v>516</v>
      </c>
      <c r="F100" s="434" t="s">
        <v>517</v>
      </c>
      <c r="G100" s="434" t="s">
        <v>518</v>
      </c>
      <c r="H100" s="499" t="s">
        <v>450</v>
      </c>
      <c r="I100" s="499" t="s">
        <v>388</v>
      </c>
    </row>
    <row r="101" spans="1:9" ht="14.25" customHeight="1">
      <c r="A101" s="513">
        <v>45855</v>
      </c>
      <c r="B101" s="514">
        <v>16</v>
      </c>
      <c r="C101" s="514" t="s">
        <v>211</v>
      </c>
      <c r="D101" s="514">
        <v>149</v>
      </c>
      <c r="E101" s="434" t="s">
        <v>504</v>
      </c>
      <c r="F101" s="434" t="s">
        <v>505</v>
      </c>
      <c r="G101" s="434" t="s">
        <v>506</v>
      </c>
      <c r="H101" s="499" t="s">
        <v>108</v>
      </c>
      <c r="I101" s="461" t="s">
        <v>565</v>
      </c>
    </row>
    <row r="102" spans="1:9" ht="14.25" customHeight="1">
      <c r="A102" s="513">
        <v>45855</v>
      </c>
      <c r="B102" s="514">
        <v>16</v>
      </c>
      <c r="C102" s="514" t="s">
        <v>63</v>
      </c>
      <c r="D102" s="514">
        <v>150</v>
      </c>
      <c r="E102" s="434" t="s">
        <v>504</v>
      </c>
      <c r="F102" s="434" t="s">
        <v>505</v>
      </c>
      <c r="G102" s="434" t="s">
        <v>506</v>
      </c>
      <c r="H102" s="499" t="s">
        <v>114</v>
      </c>
      <c r="I102" s="499" t="s">
        <v>388</v>
      </c>
    </row>
    <row r="103" spans="1:9" ht="14.25" customHeight="1">
      <c r="A103" s="562">
        <v>45855</v>
      </c>
      <c r="B103" s="563">
        <v>16</v>
      </c>
      <c r="C103" s="563" t="s">
        <v>65</v>
      </c>
      <c r="D103" s="563">
        <v>151</v>
      </c>
      <c r="E103" s="549" t="s">
        <v>504</v>
      </c>
      <c r="F103" s="549" t="s">
        <v>505</v>
      </c>
      <c r="G103" s="549" t="s">
        <v>506</v>
      </c>
      <c r="H103" s="566" t="s">
        <v>309</v>
      </c>
      <c r="I103" s="566" t="s">
        <v>388</v>
      </c>
    </row>
    <row r="104" spans="1:9" ht="14.25" customHeight="1">
      <c r="A104" s="513">
        <v>45859</v>
      </c>
      <c r="B104" s="514">
        <v>20</v>
      </c>
      <c r="C104" s="514" t="s">
        <v>211</v>
      </c>
      <c r="D104" s="514">
        <v>152</v>
      </c>
      <c r="E104" s="434" t="s">
        <v>396</v>
      </c>
      <c r="F104" s="434" t="s">
        <v>487</v>
      </c>
      <c r="G104" s="434" t="s">
        <v>488</v>
      </c>
      <c r="H104" s="499" t="s">
        <v>108</v>
      </c>
      <c r="I104" s="499" t="s">
        <v>388</v>
      </c>
    </row>
    <row r="105" spans="1:9" ht="14.25" customHeight="1">
      <c r="A105" s="513">
        <v>45859</v>
      </c>
      <c r="B105" s="514">
        <v>20</v>
      </c>
      <c r="C105" s="514" t="s">
        <v>63</v>
      </c>
      <c r="D105" s="514">
        <v>153</v>
      </c>
      <c r="E105" s="434" t="s">
        <v>396</v>
      </c>
      <c r="F105" s="434" t="s">
        <v>487</v>
      </c>
      <c r="G105" s="434" t="s">
        <v>488</v>
      </c>
      <c r="H105" s="499" t="s">
        <v>114</v>
      </c>
      <c r="I105" s="499" t="s">
        <v>388</v>
      </c>
    </row>
    <row r="106" spans="1:9" ht="14.25" customHeight="1">
      <c r="A106" s="513">
        <v>45859</v>
      </c>
      <c r="B106" s="514">
        <v>20</v>
      </c>
      <c r="C106" s="514" t="s">
        <v>65</v>
      </c>
      <c r="D106" s="514">
        <v>154</v>
      </c>
      <c r="E106" s="434" t="s">
        <v>396</v>
      </c>
      <c r="F106" s="434" t="s">
        <v>487</v>
      </c>
      <c r="G106" s="434" t="s">
        <v>488</v>
      </c>
      <c r="H106" s="499" t="s">
        <v>309</v>
      </c>
      <c r="I106" s="499" t="s">
        <v>388</v>
      </c>
    </row>
    <row r="107" spans="1:9" ht="14.25" customHeight="1">
      <c r="A107" s="513">
        <v>45859</v>
      </c>
      <c r="B107" s="514">
        <v>20</v>
      </c>
      <c r="C107" s="514" t="s">
        <v>211</v>
      </c>
      <c r="D107" s="514">
        <v>155</v>
      </c>
      <c r="E107" s="434" t="s">
        <v>490</v>
      </c>
      <c r="F107" s="434" t="s">
        <v>496</v>
      </c>
      <c r="G107" s="434" t="s">
        <v>497</v>
      </c>
      <c r="H107" s="499" t="s">
        <v>108</v>
      </c>
      <c r="I107" s="499" t="s">
        <v>388</v>
      </c>
    </row>
    <row r="108" spans="1:9" ht="14.25" customHeight="1">
      <c r="A108" s="513">
        <v>45859</v>
      </c>
      <c r="B108" s="514">
        <v>20</v>
      </c>
      <c r="C108" s="514" t="s">
        <v>63</v>
      </c>
      <c r="D108" s="514">
        <v>156</v>
      </c>
      <c r="E108" s="434" t="s">
        <v>490</v>
      </c>
      <c r="F108" s="434" t="s">
        <v>496</v>
      </c>
      <c r="G108" s="434" t="s">
        <v>497</v>
      </c>
      <c r="H108" s="499" t="s">
        <v>114</v>
      </c>
      <c r="I108" s="499" t="s">
        <v>388</v>
      </c>
    </row>
    <row r="109" spans="1:9" ht="14.25" customHeight="1">
      <c r="A109" s="513">
        <v>45859</v>
      </c>
      <c r="B109" s="514">
        <v>20</v>
      </c>
      <c r="C109" s="514" t="s">
        <v>65</v>
      </c>
      <c r="D109" s="514">
        <v>157</v>
      </c>
      <c r="E109" s="434" t="s">
        <v>490</v>
      </c>
      <c r="F109" s="434" t="s">
        <v>496</v>
      </c>
      <c r="G109" s="434" t="s">
        <v>497</v>
      </c>
      <c r="H109" s="499" t="s">
        <v>309</v>
      </c>
      <c r="I109" s="499" t="s">
        <v>388</v>
      </c>
    </row>
    <row r="110" spans="1:9" ht="14.25" customHeight="1">
      <c r="A110" s="513">
        <v>45859</v>
      </c>
      <c r="B110" s="514">
        <v>20</v>
      </c>
      <c r="C110" s="514" t="s">
        <v>211</v>
      </c>
      <c r="D110" s="514">
        <v>158</v>
      </c>
      <c r="E110" s="434" t="s">
        <v>402</v>
      </c>
      <c r="F110" s="434" t="s">
        <v>521</v>
      </c>
      <c r="G110" s="434" t="s">
        <v>522</v>
      </c>
      <c r="H110" s="499" t="s">
        <v>108</v>
      </c>
      <c r="I110" s="499" t="s">
        <v>388</v>
      </c>
    </row>
    <row r="111" spans="1:9" ht="14.25" customHeight="1">
      <c r="A111" s="513">
        <v>45859</v>
      </c>
      <c r="B111" s="514">
        <v>20</v>
      </c>
      <c r="C111" s="514" t="s">
        <v>63</v>
      </c>
      <c r="D111" s="514">
        <v>159</v>
      </c>
      <c r="E111" s="434" t="s">
        <v>402</v>
      </c>
      <c r="F111" s="434" t="s">
        <v>521</v>
      </c>
      <c r="G111" s="434" t="s">
        <v>522</v>
      </c>
      <c r="H111" s="499" t="s">
        <v>114</v>
      </c>
      <c r="I111" s="499" t="s">
        <v>388</v>
      </c>
    </row>
    <row r="112" spans="1:9" ht="14.25" customHeight="1">
      <c r="A112" s="513">
        <v>45859</v>
      </c>
      <c r="B112" s="514">
        <v>20</v>
      </c>
      <c r="C112" s="514" t="s">
        <v>65</v>
      </c>
      <c r="D112" s="514">
        <v>160</v>
      </c>
      <c r="E112" s="434" t="s">
        <v>402</v>
      </c>
      <c r="F112" s="434" t="s">
        <v>521</v>
      </c>
      <c r="G112" s="434" t="s">
        <v>522</v>
      </c>
      <c r="H112" s="499" t="s">
        <v>309</v>
      </c>
      <c r="I112" s="499" t="s">
        <v>388</v>
      </c>
    </row>
    <row r="113" spans="1:9" ht="14.25" customHeight="1">
      <c r="A113" s="513">
        <v>45859</v>
      </c>
      <c r="B113" s="514">
        <v>20</v>
      </c>
      <c r="C113" s="514" t="s">
        <v>211</v>
      </c>
      <c r="D113" s="514">
        <v>161</v>
      </c>
      <c r="E113" s="434" t="s">
        <v>501</v>
      </c>
      <c r="F113" s="434" t="s">
        <v>502</v>
      </c>
      <c r="G113" s="434" t="s">
        <v>503</v>
      </c>
      <c r="H113" s="499" t="s">
        <v>108</v>
      </c>
      <c r="I113" s="499" t="s">
        <v>388</v>
      </c>
    </row>
    <row r="114" spans="1:9" ht="14.25" customHeight="1">
      <c r="A114" s="513">
        <v>45859</v>
      </c>
      <c r="B114" s="514">
        <v>20</v>
      </c>
      <c r="C114" s="514" t="s">
        <v>63</v>
      </c>
      <c r="D114" s="514">
        <v>162</v>
      </c>
      <c r="E114" s="434" t="s">
        <v>501</v>
      </c>
      <c r="F114" s="434" t="s">
        <v>502</v>
      </c>
      <c r="G114" s="434" t="s">
        <v>503</v>
      </c>
      <c r="H114" s="499" t="s">
        <v>114</v>
      </c>
      <c r="I114" s="499" t="s">
        <v>388</v>
      </c>
    </row>
    <row r="115" spans="1:9" ht="14.25" customHeight="1">
      <c r="A115" s="513">
        <v>45859</v>
      </c>
      <c r="B115" s="514">
        <v>20</v>
      </c>
      <c r="C115" s="514" t="s">
        <v>65</v>
      </c>
      <c r="D115" s="514">
        <v>163</v>
      </c>
      <c r="E115" s="434" t="s">
        <v>501</v>
      </c>
      <c r="F115" s="434" t="s">
        <v>502</v>
      </c>
      <c r="G115" s="434" t="s">
        <v>503</v>
      </c>
      <c r="H115" s="499" t="s">
        <v>309</v>
      </c>
      <c r="I115" s="499" t="s">
        <v>388</v>
      </c>
    </row>
    <row r="116" spans="1:9" ht="14.25" customHeight="1">
      <c r="A116" s="513">
        <v>45859</v>
      </c>
      <c r="B116" s="514">
        <v>20</v>
      </c>
      <c r="C116" s="514" t="s">
        <v>211</v>
      </c>
      <c r="D116" s="514">
        <v>164</v>
      </c>
      <c r="E116" s="434" t="s">
        <v>509</v>
      </c>
      <c r="F116" s="434">
        <v>2</v>
      </c>
      <c r="G116" s="434" t="s">
        <v>510</v>
      </c>
      <c r="H116" s="499" t="s">
        <v>108</v>
      </c>
      <c r="I116" s="499" t="s">
        <v>388</v>
      </c>
    </row>
    <row r="117" spans="1:9" ht="14.25" customHeight="1">
      <c r="A117" s="513">
        <v>45859</v>
      </c>
      <c r="B117" s="514">
        <v>20</v>
      </c>
      <c r="C117" s="514" t="s">
        <v>63</v>
      </c>
      <c r="D117" s="514">
        <v>165</v>
      </c>
      <c r="E117" s="434" t="s">
        <v>509</v>
      </c>
      <c r="F117" s="434">
        <v>2</v>
      </c>
      <c r="G117" s="434" t="s">
        <v>510</v>
      </c>
      <c r="H117" s="499" t="s">
        <v>114</v>
      </c>
      <c r="I117" s="499" t="s">
        <v>388</v>
      </c>
    </row>
    <row r="118" spans="1:9" ht="14.25" customHeight="1">
      <c r="A118" s="513">
        <v>45859</v>
      </c>
      <c r="B118" s="514">
        <v>20</v>
      </c>
      <c r="C118" s="514" t="s">
        <v>65</v>
      </c>
      <c r="D118" s="514">
        <v>166</v>
      </c>
      <c r="E118" s="434" t="s">
        <v>509</v>
      </c>
      <c r="F118" s="434">
        <v>2</v>
      </c>
      <c r="G118" s="434" t="s">
        <v>510</v>
      </c>
      <c r="H118" s="499" t="s">
        <v>309</v>
      </c>
      <c r="I118" s="499" t="s">
        <v>388</v>
      </c>
    </row>
    <row r="119" spans="1:9" ht="14.25" customHeight="1">
      <c r="A119" s="513">
        <v>45859</v>
      </c>
      <c r="B119" s="514">
        <v>20</v>
      </c>
      <c r="C119" s="514" t="s">
        <v>211</v>
      </c>
      <c r="D119" s="514">
        <v>167</v>
      </c>
      <c r="E119" s="434" t="s">
        <v>504</v>
      </c>
      <c r="F119" s="434" t="s">
        <v>505</v>
      </c>
      <c r="G119" s="434" t="s">
        <v>506</v>
      </c>
      <c r="H119" s="499" t="s">
        <v>108</v>
      </c>
      <c r="I119" s="499" t="s">
        <v>388</v>
      </c>
    </row>
    <row r="120" spans="1:9" ht="14.25" customHeight="1">
      <c r="A120" s="513">
        <v>45859</v>
      </c>
      <c r="B120" s="514">
        <v>20</v>
      </c>
      <c r="C120" s="514" t="s">
        <v>63</v>
      </c>
      <c r="D120" s="514">
        <v>168</v>
      </c>
      <c r="E120" s="434" t="s">
        <v>504</v>
      </c>
      <c r="F120" s="434" t="s">
        <v>505</v>
      </c>
      <c r="G120" s="434" t="s">
        <v>506</v>
      </c>
      <c r="H120" s="499" t="s">
        <v>114</v>
      </c>
      <c r="I120" s="499" t="s">
        <v>388</v>
      </c>
    </row>
    <row r="121" spans="1:9" ht="14.25" customHeight="1">
      <c r="A121" s="513">
        <v>45859</v>
      </c>
      <c r="B121" s="514">
        <v>20</v>
      </c>
      <c r="C121" s="514" t="s">
        <v>65</v>
      </c>
      <c r="D121" s="514">
        <v>169</v>
      </c>
      <c r="E121" s="434" t="s">
        <v>504</v>
      </c>
      <c r="F121" s="434" t="s">
        <v>505</v>
      </c>
      <c r="G121" s="434" t="s">
        <v>506</v>
      </c>
      <c r="H121" s="499" t="s">
        <v>309</v>
      </c>
      <c r="I121" s="499" t="s">
        <v>388</v>
      </c>
    </row>
    <row r="122" spans="1:9" ht="14.25" customHeight="1">
      <c r="A122" s="513">
        <v>45859</v>
      </c>
      <c r="B122" s="514">
        <v>20</v>
      </c>
      <c r="C122" s="514" t="s">
        <v>211</v>
      </c>
      <c r="D122" s="514">
        <v>170</v>
      </c>
      <c r="E122" s="434" t="s">
        <v>516</v>
      </c>
      <c r="F122" s="434" t="s">
        <v>517</v>
      </c>
      <c r="G122" s="434" t="s">
        <v>518</v>
      </c>
      <c r="H122" s="499" t="s">
        <v>108</v>
      </c>
      <c r="I122" s="499" t="s">
        <v>388</v>
      </c>
    </row>
    <row r="123" spans="1:9" ht="14.25" customHeight="1">
      <c r="A123" s="513">
        <v>45859</v>
      </c>
      <c r="B123" s="514">
        <v>20</v>
      </c>
      <c r="C123" s="514" t="s">
        <v>63</v>
      </c>
      <c r="D123" s="514">
        <v>171</v>
      </c>
      <c r="E123" s="434" t="s">
        <v>516</v>
      </c>
      <c r="F123" s="434" t="s">
        <v>517</v>
      </c>
      <c r="G123" s="434" t="s">
        <v>518</v>
      </c>
      <c r="H123" s="499" t="s">
        <v>114</v>
      </c>
      <c r="I123" s="499" t="s">
        <v>388</v>
      </c>
    </row>
    <row r="124" spans="1:9" ht="14.25" customHeight="1">
      <c r="A124" s="513">
        <v>45859</v>
      </c>
      <c r="B124" s="514">
        <v>20</v>
      </c>
      <c r="C124" s="514" t="s">
        <v>65</v>
      </c>
      <c r="D124" s="514">
        <v>172</v>
      </c>
      <c r="E124" s="434" t="s">
        <v>516</v>
      </c>
      <c r="F124" s="434" t="s">
        <v>517</v>
      </c>
      <c r="G124" s="434" t="s">
        <v>518</v>
      </c>
      <c r="H124" s="499" t="s">
        <v>309</v>
      </c>
      <c r="I124" s="499" t="s">
        <v>388</v>
      </c>
    </row>
    <row r="125" spans="1:9" ht="14.25" customHeight="1">
      <c r="A125" s="513">
        <v>45859</v>
      </c>
      <c r="B125" s="514">
        <v>20</v>
      </c>
      <c r="C125" s="514" t="s">
        <v>72</v>
      </c>
      <c r="D125" s="514">
        <v>173</v>
      </c>
      <c r="E125" s="434" t="s">
        <v>516</v>
      </c>
      <c r="F125" s="434" t="s">
        <v>517</v>
      </c>
      <c r="G125" s="434" t="s">
        <v>518</v>
      </c>
      <c r="H125" s="499" t="s">
        <v>450</v>
      </c>
      <c r="I125" s="499" t="s">
        <v>388</v>
      </c>
    </row>
    <row r="126" spans="1:9" ht="14.25" customHeight="1">
      <c r="A126" s="562">
        <v>45859</v>
      </c>
      <c r="B126" s="563">
        <v>20</v>
      </c>
      <c r="C126" s="563" t="s">
        <v>72</v>
      </c>
      <c r="D126" s="563">
        <v>174</v>
      </c>
      <c r="E126" s="549" t="s">
        <v>516</v>
      </c>
      <c r="F126" s="549" t="s">
        <v>517</v>
      </c>
      <c r="G126" s="549" t="s">
        <v>518</v>
      </c>
      <c r="H126" s="670" t="s">
        <v>566</v>
      </c>
      <c r="I126" s="566" t="s">
        <v>388</v>
      </c>
    </row>
    <row r="127" spans="1:9" ht="14.25" customHeight="1">
      <c r="A127" s="513">
        <v>45862</v>
      </c>
      <c r="B127" s="514">
        <v>23</v>
      </c>
      <c r="C127" s="514" t="s">
        <v>211</v>
      </c>
      <c r="D127" s="514">
        <v>175</v>
      </c>
      <c r="E127" s="434" t="s">
        <v>396</v>
      </c>
      <c r="F127" s="434" t="s">
        <v>487</v>
      </c>
      <c r="G127" s="434" t="s">
        <v>488</v>
      </c>
      <c r="H127" s="499" t="s">
        <v>108</v>
      </c>
      <c r="I127" s="499" t="s">
        <v>388</v>
      </c>
    </row>
    <row r="128" spans="1:9" ht="14.25" customHeight="1">
      <c r="A128" s="513">
        <v>45862</v>
      </c>
      <c r="B128" s="514">
        <v>23</v>
      </c>
      <c r="C128" s="514" t="s">
        <v>63</v>
      </c>
      <c r="D128" s="514">
        <v>176</v>
      </c>
      <c r="E128" s="434" t="s">
        <v>396</v>
      </c>
      <c r="F128" s="434" t="s">
        <v>487</v>
      </c>
      <c r="G128" s="434" t="s">
        <v>488</v>
      </c>
      <c r="H128" s="499" t="s">
        <v>114</v>
      </c>
      <c r="I128" s="499" t="s">
        <v>388</v>
      </c>
    </row>
    <row r="129" spans="1:9" ht="14.25" customHeight="1">
      <c r="A129" s="513">
        <v>45862</v>
      </c>
      <c r="B129" s="514">
        <v>23</v>
      </c>
      <c r="C129" s="514" t="s">
        <v>65</v>
      </c>
      <c r="D129" s="514">
        <v>177</v>
      </c>
      <c r="E129" s="434" t="s">
        <v>396</v>
      </c>
      <c r="F129" s="434" t="s">
        <v>487</v>
      </c>
      <c r="G129" s="434" t="s">
        <v>488</v>
      </c>
      <c r="H129" s="499" t="s">
        <v>309</v>
      </c>
      <c r="I129" s="499" t="s">
        <v>388</v>
      </c>
    </row>
    <row r="130" spans="1:9" ht="14.25" customHeight="1">
      <c r="A130" s="513">
        <v>45862</v>
      </c>
      <c r="B130" s="514">
        <v>23</v>
      </c>
      <c r="C130" s="514" t="s">
        <v>211</v>
      </c>
      <c r="D130" s="514">
        <v>178</v>
      </c>
      <c r="E130" s="434" t="s">
        <v>490</v>
      </c>
      <c r="F130" s="434" t="s">
        <v>496</v>
      </c>
      <c r="G130" s="434" t="s">
        <v>497</v>
      </c>
      <c r="H130" s="499" t="s">
        <v>108</v>
      </c>
      <c r="I130" s="499" t="s">
        <v>388</v>
      </c>
    </row>
    <row r="131" spans="1:9" ht="14.25" customHeight="1">
      <c r="A131" s="513">
        <v>45862</v>
      </c>
      <c r="B131" s="514">
        <v>23</v>
      </c>
      <c r="C131" s="514" t="s">
        <v>63</v>
      </c>
      <c r="D131" s="514">
        <v>179</v>
      </c>
      <c r="E131" s="434" t="s">
        <v>490</v>
      </c>
      <c r="F131" s="434" t="s">
        <v>496</v>
      </c>
      <c r="G131" s="434" t="s">
        <v>497</v>
      </c>
      <c r="H131" s="499" t="s">
        <v>114</v>
      </c>
      <c r="I131" s="499" t="s">
        <v>388</v>
      </c>
    </row>
    <row r="132" spans="1:9" ht="14.25" customHeight="1">
      <c r="A132" s="513">
        <v>45862</v>
      </c>
      <c r="B132" s="514">
        <v>23</v>
      </c>
      <c r="C132" s="514" t="s">
        <v>65</v>
      </c>
      <c r="D132" s="514">
        <v>180</v>
      </c>
      <c r="E132" s="434" t="s">
        <v>490</v>
      </c>
      <c r="F132" s="434" t="s">
        <v>496</v>
      </c>
      <c r="G132" s="434" t="s">
        <v>497</v>
      </c>
      <c r="H132" s="499" t="s">
        <v>309</v>
      </c>
      <c r="I132" s="499" t="s">
        <v>388</v>
      </c>
    </row>
    <row r="133" spans="1:9" ht="14.25" customHeight="1">
      <c r="A133" s="513">
        <v>45862</v>
      </c>
      <c r="B133" s="514">
        <v>23</v>
      </c>
      <c r="C133" s="514" t="s">
        <v>211</v>
      </c>
      <c r="D133" s="514">
        <v>181</v>
      </c>
      <c r="E133" s="434" t="s">
        <v>402</v>
      </c>
      <c r="F133" s="434" t="s">
        <v>521</v>
      </c>
      <c r="G133" s="434" t="s">
        <v>522</v>
      </c>
      <c r="H133" s="499" t="s">
        <v>108</v>
      </c>
      <c r="I133" s="499" t="s">
        <v>388</v>
      </c>
    </row>
    <row r="134" spans="1:9" ht="14.25" customHeight="1">
      <c r="A134" s="513">
        <v>45862</v>
      </c>
      <c r="B134" s="514">
        <v>23</v>
      </c>
      <c r="C134" s="514" t="s">
        <v>63</v>
      </c>
      <c r="D134" s="514">
        <v>182</v>
      </c>
      <c r="E134" s="434" t="s">
        <v>402</v>
      </c>
      <c r="F134" s="434" t="s">
        <v>521</v>
      </c>
      <c r="G134" s="434" t="s">
        <v>522</v>
      </c>
      <c r="H134" s="499" t="s">
        <v>114</v>
      </c>
      <c r="I134" s="499" t="s">
        <v>388</v>
      </c>
    </row>
    <row r="135" spans="1:9" ht="14.25" customHeight="1">
      <c r="A135" s="513">
        <v>45862</v>
      </c>
      <c r="B135" s="514">
        <v>23</v>
      </c>
      <c r="C135" s="514" t="s">
        <v>65</v>
      </c>
      <c r="D135" s="514">
        <v>183</v>
      </c>
      <c r="E135" s="434" t="s">
        <v>402</v>
      </c>
      <c r="F135" s="434" t="s">
        <v>521</v>
      </c>
      <c r="G135" s="434" t="s">
        <v>522</v>
      </c>
      <c r="H135" s="499" t="s">
        <v>309</v>
      </c>
      <c r="I135" s="499" t="s">
        <v>388</v>
      </c>
    </row>
    <row r="136" spans="1:9" ht="14.25" customHeight="1">
      <c r="A136" s="513">
        <v>45862</v>
      </c>
      <c r="B136" s="514">
        <v>23</v>
      </c>
      <c r="C136" s="514" t="s">
        <v>211</v>
      </c>
      <c r="D136" s="514">
        <v>189</v>
      </c>
      <c r="E136" s="434" t="s">
        <v>516</v>
      </c>
      <c r="F136" s="434" t="s">
        <v>517</v>
      </c>
      <c r="G136" s="434" t="s">
        <v>518</v>
      </c>
      <c r="H136" s="499" t="s">
        <v>108</v>
      </c>
      <c r="I136" s="499" t="s">
        <v>388</v>
      </c>
    </row>
    <row r="137" spans="1:9" ht="14.25" customHeight="1">
      <c r="A137" s="513">
        <v>45862</v>
      </c>
      <c r="B137" s="514">
        <v>23</v>
      </c>
      <c r="C137" s="514" t="s">
        <v>63</v>
      </c>
      <c r="D137" s="514">
        <v>190</v>
      </c>
      <c r="E137" s="434" t="s">
        <v>516</v>
      </c>
      <c r="F137" s="434" t="s">
        <v>517</v>
      </c>
      <c r="G137" s="434" t="s">
        <v>518</v>
      </c>
      <c r="H137" s="499" t="s">
        <v>114</v>
      </c>
      <c r="I137" s="499" t="s">
        <v>388</v>
      </c>
    </row>
    <row r="138" spans="1:9" ht="14.25" customHeight="1">
      <c r="A138" s="513">
        <v>45862</v>
      </c>
      <c r="B138" s="514">
        <v>23</v>
      </c>
      <c r="C138" s="514" t="s">
        <v>65</v>
      </c>
      <c r="D138" s="514">
        <v>191</v>
      </c>
      <c r="E138" s="434" t="s">
        <v>516</v>
      </c>
      <c r="F138" s="434" t="s">
        <v>517</v>
      </c>
      <c r="G138" s="434" t="s">
        <v>518</v>
      </c>
      <c r="H138" s="499" t="s">
        <v>309</v>
      </c>
      <c r="I138" s="499" t="s">
        <v>388</v>
      </c>
    </row>
    <row r="139" spans="1:9" ht="14.25" customHeight="1">
      <c r="A139" s="513">
        <v>45862</v>
      </c>
      <c r="B139" s="514">
        <v>23</v>
      </c>
      <c r="C139" s="514" t="s">
        <v>72</v>
      </c>
      <c r="D139" s="514">
        <v>192</v>
      </c>
      <c r="E139" s="434" t="s">
        <v>516</v>
      </c>
      <c r="F139" s="434" t="s">
        <v>517</v>
      </c>
      <c r="G139" s="434" t="s">
        <v>518</v>
      </c>
      <c r="H139" s="499" t="s">
        <v>450</v>
      </c>
      <c r="I139" s="499" t="s">
        <v>388</v>
      </c>
    </row>
    <row r="140" spans="1:9" ht="14.25" customHeight="1">
      <c r="A140" s="513">
        <v>45862</v>
      </c>
      <c r="B140" s="514">
        <v>23</v>
      </c>
      <c r="C140" s="514" t="s">
        <v>211</v>
      </c>
      <c r="D140" s="514">
        <v>193</v>
      </c>
      <c r="E140" s="434" t="s">
        <v>501</v>
      </c>
      <c r="F140" s="434" t="s">
        <v>502</v>
      </c>
      <c r="G140" s="434" t="s">
        <v>503</v>
      </c>
      <c r="H140" s="499" t="s">
        <v>108</v>
      </c>
      <c r="I140" s="499" t="s">
        <v>388</v>
      </c>
    </row>
    <row r="141" spans="1:9" ht="14.25" customHeight="1">
      <c r="A141" s="513">
        <v>45862</v>
      </c>
      <c r="B141" s="514">
        <v>23</v>
      </c>
      <c r="C141" s="514" t="s">
        <v>63</v>
      </c>
      <c r="D141" s="514">
        <v>194</v>
      </c>
      <c r="E141" s="434" t="s">
        <v>501</v>
      </c>
      <c r="F141" s="434" t="s">
        <v>502</v>
      </c>
      <c r="G141" s="434" t="s">
        <v>503</v>
      </c>
      <c r="H141" s="499" t="s">
        <v>114</v>
      </c>
      <c r="I141" s="499" t="s">
        <v>388</v>
      </c>
    </row>
    <row r="142" spans="1:9" ht="14.25" customHeight="1">
      <c r="A142" s="513">
        <v>45862</v>
      </c>
      <c r="B142" s="514">
        <v>23</v>
      </c>
      <c r="C142" s="514" t="s">
        <v>65</v>
      </c>
      <c r="D142" s="514">
        <v>195</v>
      </c>
      <c r="E142" s="434" t="s">
        <v>501</v>
      </c>
      <c r="F142" s="434" t="s">
        <v>502</v>
      </c>
      <c r="G142" s="434" t="s">
        <v>503</v>
      </c>
      <c r="H142" s="499" t="s">
        <v>309</v>
      </c>
      <c r="I142" s="499" t="s">
        <v>388</v>
      </c>
    </row>
    <row r="143" spans="1:9" ht="14.25" customHeight="1">
      <c r="A143" s="513">
        <v>45862</v>
      </c>
      <c r="B143" s="514">
        <v>23</v>
      </c>
      <c r="C143" s="514" t="s">
        <v>211</v>
      </c>
      <c r="D143" s="514">
        <v>196</v>
      </c>
      <c r="E143" s="434" t="s">
        <v>509</v>
      </c>
      <c r="F143" s="434">
        <v>2</v>
      </c>
      <c r="G143" s="434" t="s">
        <v>510</v>
      </c>
      <c r="H143" s="499" t="s">
        <v>108</v>
      </c>
      <c r="I143" s="499" t="s">
        <v>388</v>
      </c>
    </row>
    <row r="144" spans="1:9" ht="14.25" customHeight="1">
      <c r="A144" s="513">
        <v>45862</v>
      </c>
      <c r="B144" s="514">
        <v>23</v>
      </c>
      <c r="C144" s="514" t="s">
        <v>63</v>
      </c>
      <c r="D144" s="514">
        <v>197</v>
      </c>
      <c r="E144" s="434" t="s">
        <v>509</v>
      </c>
      <c r="F144" s="434">
        <v>2</v>
      </c>
      <c r="G144" s="434" t="s">
        <v>510</v>
      </c>
      <c r="H144" s="499" t="s">
        <v>114</v>
      </c>
      <c r="I144" s="499" t="s">
        <v>388</v>
      </c>
    </row>
    <row r="145" spans="1:9" ht="14.25" customHeight="1">
      <c r="A145" s="513">
        <v>45862</v>
      </c>
      <c r="B145" s="514">
        <v>23</v>
      </c>
      <c r="C145" s="514" t="s">
        <v>65</v>
      </c>
      <c r="D145" s="514">
        <v>198</v>
      </c>
      <c r="E145" s="434" t="s">
        <v>509</v>
      </c>
      <c r="F145" s="434">
        <v>2</v>
      </c>
      <c r="G145" s="434" t="s">
        <v>510</v>
      </c>
      <c r="H145" s="499" t="s">
        <v>309</v>
      </c>
      <c r="I145" s="499" t="s">
        <v>388</v>
      </c>
    </row>
    <row r="146" spans="1:9" ht="14.25" customHeight="1">
      <c r="A146" s="513">
        <v>45862</v>
      </c>
      <c r="B146" s="514">
        <v>23</v>
      </c>
      <c r="C146" s="514" t="s">
        <v>211</v>
      </c>
      <c r="D146" s="514">
        <v>200</v>
      </c>
      <c r="E146" s="434" t="s">
        <v>504</v>
      </c>
      <c r="F146" s="434" t="s">
        <v>505</v>
      </c>
      <c r="G146" s="434" t="s">
        <v>506</v>
      </c>
      <c r="H146" s="499" t="s">
        <v>108</v>
      </c>
      <c r="I146" s="499" t="s">
        <v>388</v>
      </c>
    </row>
    <row r="147" spans="1:9" ht="14.25" customHeight="1">
      <c r="A147" s="513">
        <v>45862</v>
      </c>
      <c r="B147" s="514">
        <v>23</v>
      </c>
      <c r="C147" s="514" t="s">
        <v>63</v>
      </c>
      <c r="D147" s="514">
        <v>201</v>
      </c>
      <c r="E147" s="434" t="s">
        <v>504</v>
      </c>
      <c r="F147" s="434" t="s">
        <v>505</v>
      </c>
      <c r="G147" s="434" t="s">
        <v>506</v>
      </c>
      <c r="H147" s="499" t="s">
        <v>114</v>
      </c>
      <c r="I147" s="499" t="s">
        <v>388</v>
      </c>
    </row>
    <row r="148" spans="1:9" ht="14.25" customHeight="1">
      <c r="A148" s="562">
        <v>45862</v>
      </c>
      <c r="B148" s="563">
        <v>23</v>
      </c>
      <c r="C148" s="563" t="s">
        <v>65</v>
      </c>
      <c r="D148" s="563">
        <v>202</v>
      </c>
      <c r="E148" s="549" t="s">
        <v>504</v>
      </c>
      <c r="F148" s="549" t="s">
        <v>505</v>
      </c>
      <c r="G148" s="549" t="s">
        <v>506</v>
      </c>
      <c r="H148" s="566" t="s">
        <v>309</v>
      </c>
      <c r="I148" s="566" t="s">
        <v>388</v>
      </c>
    </row>
    <row r="149" spans="1:9" ht="14.25" customHeight="1">
      <c r="A149" s="513">
        <v>45866</v>
      </c>
      <c r="B149" s="514">
        <v>27</v>
      </c>
      <c r="C149" s="514" t="s">
        <v>211</v>
      </c>
      <c r="D149" s="514">
        <v>203</v>
      </c>
      <c r="E149" s="434" t="s">
        <v>396</v>
      </c>
      <c r="F149" s="434" t="s">
        <v>487</v>
      </c>
      <c r="G149" s="434" t="s">
        <v>488</v>
      </c>
      <c r="H149" s="499" t="s">
        <v>108</v>
      </c>
      <c r="I149" s="499" t="s">
        <v>388</v>
      </c>
    </row>
    <row r="150" spans="1:9" ht="14.25" customHeight="1">
      <c r="A150" s="513">
        <v>45866</v>
      </c>
      <c r="B150" s="514">
        <v>27</v>
      </c>
      <c r="C150" s="514" t="s">
        <v>63</v>
      </c>
      <c r="D150" s="514">
        <v>204</v>
      </c>
      <c r="E150" s="434" t="s">
        <v>396</v>
      </c>
      <c r="F150" s="434" t="s">
        <v>487</v>
      </c>
      <c r="G150" s="434" t="s">
        <v>488</v>
      </c>
      <c r="H150" s="499" t="s">
        <v>114</v>
      </c>
      <c r="I150" s="499" t="s">
        <v>388</v>
      </c>
    </row>
    <row r="151" spans="1:9" ht="14.25" customHeight="1">
      <c r="A151" s="513">
        <v>45866</v>
      </c>
      <c r="B151" s="514">
        <v>27</v>
      </c>
      <c r="C151" s="514" t="s">
        <v>65</v>
      </c>
      <c r="D151" s="514">
        <v>205</v>
      </c>
      <c r="E151" s="434" t="s">
        <v>396</v>
      </c>
      <c r="F151" s="434" t="s">
        <v>487</v>
      </c>
      <c r="G151" s="434" t="s">
        <v>488</v>
      </c>
      <c r="H151" s="499" t="s">
        <v>309</v>
      </c>
      <c r="I151" s="499" t="s">
        <v>388</v>
      </c>
    </row>
    <row r="152" spans="1:9" ht="14.25" customHeight="1">
      <c r="A152" s="513">
        <v>45866</v>
      </c>
      <c r="B152" s="514">
        <v>27</v>
      </c>
      <c r="C152" s="514" t="s">
        <v>211</v>
      </c>
      <c r="D152" s="514">
        <v>206</v>
      </c>
      <c r="E152" s="434" t="s">
        <v>490</v>
      </c>
      <c r="F152" s="434" t="s">
        <v>496</v>
      </c>
      <c r="G152" s="434" t="s">
        <v>497</v>
      </c>
      <c r="H152" s="499" t="s">
        <v>108</v>
      </c>
      <c r="I152" s="499" t="s">
        <v>388</v>
      </c>
    </row>
    <row r="153" spans="1:9" ht="14.25" customHeight="1">
      <c r="A153" s="513">
        <v>45866</v>
      </c>
      <c r="B153" s="514">
        <v>27</v>
      </c>
      <c r="C153" s="514" t="s">
        <v>63</v>
      </c>
      <c r="D153" s="514">
        <v>207</v>
      </c>
      <c r="E153" s="434" t="s">
        <v>490</v>
      </c>
      <c r="F153" s="434" t="s">
        <v>496</v>
      </c>
      <c r="G153" s="434" t="s">
        <v>497</v>
      </c>
      <c r="H153" s="499" t="s">
        <v>114</v>
      </c>
      <c r="I153" s="499" t="s">
        <v>388</v>
      </c>
    </row>
    <row r="154" spans="1:9" ht="14.25" customHeight="1">
      <c r="A154" s="513">
        <v>45866</v>
      </c>
      <c r="B154" s="514">
        <v>27</v>
      </c>
      <c r="C154" s="514" t="s">
        <v>65</v>
      </c>
      <c r="D154" s="514">
        <v>208</v>
      </c>
      <c r="E154" s="434" t="s">
        <v>490</v>
      </c>
      <c r="F154" s="434" t="s">
        <v>496</v>
      </c>
      <c r="G154" s="434" t="s">
        <v>497</v>
      </c>
      <c r="H154" s="499" t="s">
        <v>309</v>
      </c>
      <c r="I154" s="499" t="s">
        <v>388</v>
      </c>
    </row>
    <row r="155" spans="1:9" ht="14.25" customHeight="1">
      <c r="A155" s="513">
        <v>45866</v>
      </c>
      <c r="B155" s="514">
        <v>27</v>
      </c>
      <c r="C155" s="514" t="s">
        <v>211</v>
      </c>
      <c r="D155" s="514">
        <v>209</v>
      </c>
      <c r="E155" s="434" t="s">
        <v>402</v>
      </c>
      <c r="F155" s="434" t="s">
        <v>521</v>
      </c>
      <c r="G155" s="434" t="s">
        <v>522</v>
      </c>
      <c r="H155" s="499" t="s">
        <v>108</v>
      </c>
      <c r="I155" s="499" t="s">
        <v>388</v>
      </c>
    </row>
    <row r="156" spans="1:9" ht="14.25" customHeight="1">
      <c r="A156" s="513">
        <v>45866</v>
      </c>
      <c r="B156" s="514">
        <v>27</v>
      </c>
      <c r="C156" s="514" t="s">
        <v>63</v>
      </c>
      <c r="D156" s="514">
        <v>210</v>
      </c>
      <c r="E156" s="434" t="s">
        <v>402</v>
      </c>
      <c r="F156" s="434" t="s">
        <v>521</v>
      </c>
      <c r="G156" s="434" t="s">
        <v>522</v>
      </c>
      <c r="H156" s="499" t="s">
        <v>114</v>
      </c>
      <c r="I156" s="499" t="s">
        <v>388</v>
      </c>
    </row>
    <row r="157" spans="1:9" ht="14.25" customHeight="1">
      <c r="A157" s="513">
        <v>45866</v>
      </c>
      <c r="B157" s="514">
        <v>27</v>
      </c>
      <c r="C157" s="514" t="s">
        <v>65</v>
      </c>
      <c r="D157" s="514">
        <v>211</v>
      </c>
      <c r="E157" s="434" t="s">
        <v>402</v>
      </c>
      <c r="F157" s="434" t="s">
        <v>521</v>
      </c>
      <c r="G157" s="434" t="s">
        <v>522</v>
      </c>
      <c r="H157" s="499" t="s">
        <v>309</v>
      </c>
      <c r="I157" s="499" t="s">
        <v>388</v>
      </c>
    </row>
    <row r="158" spans="1:9" ht="14.25" customHeight="1">
      <c r="A158" s="513">
        <v>45866</v>
      </c>
      <c r="B158" s="514">
        <v>27</v>
      </c>
      <c r="C158" s="514" t="s">
        <v>211</v>
      </c>
      <c r="D158" s="514">
        <v>212</v>
      </c>
      <c r="E158" s="434" t="s">
        <v>501</v>
      </c>
      <c r="F158" s="434" t="s">
        <v>502</v>
      </c>
      <c r="G158" s="434" t="s">
        <v>503</v>
      </c>
      <c r="H158" s="499" t="s">
        <v>108</v>
      </c>
      <c r="I158" s="499" t="s">
        <v>388</v>
      </c>
    </row>
    <row r="159" spans="1:9" ht="14.25" customHeight="1">
      <c r="A159" s="513">
        <v>45866</v>
      </c>
      <c r="B159" s="514">
        <v>27</v>
      </c>
      <c r="C159" s="514" t="s">
        <v>211</v>
      </c>
      <c r="D159" s="514">
        <v>216</v>
      </c>
      <c r="E159" s="434" t="s">
        <v>509</v>
      </c>
      <c r="F159" s="434">
        <v>2</v>
      </c>
      <c r="G159" s="434" t="s">
        <v>510</v>
      </c>
      <c r="H159" s="499" t="s">
        <v>108</v>
      </c>
      <c r="I159" s="499" t="s">
        <v>388</v>
      </c>
    </row>
    <row r="160" spans="1:9" ht="14.25" customHeight="1">
      <c r="A160" s="513">
        <v>45866</v>
      </c>
      <c r="B160" s="514">
        <v>27</v>
      </c>
      <c r="C160" s="514" t="s">
        <v>211</v>
      </c>
      <c r="D160" s="514">
        <v>219</v>
      </c>
      <c r="E160" s="434" t="s">
        <v>504</v>
      </c>
      <c r="F160" s="434" t="s">
        <v>505</v>
      </c>
      <c r="G160" s="434" t="s">
        <v>506</v>
      </c>
      <c r="H160" s="499" t="s">
        <v>108</v>
      </c>
      <c r="I160" s="499" t="s">
        <v>388</v>
      </c>
    </row>
    <row r="161" spans="1:9" ht="14.25" customHeight="1">
      <c r="A161" s="513">
        <v>45866</v>
      </c>
      <c r="B161" s="514">
        <v>27</v>
      </c>
      <c r="C161" s="514" t="s">
        <v>63</v>
      </c>
      <c r="D161" s="514">
        <v>220</v>
      </c>
      <c r="E161" s="434" t="s">
        <v>504</v>
      </c>
      <c r="F161" s="434" t="s">
        <v>505</v>
      </c>
      <c r="G161" s="434" t="s">
        <v>506</v>
      </c>
      <c r="H161" s="499" t="s">
        <v>114</v>
      </c>
      <c r="I161" s="499" t="s">
        <v>388</v>
      </c>
    </row>
    <row r="162" spans="1:9" ht="14.25" customHeight="1">
      <c r="A162" s="513">
        <v>45866</v>
      </c>
      <c r="B162" s="514">
        <v>27</v>
      </c>
      <c r="C162" s="514" t="s">
        <v>65</v>
      </c>
      <c r="D162" s="514">
        <v>221</v>
      </c>
      <c r="E162" s="434" t="s">
        <v>504</v>
      </c>
      <c r="F162" s="434" t="s">
        <v>505</v>
      </c>
      <c r="G162" s="434" t="s">
        <v>506</v>
      </c>
      <c r="H162" s="499" t="s">
        <v>309</v>
      </c>
      <c r="I162" s="499" t="s">
        <v>388</v>
      </c>
    </row>
    <row r="163" spans="1:9" ht="14.25" customHeight="1">
      <c r="A163" s="513">
        <v>45866</v>
      </c>
      <c r="B163" s="514">
        <v>27</v>
      </c>
      <c r="C163" s="514" t="s">
        <v>211</v>
      </c>
      <c r="D163" s="514">
        <v>222</v>
      </c>
      <c r="E163" s="434" t="s">
        <v>516</v>
      </c>
      <c r="F163" s="434" t="s">
        <v>517</v>
      </c>
      <c r="G163" s="434" t="s">
        <v>518</v>
      </c>
      <c r="H163" s="499" t="s">
        <v>108</v>
      </c>
      <c r="I163" s="499" t="s">
        <v>388</v>
      </c>
    </row>
    <row r="164" spans="1:9" ht="14.25" customHeight="1">
      <c r="A164" s="513">
        <v>45866</v>
      </c>
      <c r="B164" s="514">
        <v>27</v>
      </c>
      <c r="C164" s="514" t="s">
        <v>63</v>
      </c>
      <c r="D164" s="514">
        <v>223</v>
      </c>
      <c r="E164" s="434" t="s">
        <v>516</v>
      </c>
      <c r="F164" s="434" t="s">
        <v>517</v>
      </c>
      <c r="G164" s="434" t="s">
        <v>518</v>
      </c>
      <c r="H164" s="499" t="s">
        <v>114</v>
      </c>
      <c r="I164" s="499" t="s">
        <v>388</v>
      </c>
    </row>
    <row r="165" spans="1:9" ht="14.25" customHeight="1">
      <c r="A165" s="513">
        <v>45866</v>
      </c>
      <c r="B165" s="514">
        <v>27</v>
      </c>
      <c r="C165" s="514" t="s">
        <v>65</v>
      </c>
      <c r="D165" s="514">
        <v>224</v>
      </c>
      <c r="E165" s="434" t="s">
        <v>516</v>
      </c>
      <c r="F165" s="434" t="s">
        <v>517</v>
      </c>
      <c r="G165" s="434" t="s">
        <v>518</v>
      </c>
      <c r="H165" s="499" t="s">
        <v>309</v>
      </c>
      <c r="I165" s="499" t="s">
        <v>388</v>
      </c>
    </row>
    <row r="166" spans="1:9" ht="14.25" customHeight="1">
      <c r="A166" s="562">
        <v>45866</v>
      </c>
      <c r="B166" s="563">
        <v>27</v>
      </c>
      <c r="C166" s="563" t="s">
        <v>72</v>
      </c>
      <c r="D166" s="563">
        <v>225</v>
      </c>
      <c r="E166" s="549" t="s">
        <v>516</v>
      </c>
      <c r="F166" s="549" t="s">
        <v>517</v>
      </c>
      <c r="G166" s="549" t="s">
        <v>518</v>
      </c>
      <c r="H166" s="566" t="s">
        <v>450</v>
      </c>
      <c r="I166" s="566" t="s">
        <v>388</v>
      </c>
    </row>
  </sheetData>
  <sheetProtection sheet="1" objects="1" scenarios="1"/>
  <phoneticPr fontId="4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9D86-6067-4941-B28D-3687B34072A6}">
  <sheetPr>
    <tabColor rgb="FF00B050"/>
  </sheetPr>
  <dimension ref="A1:BT149"/>
  <sheetViews>
    <sheetView topLeftCell="A88" zoomScale="75" zoomScaleNormal="110" workbookViewId="0">
      <selection activeCell="G122" sqref="G122"/>
    </sheetView>
  </sheetViews>
  <sheetFormatPr defaultColWidth="8.85546875" defaultRowHeight="14.25" customHeight="1"/>
  <cols>
    <col min="1" max="1" width="15.140625" style="424" customWidth="1"/>
    <col min="2" max="2" width="9.140625" style="424"/>
    <col min="3" max="3" width="21" style="424" customWidth="1"/>
    <col min="4" max="4" width="9.140625" style="424"/>
    <col min="5" max="5" width="13.140625" style="772" customWidth="1"/>
    <col min="6" max="6" width="18.85546875" style="426" customWidth="1"/>
    <col min="7" max="7" width="71.7109375" style="424" customWidth="1"/>
    <col min="8" max="8" width="88.42578125" style="424" bestFit="1" customWidth="1"/>
    <col min="9" max="10" width="18.42578125" style="424" customWidth="1"/>
    <col min="11" max="11" width="70.28515625" style="424" customWidth="1"/>
    <col min="12" max="12" width="21" style="424" customWidth="1"/>
    <col min="13" max="13" width="9.140625" style="424"/>
    <col min="14" max="14" width="12" style="424" customWidth="1"/>
    <col min="15" max="16" width="9.140625" style="424"/>
    <col min="17" max="17" width="11.140625" style="424" customWidth="1"/>
    <col min="18" max="18" width="26.7109375" style="424" customWidth="1"/>
    <col min="19" max="19" width="22.42578125" style="424" customWidth="1"/>
    <col min="20" max="20" width="20.28515625" style="424" customWidth="1"/>
    <col min="21" max="21" width="22.7109375" style="424" customWidth="1"/>
    <col min="22" max="22" width="46.140625" style="424" customWidth="1"/>
    <col min="23" max="23" width="17.85546875" style="424" customWidth="1"/>
    <col min="24" max="24" width="49.140625" style="424" customWidth="1"/>
    <col min="25" max="25" width="23" style="424" customWidth="1"/>
    <col min="26" max="26" width="37.42578125" style="424" customWidth="1"/>
    <col min="27" max="27" width="27.42578125" style="424" customWidth="1"/>
    <col min="28" max="28" width="32.85546875" style="424" customWidth="1"/>
    <col min="29" max="29" width="10.42578125" style="424" customWidth="1"/>
    <col min="30" max="30" width="13.7109375" style="424" customWidth="1"/>
    <col min="31" max="31" width="14.140625" style="424" customWidth="1"/>
    <col min="32" max="32" width="13.140625" style="424" customWidth="1"/>
    <col min="33" max="33" width="16.7109375" style="424" customWidth="1"/>
    <col min="34" max="34" width="16.42578125" style="424" customWidth="1"/>
    <col min="35" max="36" width="12.42578125" style="424" customWidth="1"/>
    <col min="37" max="37" width="11.42578125" style="424" customWidth="1"/>
    <col min="38" max="38" width="14.42578125" style="424" customWidth="1"/>
    <col min="39" max="39" width="12.140625" style="424" customWidth="1"/>
    <col min="40" max="40" width="12.85546875" style="424" customWidth="1"/>
    <col min="41" max="41" width="12.42578125" style="424" customWidth="1"/>
    <col min="42" max="42" width="11.28515625" style="424" customWidth="1"/>
    <col min="43" max="43" width="14.42578125" style="424" customWidth="1"/>
    <col min="44" max="44" width="17.42578125" style="424" customWidth="1"/>
    <col min="45" max="45" width="17.140625" style="424" customWidth="1"/>
    <col min="46" max="46" width="16.42578125" style="424" customWidth="1"/>
    <col min="47" max="47" width="16.28515625" style="424" customWidth="1"/>
    <col min="48" max="48" width="15.7109375" style="424" bestFit="1" customWidth="1"/>
    <col min="49" max="49" width="14.28515625" style="424" customWidth="1"/>
    <col min="50" max="50" width="14.42578125" style="424" customWidth="1"/>
    <col min="51" max="51" width="14.28515625" style="424" customWidth="1"/>
    <col min="52" max="52" width="12.7109375" style="424" customWidth="1"/>
    <col min="53" max="53" width="14.7109375" style="424" customWidth="1"/>
    <col min="54" max="54" width="14.140625" style="424" customWidth="1"/>
    <col min="55" max="55" width="13.28515625" style="424" customWidth="1"/>
    <col min="56" max="56" width="14.140625" style="424" customWidth="1"/>
    <col min="57" max="57" width="12.42578125" style="424" customWidth="1"/>
    <col min="58" max="58" width="16.85546875" style="424" customWidth="1"/>
    <col min="59" max="59" width="13.42578125" style="424" customWidth="1"/>
    <col min="60" max="60" width="14.42578125" style="424" customWidth="1"/>
    <col min="61" max="61" width="13.85546875" style="424" customWidth="1"/>
    <col min="62" max="62" width="14" style="424" customWidth="1"/>
    <col min="63" max="63" width="14.85546875" style="424" customWidth="1"/>
    <col min="64" max="64" width="14.7109375" style="424" customWidth="1"/>
    <col min="65" max="65" width="12.42578125" style="424" customWidth="1"/>
    <col min="66" max="66" width="13.85546875" style="424" customWidth="1"/>
    <col min="67" max="67" width="12.42578125" style="424" customWidth="1"/>
    <col min="68" max="68" width="12.28515625" style="424" customWidth="1"/>
    <col min="69" max="69" width="12.7109375" style="424" customWidth="1"/>
    <col min="70" max="70" width="12.85546875" style="424" customWidth="1"/>
    <col min="71" max="71" width="12.7109375" style="424" customWidth="1"/>
    <col min="72" max="72" width="13" style="424" customWidth="1"/>
    <col min="73" max="16384" width="8.85546875" style="424"/>
  </cols>
  <sheetData>
    <row r="1" spans="1:72" ht="15" customHeight="1">
      <c r="A1" s="305" t="s">
        <v>10</v>
      </c>
      <c r="B1" s="305" t="s">
        <v>11</v>
      </c>
      <c r="C1" s="305" t="s">
        <v>12</v>
      </c>
      <c r="D1" s="305" t="s">
        <v>13</v>
      </c>
      <c r="E1" s="765" t="s">
        <v>14</v>
      </c>
      <c r="F1" s="305" t="s">
        <v>15</v>
      </c>
      <c r="G1" s="305" t="s">
        <v>16</v>
      </c>
      <c r="H1" s="305" t="s">
        <v>282</v>
      </c>
      <c r="I1" s="305" t="s">
        <v>28</v>
      </c>
      <c r="J1" s="305" t="s">
        <v>367</v>
      </c>
      <c r="K1" s="498" t="s">
        <v>283</v>
      </c>
      <c r="L1" s="499"/>
      <c r="M1" s="570" t="s">
        <v>19</v>
      </c>
      <c r="N1" s="502" t="s">
        <v>20</v>
      </c>
      <c r="O1" s="587" t="s">
        <v>21</v>
      </c>
      <c r="P1" s="502" t="s">
        <v>22</v>
      </c>
      <c r="Q1" s="502" t="s">
        <v>23</v>
      </c>
      <c r="R1" s="502" t="s">
        <v>284</v>
      </c>
      <c r="S1" s="502" t="s">
        <v>24</v>
      </c>
      <c r="T1" s="502" t="s">
        <v>102</v>
      </c>
      <c r="U1" s="502" t="s">
        <v>285</v>
      </c>
      <c r="V1" s="775" t="s">
        <v>286</v>
      </c>
      <c r="W1" s="502" t="s">
        <v>103</v>
      </c>
      <c r="X1" s="503" t="s">
        <v>287</v>
      </c>
      <c r="Y1" s="504" t="s">
        <v>288</v>
      </c>
      <c r="Z1" s="502" t="s">
        <v>28</v>
      </c>
      <c r="AA1" s="624" t="s">
        <v>289</v>
      </c>
      <c r="AB1" s="625" t="s">
        <v>105</v>
      </c>
      <c r="AC1" s="622" t="s">
        <v>10</v>
      </c>
      <c r="AD1" s="590" t="s">
        <v>11</v>
      </c>
      <c r="AE1" s="655" t="s">
        <v>567</v>
      </c>
      <c r="AF1" s="655" t="s">
        <v>568</v>
      </c>
      <c r="AG1" s="655" t="s">
        <v>569</v>
      </c>
      <c r="AH1" s="655" t="s">
        <v>570</v>
      </c>
      <c r="AI1" s="655" t="s">
        <v>571</v>
      </c>
      <c r="AJ1" s="655" t="s">
        <v>572</v>
      </c>
      <c r="AK1" s="593" t="s">
        <v>573</v>
      </c>
      <c r="AL1" s="593" t="s">
        <v>574</v>
      </c>
      <c r="AM1" s="592" t="s">
        <v>575</v>
      </c>
      <c r="AN1" s="592" t="s">
        <v>576</v>
      </c>
      <c r="AO1" s="592" t="s">
        <v>577</v>
      </c>
      <c r="AP1" s="592" t="s">
        <v>578</v>
      </c>
      <c r="AQ1" s="692" t="s">
        <v>579</v>
      </c>
      <c r="AR1" s="692" t="s">
        <v>580</v>
      </c>
      <c r="AS1" s="692" t="s">
        <v>581</v>
      </c>
      <c r="AT1" s="692" t="s">
        <v>582</v>
      </c>
      <c r="AU1" s="692" t="s">
        <v>583</v>
      </c>
      <c r="AV1" s="692" t="s">
        <v>584</v>
      </c>
      <c r="AW1" s="592" t="s">
        <v>585</v>
      </c>
      <c r="AX1" s="592" t="s">
        <v>586</v>
      </c>
      <c r="AY1" s="592" t="s">
        <v>587</v>
      </c>
      <c r="AZ1" s="592" t="s">
        <v>588</v>
      </c>
      <c r="BA1" s="592" t="s">
        <v>589</v>
      </c>
      <c r="BB1" s="592" t="s">
        <v>590</v>
      </c>
      <c r="BC1" s="692" t="s">
        <v>591</v>
      </c>
      <c r="BD1" s="692" t="s">
        <v>592</v>
      </c>
      <c r="BE1" s="692" t="s">
        <v>593</v>
      </c>
      <c r="BF1" s="692" t="s">
        <v>594</v>
      </c>
      <c r="BG1" s="692" t="s">
        <v>595</v>
      </c>
      <c r="BH1" s="692" t="s">
        <v>596</v>
      </c>
      <c r="BI1" s="722"/>
      <c r="BJ1" s="722"/>
      <c r="BK1" s="722"/>
      <c r="BL1" s="722"/>
      <c r="BM1" s="722"/>
      <c r="BN1" s="722"/>
      <c r="BO1" s="723"/>
      <c r="BP1" s="723"/>
      <c r="BQ1" s="724"/>
      <c r="BR1" s="724"/>
      <c r="BS1" s="724"/>
      <c r="BT1" s="724"/>
    </row>
    <row r="2" spans="1:72" ht="15">
      <c r="A2" s="513">
        <v>45866</v>
      </c>
      <c r="B2" s="514">
        <v>5</v>
      </c>
      <c r="C2" s="514" t="s">
        <v>211</v>
      </c>
      <c r="D2" s="514">
        <v>1</v>
      </c>
      <c r="E2" s="766" t="s">
        <v>597</v>
      </c>
      <c r="F2" s="434" t="s">
        <v>69</v>
      </c>
      <c r="G2" s="825" t="s">
        <v>598</v>
      </c>
      <c r="H2" s="499" t="s">
        <v>108</v>
      </c>
      <c r="I2" s="529"/>
      <c r="J2" s="529" t="s">
        <v>388</v>
      </c>
      <c r="K2" s="499" t="s">
        <v>108</v>
      </c>
      <c r="L2" s="499"/>
      <c r="M2" s="519">
        <v>1</v>
      </c>
      <c r="N2" s="646">
        <v>1</v>
      </c>
      <c r="O2" s="652" t="s">
        <v>597</v>
      </c>
      <c r="P2" s="572">
        <v>1</v>
      </c>
      <c r="Q2" s="572" t="s">
        <v>57</v>
      </c>
      <c r="R2" s="505" t="s">
        <v>599</v>
      </c>
      <c r="S2" s="516" t="s">
        <v>77</v>
      </c>
      <c r="T2" s="530" t="s">
        <v>78</v>
      </c>
      <c r="U2" s="434" t="s">
        <v>389</v>
      </c>
      <c r="V2" s="434" t="s">
        <v>301</v>
      </c>
      <c r="W2" s="531">
        <v>45861</v>
      </c>
      <c r="X2" s="499" t="s">
        <v>600</v>
      </c>
      <c r="Y2" s="434" t="s">
        <v>303</v>
      </c>
      <c r="Z2" s="575"/>
      <c r="AA2" s="623" t="s">
        <v>305</v>
      </c>
      <c r="AB2" s="595" t="s">
        <v>303</v>
      </c>
      <c r="AC2" s="619">
        <v>45866</v>
      </c>
      <c r="AD2" s="598">
        <v>5</v>
      </c>
      <c r="AE2" s="803">
        <v>14.2</v>
      </c>
      <c r="AF2" s="804">
        <v>5.78</v>
      </c>
      <c r="AG2" s="804">
        <v>2.5099999999999998</v>
      </c>
      <c r="AH2" s="804">
        <v>5.66</v>
      </c>
      <c r="AI2" s="804">
        <v>4.8979999999999997</v>
      </c>
      <c r="AJ2" s="804">
        <v>1.19</v>
      </c>
      <c r="AK2" s="805">
        <v>11.32</v>
      </c>
      <c r="AL2" s="805">
        <v>3.98</v>
      </c>
      <c r="AM2" s="805">
        <v>5.58</v>
      </c>
      <c r="AN2" s="805">
        <v>9.69</v>
      </c>
      <c r="AO2" s="805">
        <v>4.33</v>
      </c>
      <c r="AP2" s="806">
        <v>0.63</v>
      </c>
      <c r="AQ2" s="804">
        <v>8.49</v>
      </c>
      <c r="AR2" s="780">
        <v>5.12</v>
      </c>
      <c r="AS2" s="780">
        <v>5.52</v>
      </c>
      <c r="AT2" s="780">
        <v>6.56</v>
      </c>
      <c r="AU2" s="780">
        <v>5.52</v>
      </c>
      <c r="AV2" s="780">
        <v>2.83</v>
      </c>
      <c r="AW2" s="781">
        <v>11.7</v>
      </c>
      <c r="AX2" s="781">
        <v>4.13</v>
      </c>
      <c r="AY2" s="782">
        <v>0.01</v>
      </c>
      <c r="AZ2" s="781">
        <v>3.58</v>
      </c>
      <c r="BA2" s="781">
        <v>3.6</v>
      </c>
      <c r="BB2" s="781">
        <v>3.41</v>
      </c>
      <c r="BC2" s="783">
        <v>8.02</v>
      </c>
      <c r="BD2" s="784">
        <v>4.88</v>
      </c>
      <c r="BE2" s="784">
        <v>4.3499999999999996</v>
      </c>
      <c r="BF2" s="784">
        <v>6.39</v>
      </c>
      <c r="BG2" s="784">
        <v>4.75</v>
      </c>
      <c r="BH2" s="785">
        <v>1.7</v>
      </c>
      <c r="BI2" s="735"/>
      <c r="BJ2" s="735"/>
      <c r="BK2" s="735"/>
      <c r="BL2" s="735"/>
      <c r="BM2" s="735"/>
      <c r="BN2" s="712"/>
      <c r="BO2" s="725"/>
      <c r="BP2" s="745"/>
      <c r="BQ2" s="745"/>
      <c r="BR2" s="745"/>
      <c r="BS2" s="725"/>
      <c r="BT2" s="745"/>
    </row>
    <row r="3" spans="1:72" ht="14.25" customHeight="1">
      <c r="A3" s="513">
        <v>45866</v>
      </c>
      <c r="B3" s="514">
        <v>5</v>
      </c>
      <c r="C3" s="514" t="s">
        <v>63</v>
      </c>
      <c r="D3" s="514">
        <v>2</v>
      </c>
      <c r="E3" s="766" t="s">
        <v>597</v>
      </c>
      <c r="F3" s="434" t="s">
        <v>69</v>
      </c>
      <c r="G3" s="825" t="s">
        <v>598</v>
      </c>
      <c r="H3" s="499" t="s">
        <v>114</v>
      </c>
      <c r="I3" s="529"/>
      <c r="J3" s="529" t="s">
        <v>388</v>
      </c>
      <c r="K3" s="499" t="s">
        <v>114</v>
      </c>
      <c r="L3" s="499"/>
      <c r="M3" s="437">
        <v>2</v>
      </c>
      <c r="N3" s="647">
        <v>1</v>
      </c>
      <c r="O3" s="652" t="s">
        <v>597</v>
      </c>
      <c r="P3" s="434">
        <v>2</v>
      </c>
      <c r="Q3" s="434" t="s">
        <v>57</v>
      </c>
      <c r="R3" s="505" t="s">
        <v>601</v>
      </c>
      <c r="S3" s="516" t="s">
        <v>77</v>
      </c>
      <c r="T3" s="530" t="s">
        <v>78</v>
      </c>
      <c r="U3" s="434" t="s">
        <v>389</v>
      </c>
      <c r="V3" s="434" t="s">
        <v>301</v>
      </c>
      <c r="W3" s="531">
        <v>45861</v>
      </c>
      <c r="X3" s="499"/>
      <c r="Y3" s="434" t="s">
        <v>303</v>
      </c>
      <c r="Z3" s="532"/>
      <c r="AA3" s="623"/>
      <c r="AB3" s="595" t="s">
        <v>303</v>
      </c>
      <c r="AC3" s="620">
        <v>45869</v>
      </c>
      <c r="AD3" s="598">
        <v>8</v>
      </c>
      <c r="AE3" s="807">
        <v>33.71</v>
      </c>
      <c r="AF3" s="808">
        <v>23.07</v>
      </c>
      <c r="AG3" s="808">
        <v>11.3</v>
      </c>
      <c r="AH3" s="808">
        <v>24.89</v>
      </c>
      <c r="AI3" s="808">
        <v>25.25</v>
      </c>
      <c r="AJ3" s="808">
        <v>7.15</v>
      </c>
      <c r="AK3" s="771">
        <v>30.5</v>
      </c>
      <c r="AL3" s="771">
        <v>17.39</v>
      </c>
      <c r="AM3" s="771">
        <v>24.11</v>
      </c>
      <c r="AN3" s="771">
        <v>32.76</v>
      </c>
      <c r="AO3" s="771">
        <v>18.329999999999998</v>
      </c>
      <c r="AP3" s="771">
        <v>4.12</v>
      </c>
      <c r="AQ3" s="808">
        <v>23.41</v>
      </c>
      <c r="AR3" s="786">
        <v>12.48</v>
      </c>
      <c r="AS3" s="786">
        <v>14.21</v>
      </c>
      <c r="AT3" s="786">
        <v>18.43</v>
      </c>
      <c r="AU3" s="786">
        <v>11.95</v>
      </c>
      <c r="AV3" s="786">
        <v>9.5</v>
      </c>
      <c r="AW3" s="787">
        <v>29.52</v>
      </c>
      <c r="AX3" s="787">
        <v>15.38</v>
      </c>
      <c r="AY3" s="788">
        <v>0</v>
      </c>
      <c r="AZ3" s="787">
        <v>11.95</v>
      </c>
      <c r="BA3" s="787">
        <v>13.41</v>
      </c>
      <c r="BB3" s="787">
        <v>14.48</v>
      </c>
      <c r="BC3" s="789">
        <v>19.670000000000002</v>
      </c>
      <c r="BD3" s="790">
        <v>15.34</v>
      </c>
      <c r="BE3" s="790">
        <v>10.119999999999999</v>
      </c>
      <c r="BF3" s="790">
        <v>16.09</v>
      </c>
      <c r="BG3" s="790">
        <v>10.4</v>
      </c>
      <c r="BH3" s="791">
        <v>5.6</v>
      </c>
      <c r="BI3" s="735"/>
      <c r="BJ3" s="735"/>
      <c r="BK3" s="735"/>
      <c r="BL3" s="735"/>
      <c r="BM3" s="735"/>
      <c r="BN3" s="712"/>
      <c r="BO3" s="725"/>
      <c r="BP3" s="745"/>
      <c r="BQ3" s="745"/>
      <c r="BR3" s="745"/>
      <c r="BS3" s="725"/>
      <c r="BT3" s="745"/>
    </row>
    <row r="4" spans="1:72" ht="15">
      <c r="A4" s="513">
        <v>45866</v>
      </c>
      <c r="B4" s="514">
        <v>5</v>
      </c>
      <c r="C4" s="514" t="s">
        <v>65</v>
      </c>
      <c r="D4" s="514">
        <v>3</v>
      </c>
      <c r="E4" s="766" t="s">
        <v>597</v>
      </c>
      <c r="F4" s="434" t="s">
        <v>69</v>
      </c>
      <c r="G4" s="825" t="s">
        <v>598</v>
      </c>
      <c r="H4" s="499" t="s">
        <v>309</v>
      </c>
      <c r="I4" s="499"/>
      <c r="J4" s="529" t="s">
        <v>388</v>
      </c>
      <c r="K4" s="499" t="s">
        <v>309</v>
      </c>
      <c r="L4" s="499"/>
      <c r="M4" s="437">
        <v>3</v>
      </c>
      <c r="N4" s="647">
        <v>1</v>
      </c>
      <c r="O4" s="652" t="s">
        <v>597</v>
      </c>
      <c r="P4" s="434">
        <v>3</v>
      </c>
      <c r="Q4" s="434" t="s">
        <v>57</v>
      </c>
      <c r="R4" s="505" t="s">
        <v>602</v>
      </c>
      <c r="S4" s="516" t="s">
        <v>391</v>
      </c>
      <c r="T4" s="530" t="s">
        <v>215</v>
      </c>
      <c r="U4" s="434" t="s">
        <v>389</v>
      </c>
      <c r="V4" s="434" t="s">
        <v>301</v>
      </c>
      <c r="W4" s="531">
        <v>45861</v>
      </c>
      <c r="X4" s="499"/>
      <c r="Y4" s="434" t="s">
        <v>303</v>
      </c>
      <c r="Z4" s="532"/>
      <c r="AA4" s="623"/>
      <c r="AB4" s="596" t="s">
        <v>603</v>
      </c>
      <c r="AC4" s="620">
        <v>45873</v>
      </c>
      <c r="AD4" s="598">
        <v>12</v>
      </c>
      <c r="AE4" s="807">
        <v>44.03</v>
      </c>
      <c r="AF4" s="808">
        <v>37.06</v>
      </c>
      <c r="AG4" s="808">
        <v>17.72</v>
      </c>
      <c r="AH4" s="808">
        <v>42.34</v>
      </c>
      <c r="AI4" s="808">
        <v>40.119999999999997</v>
      </c>
      <c r="AJ4" s="808">
        <v>17.5</v>
      </c>
      <c r="AK4" s="771">
        <v>47.33</v>
      </c>
      <c r="AL4" s="771">
        <v>27.54</v>
      </c>
      <c r="AM4" s="771">
        <v>31.17</v>
      </c>
      <c r="AN4" s="771">
        <v>49.08</v>
      </c>
      <c r="AO4" s="771">
        <v>27.9</v>
      </c>
      <c r="AP4" s="771">
        <v>8.58</v>
      </c>
      <c r="AQ4" s="809">
        <v>54.88</v>
      </c>
      <c r="AR4" s="786">
        <v>28.32</v>
      </c>
      <c r="AS4" s="786">
        <v>28.74</v>
      </c>
      <c r="AT4" s="786">
        <v>40.94</v>
      </c>
      <c r="AU4" s="786">
        <v>19.420000000000002</v>
      </c>
      <c r="AV4" s="786">
        <v>15.35</v>
      </c>
      <c r="AW4" s="787">
        <v>67.87</v>
      </c>
      <c r="AX4" s="787">
        <v>39.229999999999997</v>
      </c>
      <c r="AY4" s="788">
        <v>0</v>
      </c>
      <c r="AZ4" s="787">
        <v>31.33</v>
      </c>
      <c r="BA4" s="787">
        <v>33.86</v>
      </c>
      <c r="BB4" s="787">
        <v>37.270000000000003</v>
      </c>
      <c r="BC4" s="789">
        <v>46.66</v>
      </c>
      <c r="BD4" s="790">
        <v>32.76</v>
      </c>
      <c r="BE4" s="790">
        <v>18.579999999999998</v>
      </c>
      <c r="BF4" s="790">
        <v>42.44</v>
      </c>
      <c r="BG4" s="790">
        <v>14.23</v>
      </c>
      <c r="BH4" s="791">
        <v>7.13</v>
      </c>
      <c r="BI4" s="735"/>
      <c r="BJ4" s="735"/>
      <c r="BK4" s="735"/>
      <c r="BL4" s="735"/>
      <c r="BM4" s="735"/>
      <c r="BN4" s="712"/>
      <c r="BO4" s="725"/>
      <c r="BP4" s="745"/>
      <c r="BQ4" s="745"/>
      <c r="BR4" s="745"/>
      <c r="BS4" s="725"/>
      <c r="BT4" s="745"/>
    </row>
    <row r="5" spans="1:72" ht="15">
      <c r="A5" s="513">
        <v>45866</v>
      </c>
      <c r="B5" s="514">
        <v>5</v>
      </c>
      <c r="C5" s="514" t="s">
        <v>211</v>
      </c>
      <c r="D5" s="514">
        <v>4</v>
      </c>
      <c r="E5" s="767" t="s">
        <v>604</v>
      </c>
      <c r="F5" s="434" t="s">
        <v>69</v>
      </c>
      <c r="G5" s="825" t="s">
        <v>598</v>
      </c>
      <c r="H5" s="499" t="s">
        <v>108</v>
      </c>
      <c r="I5" s="499"/>
      <c r="J5" s="529" t="s">
        <v>388</v>
      </c>
      <c r="K5" s="499" t="s">
        <v>499</v>
      </c>
      <c r="L5" s="499"/>
      <c r="M5" s="437">
        <v>4</v>
      </c>
      <c r="N5" s="647">
        <v>1</v>
      </c>
      <c r="O5" s="652" t="s">
        <v>597</v>
      </c>
      <c r="P5" s="434">
        <v>4</v>
      </c>
      <c r="Q5" s="434" t="s">
        <v>57</v>
      </c>
      <c r="R5" s="720" t="s">
        <v>605</v>
      </c>
      <c r="S5" s="516" t="s">
        <v>391</v>
      </c>
      <c r="T5" s="530" t="s">
        <v>215</v>
      </c>
      <c r="U5" s="434" t="s">
        <v>389</v>
      </c>
      <c r="V5" s="434" t="s">
        <v>301</v>
      </c>
      <c r="W5" s="531">
        <v>45861</v>
      </c>
      <c r="X5" s="499"/>
      <c r="Y5" s="434" t="s">
        <v>303</v>
      </c>
      <c r="Z5" s="532"/>
      <c r="AA5" s="623"/>
      <c r="AB5" s="596" t="s">
        <v>303</v>
      </c>
      <c r="AC5" s="620">
        <v>45876</v>
      </c>
      <c r="AD5" s="598">
        <v>15</v>
      </c>
      <c r="AE5" s="807">
        <v>52.48</v>
      </c>
      <c r="AF5" s="808">
        <v>46.8</v>
      </c>
      <c r="AG5" s="808">
        <v>22.08</v>
      </c>
      <c r="AH5" s="808">
        <v>51.25</v>
      </c>
      <c r="AI5" s="808">
        <v>63.29</v>
      </c>
      <c r="AJ5" s="808">
        <v>18.79</v>
      </c>
      <c r="AK5" s="810">
        <v>61.08</v>
      </c>
      <c r="AL5" s="771">
        <v>42.92</v>
      </c>
      <c r="AM5" s="771">
        <v>49.63</v>
      </c>
      <c r="AN5" s="771">
        <v>63.45</v>
      </c>
      <c r="AO5" s="771">
        <v>32.19</v>
      </c>
      <c r="AP5" s="771">
        <v>9.94</v>
      </c>
      <c r="AQ5" s="811">
        <v>60.07</v>
      </c>
      <c r="AR5" s="808">
        <v>33.57</v>
      </c>
      <c r="AS5" s="808">
        <v>34.04</v>
      </c>
      <c r="AT5" s="808">
        <v>45.87</v>
      </c>
      <c r="AU5" s="812">
        <v>0</v>
      </c>
      <c r="AV5" s="808">
        <v>14.75</v>
      </c>
      <c r="AW5" s="787">
        <v>82.28</v>
      </c>
      <c r="AX5" s="787">
        <v>60.94</v>
      </c>
      <c r="AY5" s="788">
        <v>0.01</v>
      </c>
      <c r="AZ5" s="788">
        <v>0</v>
      </c>
      <c r="BA5" s="787">
        <v>47.02</v>
      </c>
      <c r="BB5" s="787">
        <v>45.45</v>
      </c>
      <c r="BC5" s="789">
        <v>38.78</v>
      </c>
      <c r="BD5" s="790">
        <v>39.35</v>
      </c>
      <c r="BE5" s="790">
        <v>16.57</v>
      </c>
      <c r="BF5" s="790">
        <v>46.16</v>
      </c>
      <c r="BG5" s="790">
        <v>12.4</v>
      </c>
      <c r="BH5" s="791">
        <v>3.01</v>
      </c>
      <c r="BI5" s="735"/>
      <c r="BJ5" s="735"/>
      <c r="BK5" s="735"/>
      <c r="BL5" s="735"/>
      <c r="BM5" s="735"/>
      <c r="BN5" s="712"/>
      <c r="BO5" s="725"/>
      <c r="BP5" s="745"/>
      <c r="BQ5" s="745"/>
      <c r="BR5" s="745"/>
      <c r="BS5" s="725"/>
      <c r="BT5" s="745"/>
    </row>
    <row r="6" spans="1:72" ht="15">
      <c r="A6" s="513">
        <v>45866</v>
      </c>
      <c r="B6" s="514">
        <v>5</v>
      </c>
      <c r="C6" s="514" t="s">
        <v>63</v>
      </c>
      <c r="D6" s="514">
        <v>5</v>
      </c>
      <c r="E6" s="767" t="s">
        <v>604</v>
      </c>
      <c r="F6" s="434" t="s">
        <v>69</v>
      </c>
      <c r="G6" s="825" t="s">
        <v>598</v>
      </c>
      <c r="H6" s="499" t="s">
        <v>114</v>
      </c>
      <c r="I6" s="499"/>
      <c r="J6" s="529" t="s">
        <v>388</v>
      </c>
      <c r="K6" s="499"/>
      <c r="L6" s="499"/>
      <c r="M6" s="437">
        <v>5</v>
      </c>
      <c r="N6" s="647">
        <v>1</v>
      </c>
      <c r="O6" s="652" t="s">
        <v>597</v>
      </c>
      <c r="P6" s="434">
        <v>5</v>
      </c>
      <c r="Q6" s="434" t="s">
        <v>57</v>
      </c>
      <c r="R6" s="720" t="s">
        <v>606</v>
      </c>
      <c r="S6" s="516" t="s">
        <v>391</v>
      </c>
      <c r="T6" s="530" t="s">
        <v>215</v>
      </c>
      <c r="U6" s="434" t="s">
        <v>389</v>
      </c>
      <c r="V6" s="434" t="s">
        <v>301</v>
      </c>
      <c r="W6" s="531">
        <v>45861</v>
      </c>
      <c r="X6" s="499"/>
      <c r="Y6" s="434" t="s">
        <v>303</v>
      </c>
      <c r="Z6" s="532"/>
      <c r="AA6" s="518"/>
      <c r="AB6" s="596" t="s">
        <v>607</v>
      </c>
      <c r="AC6" s="620">
        <v>45880</v>
      </c>
      <c r="AD6" s="598">
        <v>19</v>
      </c>
      <c r="AE6" s="807">
        <v>61.99</v>
      </c>
      <c r="AF6" s="808">
        <v>59.78</v>
      </c>
      <c r="AG6" s="808">
        <v>25.71</v>
      </c>
      <c r="AH6" s="808">
        <v>36.270000000000003</v>
      </c>
      <c r="AI6" s="808">
        <v>63.7</v>
      </c>
      <c r="AJ6" s="808">
        <v>16.27</v>
      </c>
      <c r="AK6" s="810">
        <v>71.77</v>
      </c>
      <c r="AL6" s="771">
        <v>51.41</v>
      </c>
      <c r="AM6" s="771">
        <v>57.05</v>
      </c>
      <c r="AN6" s="771">
        <v>64.39</v>
      </c>
      <c r="AO6" s="771">
        <v>33.31</v>
      </c>
      <c r="AP6" s="771">
        <v>8.76</v>
      </c>
      <c r="AQ6" s="808">
        <v>63.34</v>
      </c>
      <c r="AR6" s="786">
        <v>33.979999999999997</v>
      </c>
      <c r="AS6" s="786">
        <v>27.97</v>
      </c>
      <c r="AT6" s="786">
        <v>46.56</v>
      </c>
      <c r="AU6" s="792">
        <v>0</v>
      </c>
      <c r="AV6" s="786">
        <v>10.41</v>
      </c>
      <c r="AW6" s="787">
        <v>87.88</v>
      </c>
      <c r="AX6" s="787">
        <v>68.06</v>
      </c>
      <c r="AY6" s="788">
        <v>0.04</v>
      </c>
      <c r="AZ6" s="788">
        <v>0</v>
      </c>
      <c r="BA6" s="787">
        <v>63.21</v>
      </c>
      <c r="BB6" s="787">
        <v>65.05</v>
      </c>
      <c r="BC6" s="789">
        <v>52.59</v>
      </c>
      <c r="BD6" s="790">
        <v>51.79</v>
      </c>
      <c r="BE6" s="790">
        <v>12.07</v>
      </c>
      <c r="BF6" s="790">
        <v>60.66</v>
      </c>
      <c r="BG6" s="790">
        <v>9.06</v>
      </c>
      <c r="BH6" s="793">
        <v>0.06</v>
      </c>
      <c r="BI6" s="712"/>
      <c r="BJ6" s="735"/>
      <c r="BK6" s="735"/>
      <c r="BL6" s="708"/>
      <c r="BM6" s="735"/>
      <c r="BN6" s="712"/>
      <c r="BO6" s="725"/>
      <c r="BP6" s="745"/>
      <c r="BQ6" s="745"/>
      <c r="BR6" s="726"/>
      <c r="BS6" s="725"/>
      <c r="BT6" s="745"/>
    </row>
    <row r="7" spans="1:72" ht="16.5" customHeight="1">
      <c r="A7" s="513">
        <v>45866</v>
      </c>
      <c r="B7" s="514">
        <v>5</v>
      </c>
      <c r="C7" s="514" t="s">
        <v>65</v>
      </c>
      <c r="D7" s="514">
        <v>6</v>
      </c>
      <c r="E7" s="767" t="s">
        <v>604</v>
      </c>
      <c r="F7" s="434" t="s">
        <v>69</v>
      </c>
      <c r="G7" s="825" t="s">
        <v>598</v>
      </c>
      <c r="H7" s="499" t="s">
        <v>309</v>
      </c>
      <c r="I7" s="499"/>
      <c r="J7" s="529" t="s">
        <v>388</v>
      </c>
      <c r="K7" s="499"/>
      <c r="L7" s="499"/>
      <c r="M7" s="548">
        <v>6</v>
      </c>
      <c r="N7" s="671">
        <v>1</v>
      </c>
      <c r="O7" s="719" t="s">
        <v>597</v>
      </c>
      <c r="P7" s="549">
        <v>6</v>
      </c>
      <c r="Q7" s="436" t="s">
        <v>57</v>
      </c>
      <c r="R7" s="720" t="s">
        <v>529</v>
      </c>
      <c r="S7" s="565" t="s">
        <v>394</v>
      </c>
      <c r="T7" s="550" t="s">
        <v>225</v>
      </c>
      <c r="U7" s="549" t="s">
        <v>389</v>
      </c>
      <c r="V7" s="549" t="s">
        <v>301</v>
      </c>
      <c r="W7" s="551">
        <v>45861</v>
      </c>
      <c r="X7" s="566"/>
      <c r="Y7" s="549" t="s">
        <v>303</v>
      </c>
      <c r="Z7" s="552"/>
      <c r="AA7" s="518"/>
      <c r="AB7" s="596" t="s">
        <v>303</v>
      </c>
      <c r="AC7" s="620">
        <v>45883</v>
      </c>
      <c r="AD7" s="598">
        <v>22</v>
      </c>
      <c r="AE7" s="820">
        <v>46.89</v>
      </c>
      <c r="AF7" s="812">
        <v>37.24</v>
      </c>
      <c r="AG7" s="812">
        <v>19.53</v>
      </c>
      <c r="AH7" s="812">
        <v>30.08</v>
      </c>
      <c r="AI7" s="812">
        <v>15.7</v>
      </c>
      <c r="AJ7" s="812">
        <v>11.2</v>
      </c>
      <c r="AK7" s="821">
        <v>45.68</v>
      </c>
      <c r="AL7" s="816">
        <v>40.130000000000003</v>
      </c>
      <c r="AM7" s="816">
        <v>45.3</v>
      </c>
      <c r="AN7" s="816">
        <v>34.71</v>
      </c>
      <c r="AO7" s="816">
        <v>24.15</v>
      </c>
      <c r="AP7" s="771">
        <v>6.53</v>
      </c>
      <c r="AQ7" s="812">
        <v>54.38</v>
      </c>
      <c r="AR7" s="792">
        <v>24.06</v>
      </c>
      <c r="AS7" s="792">
        <v>17.940000000000001</v>
      </c>
      <c r="AT7" s="786">
        <v>47.03</v>
      </c>
      <c r="AU7" s="792">
        <v>0</v>
      </c>
      <c r="AV7" s="792">
        <v>2.77</v>
      </c>
      <c r="AW7" s="772">
        <v>85.64</v>
      </c>
      <c r="AX7" s="788">
        <v>60.62</v>
      </c>
      <c r="AY7" s="788">
        <v>0.01</v>
      </c>
      <c r="AZ7" s="788">
        <v>0</v>
      </c>
      <c r="BA7" s="788">
        <v>61.54</v>
      </c>
      <c r="BB7" s="788">
        <v>59.11</v>
      </c>
      <c r="BC7" s="789">
        <v>45.12</v>
      </c>
      <c r="BD7" s="790">
        <v>47.23</v>
      </c>
      <c r="BE7" s="794">
        <v>7.82</v>
      </c>
      <c r="BF7" s="794">
        <v>40.090000000000003</v>
      </c>
      <c r="BG7" s="790">
        <v>2.4300000000000002</v>
      </c>
      <c r="BH7" s="793">
        <v>0.02</v>
      </c>
      <c r="BI7" s="712"/>
      <c r="BJ7" s="735"/>
      <c r="BK7" s="735"/>
      <c r="BL7" s="708"/>
      <c r="BM7" s="735"/>
      <c r="BN7" s="712"/>
      <c r="BO7" s="725"/>
      <c r="BP7" s="725"/>
      <c r="BQ7" s="745"/>
      <c r="BR7" s="745"/>
      <c r="BS7" s="725"/>
      <c r="BT7" s="725"/>
    </row>
    <row r="8" spans="1:72" ht="15">
      <c r="A8" s="513">
        <v>45866</v>
      </c>
      <c r="B8" s="514">
        <v>5</v>
      </c>
      <c r="C8" s="514" t="s">
        <v>211</v>
      </c>
      <c r="D8" s="514">
        <v>7</v>
      </c>
      <c r="E8" s="768" t="s">
        <v>608</v>
      </c>
      <c r="F8" s="434" t="s">
        <v>69</v>
      </c>
      <c r="G8" s="825" t="s">
        <v>609</v>
      </c>
      <c r="H8" s="499" t="s">
        <v>108</v>
      </c>
      <c r="I8" s="577"/>
      <c r="J8" s="529" t="s">
        <v>388</v>
      </c>
      <c r="K8" s="577"/>
      <c r="L8" s="577"/>
      <c r="M8" s="437">
        <v>7</v>
      </c>
      <c r="N8" s="647">
        <v>2</v>
      </c>
      <c r="O8" s="649" t="s">
        <v>604</v>
      </c>
      <c r="P8" s="434">
        <v>1</v>
      </c>
      <c r="Q8" s="434" t="s">
        <v>57</v>
      </c>
      <c r="R8" s="505" t="s">
        <v>511</v>
      </c>
      <c r="S8" s="516" t="s">
        <v>77</v>
      </c>
      <c r="T8" s="530" t="s">
        <v>78</v>
      </c>
      <c r="U8" s="434" t="s">
        <v>389</v>
      </c>
      <c r="V8" s="434" t="s">
        <v>301</v>
      </c>
      <c r="W8" s="531">
        <v>45861</v>
      </c>
      <c r="X8" s="499"/>
      <c r="Y8" s="434" t="s">
        <v>303</v>
      </c>
      <c r="Z8" s="578"/>
      <c r="AB8" s="596" t="s">
        <v>303</v>
      </c>
      <c r="AC8" s="620">
        <v>45887</v>
      </c>
      <c r="AD8" s="598">
        <v>26</v>
      </c>
      <c r="AE8" s="820">
        <v>40.97</v>
      </c>
      <c r="AF8" s="812">
        <v>30.23</v>
      </c>
      <c r="AG8" s="812">
        <v>18.46</v>
      </c>
      <c r="AH8" s="812">
        <v>29.84</v>
      </c>
      <c r="AI8" s="812">
        <v>15.29</v>
      </c>
      <c r="AJ8" s="812">
        <v>6.38</v>
      </c>
      <c r="AK8" s="816">
        <v>46.3</v>
      </c>
      <c r="AL8" s="816">
        <v>35.67</v>
      </c>
      <c r="AM8" s="816">
        <v>40.299999999999997</v>
      </c>
      <c r="AN8" s="816">
        <v>36.130000000000003</v>
      </c>
      <c r="AO8" s="816">
        <v>25.2</v>
      </c>
      <c r="AP8" s="771">
        <v>6.42</v>
      </c>
      <c r="AQ8" s="812">
        <v>55.24</v>
      </c>
      <c r="AR8" s="792">
        <v>5.3</v>
      </c>
      <c r="AS8" s="792">
        <v>3.75</v>
      </c>
      <c r="AT8" s="786">
        <v>48.95</v>
      </c>
      <c r="AU8" s="792">
        <v>0</v>
      </c>
      <c r="AV8" s="792">
        <v>0</v>
      </c>
      <c r="AW8" s="788">
        <v>76.36</v>
      </c>
      <c r="AX8" s="788">
        <v>65.69</v>
      </c>
      <c r="AY8" s="788">
        <v>0</v>
      </c>
      <c r="AZ8" s="788">
        <v>0</v>
      </c>
      <c r="BA8" s="788">
        <v>60.63</v>
      </c>
      <c r="BB8" s="788">
        <v>34.51</v>
      </c>
      <c r="BC8" s="822">
        <v>46.54</v>
      </c>
      <c r="BD8" s="794">
        <v>29.62</v>
      </c>
      <c r="BE8" s="794">
        <v>1.08</v>
      </c>
      <c r="BF8" s="794">
        <v>22.27</v>
      </c>
      <c r="BG8" s="794">
        <v>0</v>
      </c>
      <c r="BH8" s="793">
        <v>0</v>
      </c>
      <c r="BI8" s="712"/>
      <c r="BJ8" s="735"/>
      <c r="BK8" s="712"/>
      <c r="BL8" s="735"/>
      <c r="BM8" s="735"/>
      <c r="BN8" s="712"/>
      <c r="BO8" s="745"/>
      <c r="BP8" s="725"/>
      <c r="BQ8" s="745"/>
      <c r="BR8" s="745"/>
      <c r="BS8" s="745"/>
      <c r="BT8" s="725"/>
    </row>
    <row r="9" spans="1:72" ht="15" customHeight="1">
      <c r="A9" s="513">
        <v>45866</v>
      </c>
      <c r="B9" s="514">
        <v>5</v>
      </c>
      <c r="C9" s="514" t="s">
        <v>63</v>
      </c>
      <c r="D9" s="514">
        <v>8</v>
      </c>
      <c r="E9" s="768" t="s">
        <v>608</v>
      </c>
      <c r="F9" s="434" t="s">
        <v>69</v>
      </c>
      <c r="G9" s="825" t="s">
        <v>609</v>
      </c>
      <c r="H9" s="499" t="s">
        <v>114</v>
      </c>
      <c r="I9" s="577"/>
      <c r="J9" s="529" t="s">
        <v>388</v>
      </c>
      <c r="K9" s="577"/>
      <c r="L9" s="577"/>
      <c r="M9" s="437">
        <v>8</v>
      </c>
      <c r="N9" s="647">
        <v>2</v>
      </c>
      <c r="O9" s="649" t="s">
        <v>604</v>
      </c>
      <c r="P9" s="434">
        <v>2</v>
      </c>
      <c r="Q9" s="434" t="s">
        <v>57</v>
      </c>
      <c r="R9" s="505" t="s">
        <v>498</v>
      </c>
      <c r="S9" s="516" t="s">
        <v>77</v>
      </c>
      <c r="T9" s="530" t="s">
        <v>78</v>
      </c>
      <c r="U9" s="434" t="s">
        <v>389</v>
      </c>
      <c r="V9" s="434" t="s">
        <v>301</v>
      </c>
      <c r="W9" s="531">
        <v>45861</v>
      </c>
      <c r="X9" s="499"/>
      <c r="Y9" s="434" t="s">
        <v>303</v>
      </c>
      <c r="Z9" s="578"/>
      <c r="AB9" s="596" t="s">
        <v>303</v>
      </c>
      <c r="AC9" s="620">
        <v>45890</v>
      </c>
      <c r="AD9" s="598">
        <v>29</v>
      </c>
      <c r="AE9" s="820">
        <v>34.82</v>
      </c>
      <c r="AF9" s="812">
        <v>29.6</v>
      </c>
      <c r="AG9" s="812">
        <v>16.84</v>
      </c>
      <c r="AH9" s="812">
        <v>33.049999999999997</v>
      </c>
      <c r="AI9" s="812">
        <v>12.29</v>
      </c>
      <c r="AJ9" s="812">
        <v>2.48</v>
      </c>
      <c r="AK9" s="816">
        <v>46.38</v>
      </c>
      <c r="AL9" s="816">
        <v>34.770000000000003</v>
      </c>
      <c r="AM9" s="816">
        <v>35.270000000000003</v>
      </c>
      <c r="AN9" s="816">
        <v>38.17</v>
      </c>
      <c r="AO9" s="816">
        <v>22.02</v>
      </c>
      <c r="AP9" s="795">
        <v>5.41</v>
      </c>
      <c r="AQ9" s="812">
        <v>16.04</v>
      </c>
      <c r="AR9" s="792">
        <v>0</v>
      </c>
      <c r="AS9" s="792">
        <v>0</v>
      </c>
      <c r="AT9" s="792">
        <v>28.8</v>
      </c>
      <c r="AU9" s="792">
        <v>0</v>
      </c>
      <c r="AV9" s="792">
        <v>0</v>
      </c>
      <c r="AW9" s="788">
        <v>58.28</v>
      </c>
      <c r="AX9" s="788">
        <v>66.06</v>
      </c>
      <c r="AY9" s="788">
        <v>0</v>
      </c>
      <c r="AZ9" s="788">
        <v>0</v>
      </c>
      <c r="BA9" s="788">
        <v>53.94</v>
      </c>
      <c r="BB9" s="788">
        <v>1.34</v>
      </c>
      <c r="BC9" s="822">
        <v>32.75</v>
      </c>
      <c r="BD9" s="794">
        <v>25.06</v>
      </c>
      <c r="BE9" s="794">
        <v>0</v>
      </c>
      <c r="BF9" s="794">
        <v>1.72</v>
      </c>
      <c r="BG9" s="794">
        <v>0</v>
      </c>
      <c r="BH9" s="793">
        <v>0</v>
      </c>
      <c r="BI9" s="712"/>
      <c r="BJ9" s="735"/>
      <c r="BK9" s="712"/>
      <c r="BL9" s="735"/>
      <c r="BM9" s="735"/>
      <c r="BN9" s="712"/>
      <c r="BO9" s="745"/>
      <c r="BP9" s="745"/>
      <c r="BQ9" s="745"/>
      <c r="BR9" s="745"/>
      <c r="BS9" s="745"/>
      <c r="BT9" s="745"/>
    </row>
    <row r="10" spans="1:72" ht="15">
      <c r="A10" s="513">
        <v>45866</v>
      </c>
      <c r="B10" s="514">
        <v>5</v>
      </c>
      <c r="C10" s="514" t="s">
        <v>65</v>
      </c>
      <c r="D10" s="514">
        <v>9</v>
      </c>
      <c r="E10" s="768" t="s">
        <v>608</v>
      </c>
      <c r="F10" s="434" t="s">
        <v>69</v>
      </c>
      <c r="G10" s="825" t="s">
        <v>609</v>
      </c>
      <c r="H10" s="499" t="s">
        <v>309</v>
      </c>
      <c r="I10" s="577"/>
      <c r="J10" s="529" t="s">
        <v>388</v>
      </c>
      <c r="K10" s="577"/>
      <c r="L10" s="576"/>
      <c r="M10" s="437">
        <v>9</v>
      </c>
      <c r="N10" s="647">
        <v>2</v>
      </c>
      <c r="O10" s="649" t="s">
        <v>604</v>
      </c>
      <c r="P10" s="434">
        <v>3</v>
      </c>
      <c r="Q10" s="434" t="s">
        <v>57</v>
      </c>
      <c r="R10" s="505" t="s">
        <v>507</v>
      </c>
      <c r="S10" s="516" t="s">
        <v>391</v>
      </c>
      <c r="T10" s="530" t="s">
        <v>215</v>
      </c>
      <c r="U10" s="434" t="s">
        <v>389</v>
      </c>
      <c r="V10" s="434" t="s">
        <v>301</v>
      </c>
      <c r="W10" s="531">
        <v>45861</v>
      </c>
      <c r="X10" s="499"/>
      <c r="Y10" s="434" t="s">
        <v>303</v>
      </c>
      <c r="Z10" s="578"/>
      <c r="AB10" s="630"/>
      <c r="AC10" s="621"/>
      <c r="AD10" s="604"/>
      <c r="AE10" s="813"/>
      <c r="AF10" s="814"/>
      <c r="AG10" s="814"/>
      <c r="AH10" s="814"/>
      <c r="AI10" s="814"/>
      <c r="AJ10" s="814"/>
      <c r="AK10" s="815"/>
      <c r="AL10" s="815"/>
      <c r="AM10" s="815"/>
      <c r="AN10" s="815"/>
      <c r="AO10" s="815"/>
      <c r="AP10" s="815"/>
      <c r="AQ10" s="814"/>
      <c r="AR10" s="796"/>
      <c r="AS10" s="796"/>
      <c r="AT10" s="796"/>
      <c r="AU10" s="796"/>
      <c r="AV10" s="796"/>
      <c r="AW10" s="797"/>
      <c r="AX10" s="797"/>
      <c r="AY10" s="798"/>
      <c r="AZ10" s="797"/>
      <c r="BA10" s="797"/>
      <c r="BB10" s="797"/>
      <c r="BC10" s="799"/>
      <c r="BD10" s="800"/>
      <c r="BE10" s="800"/>
      <c r="BF10" s="800"/>
      <c r="BG10" s="800"/>
      <c r="BH10" s="801"/>
      <c r="BI10" s="735"/>
      <c r="BJ10" s="735"/>
      <c r="BK10" s="735"/>
      <c r="BL10" s="735"/>
      <c r="BM10" s="735"/>
      <c r="BN10" s="712"/>
      <c r="BO10" s="745"/>
      <c r="BP10" s="745"/>
      <c r="BQ10" s="745"/>
      <c r="BR10" s="745"/>
      <c r="BS10" s="745"/>
      <c r="BT10" s="745"/>
    </row>
    <row r="11" spans="1:72" ht="15">
      <c r="A11" s="513">
        <v>45866</v>
      </c>
      <c r="B11" s="514">
        <v>5</v>
      </c>
      <c r="C11" s="514" t="s">
        <v>211</v>
      </c>
      <c r="D11" s="514">
        <v>10</v>
      </c>
      <c r="E11" s="767" t="s">
        <v>610</v>
      </c>
      <c r="F11" s="434" t="s">
        <v>69</v>
      </c>
      <c r="G11" s="825" t="s">
        <v>611</v>
      </c>
      <c r="H11" s="499" t="s">
        <v>108</v>
      </c>
      <c r="I11" s="577"/>
      <c r="J11" s="529" t="s">
        <v>388</v>
      </c>
      <c r="K11" s="577"/>
      <c r="L11" s="576"/>
      <c r="M11" s="437">
        <v>10</v>
      </c>
      <c r="N11" s="647">
        <v>2</v>
      </c>
      <c r="O11" s="649" t="s">
        <v>604</v>
      </c>
      <c r="P11" s="434">
        <v>4</v>
      </c>
      <c r="Q11" s="434" t="s">
        <v>57</v>
      </c>
      <c r="R11" s="720" t="s">
        <v>519</v>
      </c>
      <c r="S11" s="516" t="s">
        <v>391</v>
      </c>
      <c r="T11" s="530" t="s">
        <v>215</v>
      </c>
      <c r="U11" s="434" t="s">
        <v>389</v>
      </c>
      <c r="V11" s="434" t="s">
        <v>301</v>
      </c>
      <c r="W11" s="531">
        <v>45861</v>
      </c>
      <c r="X11" s="499"/>
      <c r="Y11" s="434" t="s">
        <v>303</v>
      </c>
      <c r="Z11" s="578"/>
      <c r="AB11" s="598"/>
      <c r="AC11" s="639"/>
      <c r="AD11" s="598"/>
      <c r="AE11" s="771"/>
      <c r="AF11" s="771"/>
      <c r="AG11" s="816" t="s">
        <v>612</v>
      </c>
      <c r="AH11" s="771"/>
      <c r="AI11" s="816" t="s">
        <v>612</v>
      </c>
      <c r="AJ11" s="788" t="s">
        <v>613</v>
      </c>
      <c r="AK11" s="771"/>
      <c r="AL11" s="771"/>
      <c r="AM11" s="771"/>
      <c r="AN11" s="771"/>
      <c r="AO11" s="788" t="s">
        <v>513</v>
      </c>
      <c r="AP11" s="816" t="s">
        <v>612</v>
      </c>
      <c r="AQ11" s="818" t="s">
        <v>614</v>
      </c>
      <c r="AR11" s="802" t="s">
        <v>612</v>
      </c>
      <c r="AS11" s="802" t="s">
        <v>612</v>
      </c>
      <c r="AT11" s="818" t="s">
        <v>614</v>
      </c>
      <c r="AU11" s="802" t="s">
        <v>612</v>
      </c>
      <c r="AV11" s="802" t="s">
        <v>612</v>
      </c>
      <c r="AW11" s="772"/>
      <c r="AX11" s="772"/>
      <c r="AY11" s="816" t="s">
        <v>612</v>
      </c>
      <c r="AZ11" s="816" t="s">
        <v>612</v>
      </c>
      <c r="BA11" s="772"/>
      <c r="BB11" s="819" t="s">
        <v>615</v>
      </c>
      <c r="BC11" s="772"/>
      <c r="BD11" s="772"/>
      <c r="BE11" s="802" t="s">
        <v>612</v>
      </c>
      <c r="BF11" s="802" t="s">
        <v>615</v>
      </c>
      <c r="BG11" s="802" t="s">
        <v>612</v>
      </c>
      <c r="BH11" s="802" t="s">
        <v>612</v>
      </c>
    </row>
    <row r="12" spans="1:72" ht="15">
      <c r="A12" s="513">
        <v>45866</v>
      </c>
      <c r="B12" s="514">
        <v>5</v>
      </c>
      <c r="C12" s="514" t="s">
        <v>63</v>
      </c>
      <c r="D12" s="514">
        <v>11</v>
      </c>
      <c r="E12" s="767" t="s">
        <v>610</v>
      </c>
      <c r="F12" s="434" t="s">
        <v>69</v>
      </c>
      <c r="G12" s="825" t="s">
        <v>611</v>
      </c>
      <c r="H12" s="499" t="s">
        <v>114</v>
      </c>
      <c r="I12" s="577"/>
      <c r="J12" s="529" t="s">
        <v>388</v>
      </c>
      <c r="K12" s="577"/>
      <c r="L12" s="576"/>
      <c r="M12" s="437">
        <v>11</v>
      </c>
      <c r="N12" s="647">
        <v>2</v>
      </c>
      <c r="O12" s="649" t="s">
        <v>604</v>
      </c>
      <c r="P12" s="434">
        <v>5</v>
      </c>
      <c r="Q12" s="434" t="s">
        <v>57</v>
      </c>
      <c r="R12" s="720" t="s">
        <v>491</v>
      </c>
      <c r="S12" s="516" t="s">
        <v>394</v>
      </c>
      <c r="T12" s="530" t="s">
        <v>225</v>
      </c>
      <c r="U12" s="434" t="s">
        <v>389</v>
      </c>
      <c r="V12" s="434" t="s">
        <v>301</v>
      </c>
      <c r="W12" s="531">
        <v>45861</v>
      </c>
      <c r="X12" s="499"/>
      <c r="Y12" s="434" t="s">
        <v>303</v>
      </c>
      <c r="Z12" s="578"/>
      <c r="AB12" s="598"/>
      <c r="AC12" s="639"/>
      <c r="AD12" s="598"/>
      <c r="AE12" s="598"/>
      <c r="AF12" s="598"/>
      <c r="AG12" s="635"/>
      <c r="AH12" s="598"/>
      <c r="AI12" s="598"/>
      <c r="AJ12" s="598"/>
      <c r="AK12" s="598"/>
      <c r="AL12" s="598"/>
      <c r="AM12" s="598"/>
      <c r="AN12" s="598"/>
      <c r="AO12" s="598"/>
      <c r="AP12" s="598"/>
      <c r="AQ12" s="598"/>
      <c r="AR12" s="599"/>
      <c r="AS12" s="599"/>
      <c r="AT12" s="599"/>
      <c r="AU12" s="599"/>
      <c r="AV12" s="599"/>
    </row>
    <row r="13" spans="1:72" ht="15">
      <c r="A13" s="513">
        <v>45866</v>
      </c>
      <c r="B13" s="514">
        <v>5</v>
      </c>
      <c r="C13" s="514" t="s">
        <v>65</v>
      </c>
      <c r="D13" s="514">
        <v>12</v>
      </c>
      <c r="E13" s="767" t="s">
        <v>610</v>
      </c>
      <c r="F13" s="434" t="s">
        <v>69</v>
      </c>
      <c r="G13" s="825" t="s">
        <v>611</v>
      </c>
      <c r="H13" s="499" t="s">
        <v>309</v>
      </c>
      <c r="I13" s="577"/>
      <c r="J13" s="529" t="s">
        <v>388</v>
      </c>
      <c r="K13" s="577"/>
      <c r="L13" s="576"/>
      <c r="M13" s="548">
        <v>12</v>
      </c>
      <c r="N13" s="674">
        <v>2</v>
      </c>
      <c r="O13" s="715" t="s">
        <v>604</v>
      </c>
      <c r="P13" s="549">
        <v>6</v>
      </c>
      <c r="Q13" s="436" t="s">
        <v>57</v>
      </c>
      <c r="R13" s="720" t="s">
        <v>550</v>
      </c>
      <c r="S13" s="565" t="s">
        <v>394</v>
      </c>
      <c r="T13" s="550" t="s">
        <v>225</v>
      </c>
      <c r="U13" s="549" t="s">
        <v>389</v>
      </c>
      <c r="V13" s="549" t="s">
        <v>301</v>
      </c>
      <c r="W13" s="551">
        <v>45861</v>
      </c>
      <c r="X13" s="566"/>
      <c r="Y13" s="549" t="s">
        <v>303</v>
      </c>
      <c r="Z13" s="579"/>
      <c r="AB13" s="598"/>
      <c r="AC13" s="639"/>
      <c r="AD13" s="598"/>
      <c r="AE13" s="598"/>
      <c r="AF13" s="598"/>
      <c r="AG13" s="635"/>
      <c r="AH13" s="598"/>
      <c r="AI13" s="598"/>
      <c r="AJ13" s="598"/>
      <c r="AK13" s="598"/>
      <c r="AL13" s="598"/>
      <c r="AM13" s="598"/>
      <c r="AN13" s="598"/>
      <c r="AO13" s="598"/>
      <c r="AP13" s="598"/>
      <c r="AQ13" s="598"/>
      <c r="AR13" s="599"/>
      <c r="AS13" s="599"/>
      <c r="AT13" s="599"/>
      <c r="AU13" s="599"/>
      <c r="AV13" s="599"/>
    </row>
    <row r="14" spans="1:72" ht="15">
      <c r="A14" s="513">
        <v>45866</v>
      </c>
      <c r="B14" s="514">
        <v>5</v>
      </c>
      <c r="C14" s="514" t="s">
        <v>211</v>
      </c>
      <c r="D14" s="514">
        <v>13</v>
      </c>
      <c r="E14" s="769" t="s">
        <v>68</v>
      </c>
      <c r="F14" s="434" t="s">
        <v>69</v>
      </c>
      <c r="G14" s="825" t="s">
        <v>609</v>
      </c>
      <c r="H14" s="499" t="s">
        <v>108</v>
      </c>
      <c r="I14" s="577"/>
      <c r="J14" s="529" t="s">
        <v>388</v>
      </c>
      <c r="K14" s="577"/>
      <c r="L14" s="577"/>
      <c r="M14" s="640">
        <v>13</v>
      </c>
      <c r="N14" s="672">
        <v>3</v>
      </c>
      <c r="O14" s="650" t="s">
        <v>608</v>
      </c>
      <c r="P14" s="516">
        <v>1</v>
      </c>
      <c r="Q14" s="516" t="s">
        <v>57</v>
      </c>
      <c r="R14" s="505" t="s">
        <v>527</v>
      </c>
      <c r="S14" s="516" t="s">
        <v>77</v>
      </c>
      <c r="T14" s="530" t="s">
        <v>78</v>
      </c>
      <c r="U14" s="516" t="s">
        <v>389</v>
      </c>
      <c r="V14" s="426" t="s">
        <v>524</v>
      </c>
      <c r="W14" s="531">
        <v>45861</v>
      </c>
      <c r="X14" s="499"/>
      <c r="Y14" s="516" t="s">
        <v>303</v>
      </c>
      <c r="Z14" s="612"/>
    </row>
    <row r="15" spans="1:72" ht="15">
      <c r="A15" s="513">
        <v>45866</v>
      </c>
      <c r="B15" s="514">
        <v>5</v>
      </c>
      <c r="C15" s="514" t="s">
        <v>63</v>
      </c>
      <c r="D15" s="514">
        <v>14</v>
      </c>
      <c r="E15" s="769" t="s">
        <v>68</v>
      </c>
      <c r="F15" s="434" t="s">
        <v>69</v>
      </c>
      <c r="G15" s="825" t="s">
        <v>609</v>
      </c>
      <c r="H15" s="499" t="s">
        <v>114</v>
      </c>
      <c r="I15" s="577"/>
      <c r="J15" s="529" t="s">
        <v>388</v>
      </c>
      <c r="K15" s="577"/>
      <c r="L15" s="577"/>
      <c r="M15" s="640">
        <v>14</v>
      </c>
      <c r="N15" s="672">
        <v>3</v>
      </c>
      <c r="O15" s="650" t="s">
        <v>608</v>
      </c>
      <c r="P15" s="516">
        <v>2</v>
      </c>
      <c r="Q15" s="516" t="s">
        <v>57</v>
      </c>
      <c r="R15" s="505" t="s">
        <v>535</v>
      </c>
      <c r="S15" s="516" t="s">
        <v>77</v>
      </c>
      <c r="T15" s="530" t="s">
        <v>78</v>
      </c>
      <c r="U15" s="516" t="s">
        <v>389</v>
      </c>
      <c r="V15" s="426" t="s">
        <v>524</v>
      </c>
      <c r="W15" s="531">
        <v>45861</v>
      </c>
      <c r="X15" s="499"/>
      <c r="Y15" s="516" t="s">
        <v>303</v>
      </c>
      <c r="Z15" s="612"/>
      <c r="AD15" s="610" t="s">
        <v>11</v>
      </c>
      <c r="AE15" s="607" t="s">
        <v>406</v>
      </c>
      <c r="AF15" s="607" t="s">
        <v>407</v>
      </c>
      <c r="AG15" s="608" t="s">
        <v>408</v>
      </c>
      <c r="AH15" s="608" t="s">
        <v>409</v>
      </c>
      <c r="AI15" s="608" t="s">
        <v>410</v>
      </c>
      <c r="AJ15" s="607" t="s">
        <v>411</v>
      </c>
      <c r="AK15" s="608" t="s">
        <v>333</v>
      </c>
      <c r="AL15" s="609" t="s">
        <v>412</v>
      </c>
    </row>
    <row r="16" spans="1:72" ht="15">
      <c r="A16" s="513">
        <v>45866</v>
      </c>
      <c r="B16" s="514">
        <v>5</v>
      </c>
      <c r="C16" s="514" t="s">
        <v>65</v>
      </c>
      <c r="D16" s="514">
        <v>15</v>
      </c>
      <c r="E16" s="769" t="s">
        <v>68</v>
      </c>
      <c r="F16" s="434" t="s">
        <v>69</v>
      </c>
      <c r="G16" s="825" t="s">
        <v>609</v>
      </c>
      <c r="H16" s="499" t="s">
        <v>309</v>
      </c>
      <c r="I16" s="577"/>
      <c r="J16" s="529" t="s">
        <v>388</v>
      </c>
      <c r="K16" s="577"/>
      <c r="L16" s="577"/>
      <c r="M16" s="640">
        <v>15</v>
      </c>
      <c r="N16" s="672">
        <v>3</v>
      </c>
      <c r="O16" s="650" t="s">
        <v>608</v>
      </c>
      <c r="P16" s="516">
        <v>3</v>
      </c>
      <c r="Q16" s="516" t="s">
        <v>57</v>
      </c>
      <c r="R16" s="505" t="s">
        <v>523</v>
      </c>
      <c r="S16" s="516" t="s">
        <v>391</v>
      </c>
      <c r="T16" s="641" t="s">
        <v>215</v>
      </c>
      <c r="U16" s="516" t="s">
        <v>389</v>
      </c>
      <c r="V16" s="426" t="s">
        <v>524</v>
      </c>
      <c r="W16" s="531">
        <v>45861</v>
      </c>
      <c r="X16" s="499"/>
      <c r="Y16" s="516" t="s">
        <v>303</v>
      </c>
      <c r="Z16" s="612"/>
      <c r="AD16" s="475" t="s">
        <v>616</v>
      </c>
      <c r="AE16" s="631">
        <f>AVERAGE(AE2,AF2,AK2,AL2)</f>
        <v>8.82</v>
      </c>
      <c r="AF16" s="631">
        <f>AVERAGE(AG2,AH2,AI2,AM2,AN2)</f>
        <v>5.6676000000000002</v>
      </c>
      <c r="AG16" s="631">
        <f>AVERAGE(AJ2,AO2,AP2)</f>
        <v>2.0499999999999998</v>
      </c>
      <c r="AH16" s="631">
        <f>AVERAGE(AH2,AJ2,AN2)</f>
        <v>5.5133333333333328</v>
      </c>
      <c r="AI16" s="631">
        <f>AVERAGE(AQ2,AR2,BC2,BD2)</f>
        <v>6.6274999999999995</v>
      </c>
      <c r="AJ16" s="631">
        <f>AVERAGE(AS2,AT2,BE2,BF2)</f>
        <v>5.7050000000000001</v>
      </c>
      <c r="AK16" s="631">
        <f>AVERAGE(AU2,AV2,BG2,BH2)</f>
        <v>3.6999999999999997</v>
      </c>
      <c r="AL16" s="611">
        <f>AVERAGE(AW2:BB2)</f>
        <v>4.4050000000000002</v>
      </c>
    </row>
    <row r="17" spans="1:38" ht="15">
      <c r="A17" s="562">
        <v>45866</v>
      </c>
      <c r="B17" s="563">
        <v>5</v>
      </c>
      <c r="C17" s="563" t="s">
        <v>72</v>
      </c>
      <c r="D17" s="563">
        <v>18</v>
      </c>
      <c r="E17" s="770" t="s">
        <v>608</v>
      </c>
      <c r="F17" s="549" t="s">
        <v>69</v>
      </c>
      <c r="G17" s="865" t="s">
        <v>609</v>
      </c>
      <c r="H17" s="566" t="s">
        <v>450</v>
      </c>
      <c r="I17" s="779"/>
      <c r="J17" s="777" t="s">
        <v>388</v>
      </c>
      <c r="K17" s="577"/>
      <c r="L17" s="577"/>
      <c r="M17" s="640">
        <v>16</v>
      </c>
      <c r="N17" s="672">
        <v>3</v>
      </c>
      <c r="O17" s="650" t="s">
        <v>608</v>
      </c>
      <c r="P17" s="516">
        <v>4</v>
      </c>
      <c r="Q17" s="516" t="s">
        <v>57</v>
      </c>
      <c r="R17" s="720" t="s">
        <v>532</v>
      </c>
      <c r="S17" s="516" t="s">
        <v>391</v>
      </c>
      <c r="T17" s="641" t="s">
        <v>215</v>
      </c>
      <c r="U17" s="516" t="s">
        <v>389</v>
      </c>
      <c r="V17" s="426" t="s">
        <v>524</v>
      </c>
      <c r="W17" s="531">
        <v>45861</v>
      </c>
      <c r="X17" s="499"/>
      <c r="Y17" s="516" t="s">
        <v>303</v>
      </c>
      <c r="Z17" s="612"/>
      <c r="AD17" s="475" t="s">
        <v>617</v>
      </c>
      <c r="AE17" s="631">
        <f>AVERAGE(AE3,AK3,AO3)</f>
        <v>27.513333333333335</v>
      </c>
      <c r="AF17" s="631">
        <f t="shared" ref="AF17" si="0">AVERAGE(AF3)</f>
        <v>23.07</v>
      </c>
      <c r="AG17" s="631">
        <f t="shared" ref="AG17" si="1">AVERAGE(AG3,AI3)</f>
        <v>18.274999999999999</v>
      </c>
      <c r="AH17" s="631">
        <f t="shared" ref="AH17" si="2">AVERAGE(AH3,AJ3,AN3)</f>
        <v>21.599999999999998</v>
      </c>
      <c r="AI17" s="631">
        <f t="shared" ref="AI17" si="3">AVERAGE(AQ3,AW3,BA3,BC3,BI3,BG3)</f>
        <v>19.282000000000004</v>
      </c>
      <c r="AJ17" s="631">
        <f t="shared" ref="AJ17" si="4">AVERAGE(AR3,AX3,BB3,BD3,BJ3,BP3,BT3)</f>
        <v>14.420000000000002</v>
      </c>
      <c r="AK17" s="631">
        <f t="shared" ref="AK17" si="5">AVERAGE(AS3,AU3,AY3,BE3,BK3,BM3,BQ3)</f>
        <v>9.07</v>
      </c>
      <c r="AL17" s="611">
        <f t="shared" ref="AL17" si="6">AVERAGE(AT3,AV3,BF3,BL3,BR3)</f>
        <v>14.673333333333332</v>
      </c>
    </row>
    <row r="18" spans="1:38" ht="15">
      <c r="A18" s="513">
        <v>45869</v>
      </c>
      <c r="B18" s="514">
        <v>8</v>
      </c>
      <c r="C18" s="514" t="s">
        <v>211</v>
      </c>
      <c r="D18" s="514">
        <v>19</v>
      </c>
      <c r="E18" s="766" t="s">
        <v>597</v>
      </c>
      <c r="F18" s="434" t="s">
        <v>69</v>
      </c>
      <c r="G18" s="825" t="s">
        <v>598</v>
      </c>
      <c r="H18" s="499" t="s">
        <v>108</v>
      </c>
      <c r="I18" s="577"/>
      <c r="J18" s="529" t="s">
        <v>388</v>
      </c>
      <c r="K18" s="577"/>
      <c r="L18" s="577"/>
      <c r="M18" s="640">
        <v>17</v>
      </c>
      <c r="N18" s="672">
        <v>3</v>
      </c>
      <c r="O18" s="650" t="s">
        <v>608</v>
      </c>
      <c r="P18" s="516">
        <v>5</v>
      </c>
      <c r="Q18" s="516" t="s">
        <v>57</v>
      </c>
      <c r="R18" s="720" t="s">
        <v>556</v>
      </c>
      <c r="S18" s="516" t="s">
        <v>394</v>
      </c>
      <c r="T18" s="641" t="s">
        <v>225</v>
      </c>
      <c r="U18" s="516" t="s">
        <v>389</v>
      </c>
      <c r="V18" s="426" t="s">
        <v>524</v>
      </c>
      <c r="W18" s="531">
        <v>45861</v>
      </c>
      <c r="X18" s="499"/>
      <c r="Y18" s="516" t="s">
        <v>303</v>
      </c>
      <c r="Z18" s="612"/>
      <c r="AD18" s="475" t="s">
        <v>172</v>
      </c>
      <c r="AE18" s="631">
        <f>AVERAGE(AE4,AK4,AO4)</f>
        <v>39.75333333333333</v>
      </c>
      <c r="AF18" s="631">
        <f>AVERAGE(AF4)</f>
        <v>37.06</v>
      </c>
      <c r="AG18" s="631">
        <f>AVERAGE(AG4,AI4)</f>
        <v>28.919999999999998</v>
      </c>
      <c r="AH18" s="631">
        <f>AVERAGE(AH4,AJ4,AN4)</f>
        <v>36.306666666666665</v>
      </c>
      <c r="AI18" s="631">
        <f>AVERAGE(AQ4,AW4,BA4,BC4,BI4,BG4)</f>
        <v>43.5</v>
      </c>
      <c r="AJ18" s="631">
        <f>AVERAGE(AR4,AX4,BB4,BD4,BJ4,BP4,BT4)</f>
        <v>34.394999999999996</v>
      </c>
      <c r="AK18" s="631">
        <f>AVERAGE(AS4,AU4,AY4,BE4,BK4,BM4,BQ4)</f>
        <v>16.684999999999999</v>
      </c>
      <c r="AL18" s="611">
        <f>AVERAGE(AT4,AV4,BF4,BL4,BR4)</f>
        <v>32.909999999999997</v>
      </c>
    </row>
    <row r="19" spans="1:38" ht="15">
      <c r="A19" s="513">
        <v>45869</v>
      </c>
      <c r="B19" s="514">
        <v>8</v>
      </c>
      <c r="C19" s="514" t="s">
        <v>63</v>
      </c>
      <c r="D19" s="514">
        <v>20</v>
      </c>
      <c r="E19" s="766" t="s">
        <v>597</v>
      </c>
      <c r="F19" s="434" t="s">
        <v>69</v>
      </c>
      <c r="G19" s="825" t="s">
        <v>598</v>
      </c>
      <c r="H19" s="499" t="s">
        <v>114</v>
      </c>
      <c r="I19" s="577"/>
      <c r="J19" s="529" t="s">
        <v>388</v>
      </c>
      <c r="K19" s="577"/>
      <c r="L19" s="577"/>
      <c r="M19" s="640">
        <v>18</v>
      </c>
      <c r="N19" s="673">
        <v>3</v>
      </c>
      <c r="O19" s="716" t="s">
        <v>608</v>
      </c>
      <c r="P19" s="565">
        <v>6</v>
      </c>
      <c r="Q19" s="642" t="s">
        <v>57</v>
      </c>
      <c r="R19" s="720" t="s">
        <v>618</v>
      </c>
      <c r="S19" s="565" t="s">
        <v>394</v>
      </c>
      <c r="T19" s="643" t="s">
        <v>225</v>
      </c>
      <c r="U19" s="565" t="s">
        <v>389</v>
      </c>
      <c r="V19" s="654" t="s">
        <v>524</v>
      </c>
      <c r="W19" s="551">
        <v>45861</v>
      </c>
      <c r="X19" s="566"/>
      <c r="Y19" s="565" t="s">
        <v>303</v>
      </c>
      <c r="Z19" s="613"/>
      <c r="AD19" s="475" t="s">
        <v>159</v>
      </c>
      <c r="AE19" s="631">
        <f t="shared" ref="AE19" si="7">AVERAGE(AE5,AK5,AO5)</f>
        <v>48.583333333333336</v>
      </c>
      <c r="AF19" s="631">
        <f t="shared" ref="AF19:AF23" si="8">AVERAGE(AF5)</f>
        <v>46.8</v>
      </c>
      <c r="AG19" s="631">
        <f t="shared" ref="AG19:AG20" si="9">AVERAGE(AG5,AI5)</f>
        <v>42.685000000000002</v>
      </c>
      <c r="AH19" s="631">
        <f t="shared" ref="AH19:AH20" si="10">AVERAGE(AH5,AJ5,AN5)</f>
        <v>44.49666666666667</v>
      </c>
      <c r="AI19" s="631">
        <f t="shared" ref="AI19:AI20" si="11">AVERAGE(AQ5,AW5,BA5,BC5,BI5,BG5)</f>
        <v>48.11</v>
      </c>
      <c r="AJ19" s="631">
        <f t="shared" ref="AJ19:AJ20" si="12">AVERAGE(AR5,AX5,BB5,BD5,BJ5,BP5,BT5)</f>
        <v>44.827499999999993</v>
      </c>
      <c r="AK19" s="631">
        <f t="shared" ref="AK19:AK20" si="13">AVERAGE(AS5,AU5,AY5,BE5,BK5,BM5,BQ5)</f>
        <v>12.654999999999999</v>
      </c>
      <c r="AL19" s="611">
        <f t="shared" ref="AL19:AL20" si="14">AVERAGE(AT5,AV5,BF5,BL5,BR5)</f>
        <v>35.593333333333334</v>
      </c>
    </row>
    <row r="20" spans="1:38" ht="15.75" customHeight="1">
      <c r="A20" s="513">
        <v>45869</v>
      </c>
      <c r="B20" s="514">
        <v>8</v>
      </c>
      <c r="C20" s="514" t="s">
        <v>65</v>
      </c>
      <c r="D20" s="514">
        <v>21</v>
      </c>
      <c r="E20" s="766" t="s">
        <v>597</v>
      </c>
      <c r="F20" s="434" t="s">
        <v>69</v>
      </c>
      <c r="G20" s="825" t="s">
        <v>598</v>
      </c>
      <c r="H20" s="499" t="s">
        <v>309</v>
      </c>
      <c r="I20" s="576"/>
      <c r="J20" s="529" t="s">
        <v>388</v>
      </c>
      <c r="K20" s="577"/>
      <c r="L20" s="577"/>
      <c r="M20" s="646">
        <v>19</v>
      </c>
      <c r="N20" s="580">
        <v>4</v>
      </c>
      <c r="O20" s="717" t="s">
        <v>610</v>
      </c>
      <c r="P20" s="434">
        <v>1</v>
      </c>
      <c r="Q20" s="434" t="s">
        <v>57</v>
      </c>
      <c r="R20" s="720" t="s">
        <v>508</v>
      </c>
      <c r="S20" s="516" t="s">
        <v>398</v>
      </c>
      <c r="T20" s="530" t="s">
        <v>399</v>
      </c>
      <c r="U20" s="434" t="s">
        <v>389</v>
      </c>
      <c r="V20" s="426" t="s">
        <v>524</v>
      </c>
      <c r="W20" s="531">
        <v>45861</v>
      </c>
      <c r="X20" s="499"/>
      <c r="Y20" s="434" t="s">
        <v>303</v>
      </c>
      <c r="Z20" s="578"/>
      <c r="AD20" s="475" t="s">
        <v>619</v>
      </c>
      <c r="AE20" s="631">
        <f>AVERAGE(AE6,AK6,AO6)</f>
        <v>55.69</v>
      </c>
      <c r="AF20" s="631">
        <f t="shared" si="8"/>
        <v>59.78</v>
      </c>
      <c r="AG20" s="631">
        <f t="shared" si="9"/>
        <v>44.704999999999998</v>
      </c>
      <c r="AH20" s="631">
        <f t="shared" si="10"/>
        <v>38.976666666666667</v>
      </c>
      <c r="AI20" s="631">
        <f t="shared" si="11"/>
        <v>55.215999999999994</v>
      </c>
      <c r="AJ20" s="631">
        <f t="shared" si="12"/>
        <v>54.719999999999992</v>
      </c>
      <c r="AK20" s="631">
        <f t="shared" si="13"/>
        <v>10.02</v>
      </c>
      <c r="AL20" s="611">
        <f t="shared" si="14"/>
        <v>39.21</v>
      </c>
    </row>
    <row r="21" spans="1:38" ht="15">
      <c r="A21" s="513">
        <v>45869</v>
      </c>
      <c r="B21" s="514">
        <v>8</v>
      </c>
      <c r="C21" s="514" t="s">
        <v>211</v>
      </c>
      <c r="D21" s="514">
        <v>22</v>
      </c>
      <c r="E21" s="767" t="s">
        <v>604</v>
      </c>
      <c r="F21" s="434" t="s">
        <v>69</v>
      </c>
      <c r="G21" s="825" t="s">
        <v>598</v>
      </c>
      <c r="H21" s="499" t="s">
        <v>108</v>
      </c>
      <c r="I21" s="577"/>
      <c r="J21" s="529" t="s">
        <v>388</v>
      </c>
      <c r="K21" s="577"/>
      <c r="L21" s="577"/>
      <c r="M21" s="647">
        <v>20</v>
      </c>
      <c r="N21" s="580">
        <v>4</v>
      </c>
      <c r="O21" s="717" t="s">
        <v>610</v>
      </c>
      <c r="P21" s="434">
        <v>2</v>
      </c>
      <c r="Q21" s="434" t="s">
        <v>57</v>
      </c>
      <c r="R21" s="720" t="s">
        <v>525</v>
      </c>
      <c r="S21" s="516" t="s">
        <v>398</v>
      </c>
      <c r="T21" s="530" t="s">
        <v>399</v>
      </c>
      <c r="U21" s="434" t="s">
        <v>389</v>
      </c>
      <c r="V21" s="426" t="s">
        <v>524</v>
      </c>
      <c r="W21" s="531">
        <v>45861</v>
      </c>
      <c r="X21" s="499"/>
      <c r="Y21" s="434" t="s">
        <v>303</v>
      </c>
      <c r="Z21" s="578"/>
      <c r="AD21" s="475" t="s">
        <v>620</v>
      </c>
      <c r="AE21" s="631">
        <f t="shared" ref="AE21:AE23" si="15">AVERAGE(AE7,AK7,AO7)</f>
        <v>38.906666666666666</v>
      </c>
      <c r="AF21" s="631">
        <f t="shared" si="8"/>
        <v>37.24</v>
      </c>
      <c r="AG21" s="631">
        <f t="shared" ref="AG21:AG23" si="16">AVERAGE(AG7,AI7)</f>
        <v>17.615000000000002</v>
      </c>
      <c r="AH21" s="631">
        <f t="shared" ref="AH21:AH23" si="17">AVERAGE(AH7,AJ7,AN7)</f>
        <v>25.330000000000002</v>
      </c>
      <c r="AI21" s="631">
        <f t="shared" ref="AI21:AI23" si="18">AVERAGE(AQ7,AW7,BA7,BC7,BI7,BG7)</f>
        <v>49.822000000000003</v>
      </c>
      <c r="AJ21" s="631">
        <f t="shared" ref="AJ21:AJ23" si="19">AVERAGE(AR7,AX7,BB7,BD7,BJ7,BP7,BT7)</f>
        <v>47.754999999999995</v>
      </c>
      <c r="AK21" s="631">
        <f t="shared" ref="AK21:AK23" si="20">AVERAGE(AS7,AU7,AY7,BE7,BK7,BM7,BQ7)</f>
        <v>6.4425000000000008</v>
      </c>
      <c r="AL21" s="611">
        <f t="shared" ref="AL21:AL23" si="21">AVERAGE(AT7,AV7,BF7,BL7,BR7)</f>
        <v>29.963333333333338</v>
      </c>
    </row>
    <row r="22" spans="1:38" ht="15">
      <c r="A22" s="513">
        <v>45869</v>
      </c>
      <c r="B22" s="514">
        <v>8</v>
      </c>
      <c r="C22" s="514" t="s">
        <v>63</v>
      </c>
      <c r="D22" s="514">
        <v>23</v>
      </c>
      <c r="E22" s="767" t="s">
        <v>604</v>
      </c>
      <c r="F22" s="434" t="s">
        <v>69</v>
      </c>
      <c r="G22" s="825" t="s">
        <v>598</v>
      </c>
      <c r="H22" s="499" t="s">
        <v>114</v>
      </c>
      <c r="I22" s="577"/>
      <c r="J22" s="529" t="s">
        <v>388</v>
      </c>
      <c r="K22" s="577"/>
      <c r="L22" s="577"/>
      <c r="M22" s="647">
        <v>21</v>
      </c>
      <c r="N22" s="580">
        <v>4</v>
      </c>
      <c r="O22" s="717" t="s">
        <v>610</v>
      </c>
      <c r="P22" s="434">
        <v>3</v>
      </c>
      <c r="Q22" s="434" t="s">
        <v>57</v>
      </c>
      <c r="R22" s="720" t="s">
        <v>541</v>
      </c>
      <c r="S22" s="516" t="s">
        <v>398</v>
      </c>
      <c r="T22" s="530" t="s">
        <v>399</v>
      </c>
      <c r="U22" s="434" t="s">
        <v>389</v>
      </c>
      <c r="V22" s="426" t="s">
        <v>524</v>
      </c>
      <c r="W22" s="531">
        <v>45861</v>
      </c>
      <c r="X22" s="499"/>
      <c r="Y22" s="434" t="s">
        <v>303</v>
      </c>
      <c r="Z22" s="578"/>
      <c r="AD22" s="475" t="s">
        <v>621</v>
      </c>
      <c r="AE22" s="631">
        <f t="shared" si="15"/>
        <v>37.49</v>
      </c>
      <c r="AF22" s="631">
        <f t="shared" si="8"/>
        <v>30.23</v>
      </c>
      <c r="AG22" s="631">
        <f t="shared" si="16"/>
        <v>16.875</v>
      </c>
      <c r="AH22" s="631">
        <f t="shared" si="17"/>
        <v>24.116666666666664</v>
      </c>
      <c r="AI22" s="631">
        <f t="shared" si="18"/>
        <v>47.753999999999998</v>
      </c>
      <c r="AJ22" s="631">
        <f t="shared" si="19"/>
        <v>33.78</v>
      </c>
      <c r="AK22" s="631">
        <f t="shared" si="20"/>
        <v>1.2075</v>
      </c>
      <c r="AL22" s="611">
        <f t="shared" si="21"/>
        <v>23.74</v>
      </c>
    </row>
    <row r="23" spans="1:38" ht="15">
      <c r="A23" s="513">
        <v>45869</v>
      </c>
      <c r="B23" s="514">
        <v>8</v>
      </c>
      <c r="C23" s="514" t="s">
        <v>65</v>
      </c>
      <c r="D23" s="514">
        <v>24</v>
      </c>
      <c r="E23" s="767" t="s">
        <v>604</v>
      </c>
      <c r="F23" s="434" t="s">
        <v>69</v>
      </c>
      <c r="G23" s="825" t="s">
        <v>598</v>
      </c>
      <c r="H23" s="499" t="s">
        <v>309</v>
      </c>
      <c r="I23" s="577"/>
      <c r="J23" s="529" t="s">
        <v>388</v>
      </c>
      <c r="K23" s="577"/>
      <c r="L23" s="577"/>
      <c r="M23" s="647">
        <v>22</v>
      </c>
      <c r="N23" s="580">
        <v>4</v>
      </c>
      <c r="O23" s="717" t="s">
        <v>610</v>
      </c>
      <c r="P23" s="434">
        <v>4</v>
      </c>
      <c r="Q23" s="434" t="s">
        <v>57</v>
      </c>
      <c r="R23" s="720" t="s">
        <v>622</v>
      </c>
      <c r="S23" s="516" t="s">
        <v>398</v>
      </c>
      <c r="T23" s="530" t="s">
        <v>399</v>
      </c>
      <c r="U23" s="434" t="s">
        <v>389</v>
      </c>
      <c r="V23" s="426" t="s">
        <v>524</v>
      </c>
      <c r="W23" s="531">
        <v>45861</v>
      </c>
      <c r="X23" s="499"/>
      <c r="Y23" s="434" t="s">
        <v>303</v>
      </c>
      <c r="Z23" s="578"/>
      <c r="AD23" s="475" t="s">
        <v>623</v>
      </c>
      <c r="AE23" s="631">
        <f t="shared" si="15"/>
        <v>34.406666666666666</v>
      </c>
      <c r="AF23" s="631">
        <f t="shared" si="8"/>
        <v>29.6</v>
      </c>
      <c r="AG23" s="631">
        <f t="shared" si="16"/>
        <v>14.565</v>
      </c>
      <c r="AH23" s="631">
        <f t="shared" si="17"/>
        <v>24.566666666666663</v>
      </c>
      <c r="AI23" s="631">
        <f t="shared" si="18"/>
        <v>32.201999999999998</v>
      </c>
      <c r="AJ23" s="631">
        <f t="shared" si="19"/>
        <v>23.115000000000002</v>
      </c>
      <c r="AK23" s="631">
        <f t="shared" si="20"/>
        <v>0</v>
      </c>
      <c r="AL23" s="611">
        <f t="shared" si="21"/>
        <v>10.173333333333334</v>
      </c>
    </row>
    <row r="24" spans="1:38" ht="15">
      <c r="A24" s="513">
        <v>45869</v>
      </c>
      <c r="B24" s="514">
        <v>8</v>
      </c>
      <c r="C24" s="514" t="s">
        <v>211</v>
      </c>
      <c r="D24" s="514">
        <v>25</v>
      </c>
      <c r="E24" s="767" t="s">
        <v>610</v>
      </c>
      <c r="F24" s="434" t="s">
        <v>69</v>
      </c>
      <c r="G24" s="825" t="s">
        <v>611</v>
      </c>
      <c r="H24" s="499" t="s">
        <v>108</v>
      </c>
      <c r="I24" s="577"/>
      <c r="J24" s="529" t="s">
        <v>388</v>
      </c>
      <c r="K24" s="577"/>
      <c r="L24" s="577"/>
      <c r="M24" s="647">
        <v>23</v>
      </c>
      <c r="N24" s="580">
        <v>4</v>
      </c>
      <c r="O24" s="717" t="s">
        <v>610</v>
      </c>
      <c r="P24" s="434">
        <v>5</v>
      </c>
      <c r="Q24" s="434" t="s">
        <v>57</v>
      </c>
      <c r="R24" s="720" t="s">
        <v>624</v>
      </c>
      <c r="S24" s="516" t="s">
        <v>398</v>
      </c>
      <c r="T24" s="530" t="s">
        <v>399</v>
      </c>
      <c r="U24" s="434" t="s">
        <v>389</v>
      </c>
      <c r="V24" s="426" t="s">
        <v>524</v>
      </c>
      <c r="W24" s="531">
        <v>45861</v>
      </c>
      <c r="X24" s="499"/>
      <c r="Y24" s="434" t="s">
        <v>303</v>
      </c>
      <c r="Z24" s="578"/>
      <c r="AD24" s="682"/>
      <c r="AE24" s="683"/>
      <c r="AF24" s="683"/>
      <c r="AG24" s="683"/>
      <c r="AH24" s="683"/>
      <c r="AI24" s="683"/>
      <c r="AJ24" s="683"/>
      <c r="AK24" s="683"/>
      <c r="AL24" s="684"/>
    </row>
    <row r="25" spans="1:38" ht="12.75" customHeight="1">
      <c r="A25" s="513">
        <v>45869</v>
      </c>
      <c r="B25" s="514">
        <v>8</v>
      </c>
      <c r="C25" s="514" t="s">
        <v>63</v>
      </c>
      <c r="D25" s="514">
        <v>26</v>
      </c>
      <c r="E25" s="767" t="s">
        <v>610</v>
      </c>
      <c r="F25" s="434" t="s">
        <v>69</v>
      </c>
      <c r="G25" s="825" t="s">
        <v>611</v>
      </c>
      <c r="H25" s="499" t="s">
        <v>114</v>
      </c>
      <c r="I25" s="577"/>
      <c r="J25" s="529" t="s">
        <v>388</v>
      </c>
      <c r="K25" s="577"/>
      <c r="L25" s="577"/>
      <c r="M25" s="647">
        <v>24</v>
      </c>
      <c r="N25" s="581">
        <v>4</v>
      </c>
      <c r="O25" s="718" t="s">
        <v>610</v>
      </c>
      <c r="P25" s="549">
        <v>6</v>
      </c>
      <c r="Q25" s="436" t="s">
        <v>57</v>
      </c>
      <c r="R25" s="720" t="s">
        <v>625</v>
      </c>
      <c r="S25" s="565" t="s">
        <v>398</v>
      </c>
      <c r="T25" s="550" t="s">
        <v>399</v>
      </c>
      <c r="U25" s="549" t="s">
        <v>389</v>
      </c>
      <c r="V25" s="654" t="s">
        <v>524</v>
      </c>
      <c r="W25" s="551">
        <v>45861</v>
      </c>
      <c r="X25" s="566"/>
      <c r="Y25" s="549" t="s">
        <v>303</v>
      </c>
      <c r="Z25" s="579"/>
    </row>
    <row r="26" spans="1:38" ht="14.25" customHeight="1">
      <c r="A26" s="513">
        <v>45869</v>
      </c>
      <c r="B26" s="514">
        <v>8</v>
      </c>
      <c r="C26" s="514" t="s">
        <v>65</v>
      </c>
      <c r="D26" s="514">
        <v>27</v>
      </c>
      <c r="E26" s="767" t="s">
        <v>610</v>
      </c>
      <c r="F26" s="434" t="s">
        <v>69</v>
      </c>
      <c r="G26" s="825" t="s">
        <v>611</v>
      </c>
      <c r="H26" s="499" t="s">
        <v>309</v>
      </c>
      <c r="I26" s="577"/>
      <c r="J26" s="529" t="s">
        <v>388</v>
      </c>
      <c r="K26" s="577"/>
      <c r="L26" s="577"/>
      <c r="M26" s="646">
        <v>25</v>
      </c>
      <c r="N26" s="572">
        <v>5</v>
      </c>
      <c r="O26" s="678" t="s">
        <v>68</v>
      </c>
      <c r="P26" s="572">
        <v>1</v>
      </c>
      <c r="Q26" s="572" t="s">
        <v>57</v>
      </c>
      <c r="R26" s="505" t="s">
        <v>542</v>
      </c>
      <c r="S26" s="516" t="s">
        <v>77</v>
      </c>
      <c r="T26" s="530" t="s">
        <v>78</v>
      </c>
      <c r="U26" s="572" t="s">
        <v>389</v>
      </c>
      <c r="V26" s="426" t="s">
        <v>524</v>
      </c>
      <c r="W26" s="531">
        <v>45861</v>
      </c>
      <c r="X26" s="499"/>
      <c r="Y26" s="434" t="s">
        <v>303</v>
      </c>
      <c r="Z26" s="575"/>
    </row>
    <row r="27" spans="1:38" ht="15" customHeight="1">
      <c r="A27" s="513">
        <v>45869</v>
      </c>
      <c r="B27" s="514">
        <v>8</v>
      </c>
      <c r="C27" s="514" t="s">
        <v>211</v>
      </c>
      <c r="D27" s="514">
        <v>31</v>
      </c>
      <c r="E27" s="769" t="s">
        <v>68</v>
      </c>
      <c r="F27" s="434" t="s">
        <v>69</v>
      </c>
      <c r="G27" s="825" t="s">
        <v>609</v>
      </c>
      <c r="H27" s="499" t="s">
        <v>108</v>
      </c>
      <c r="I27" s="577"/>
      <c r="J27" s="529" t="s">
        <v>388</v>
      </c>
      <c r="K27" s="577"/>
      <c r="L27" s="577"/>
      <c r="M27" s="647">
        <v>26</v>
      </c>
      <c r="N27" s="434">
        <v>5</v>
      </c>
      <c r="O27" s="678" t="s">
        <v>68</v>
      </c>
      <c r="P27" s="434">
        <v>2</v>
      </c>
      <c r="Q27" s="434" t="s">
        <v>57</v>
      </c>
      <c r="R27" s="505" t="s">
        <v>554</v>
      </c>
      <c r="S27" s="516" t="s">
        <v>77</v>
      </c>
      <c r="T27" s="530" t="s">
        <v>78</v>
      </c>
      <c r="U27" s="434" t="s">
        <v>389</v>
      </c>
      <c r="V27" s="426" t="s">
        <v>524</v>
      </c>
      <c r="W27" s="531">
        <v>45861</v>
      </c>
      <c r="X27" s="499"/>
      <c r="Y27" s="434" t="s">
        <v>303</v>
      </c>
      <c r="Z27" s="532"/>
    </row>
    <row r="28" spans="1:38" ht="12.75" customHeight="1">
      <c r="A28" s="513">
        <v>45869</v>
      </c>
      <c r="B28" s="514">
        <v>8</v>
      </c>
      <c r="C28" s="514" t="s">
        <v>63</v>
      </c>
      <c r="D28" s="514">
        <v>32</v>
      </c>
      <c r="E28" s="769" t="s">
        <v>68</v>
      </c>
      <c r="F28" s="434" t="s">
        <v>69</v>
      </c>
      <c r="G28" s="825" t="s">
        <v>609</v>
      </c>
      <c r="H28" s="499" t="s">
        <v>114</v>
      </c>
      <c r="I28" s="577"/>
      <c r="J28" s="529" t="s">
        <v>388</v>
      </c>
      <c r="K28" s="577"/>
      <c r="L28" s="577"/>
      <c r="M28" s="647">
        <v>27</v>
      </c>
      <c r="N28" s="434">
        <v>5</v>
      </c>
      <c r="O28" s="678" t="s">
        <v>68</v>
      </c>
      <c r="P28" s="434">
        <v>3</v>
      </c>
      <c r="Q28" s="434" t="s">
        <v>57</v>
      </c>
      <c r="R28" s="505" t="s">
        <v>540</v>
      </c>
      <c r="S28" s="516" t="s">
        <v>391</v>
      </c>
      <c r="T28" s="530" t="s">
        <v>215</v>
      </c>
      <c r="U28" s="434" t="s">
        <v>389</v>
      </c>
      <c r="V28" s="426" t="s">
        <v>524</v>
      </c>
      <c r="W28" s="531">
        <v>45861</v>
      </c>
      <c r="X28" s="499"/>
      <c r="Y28" s="434" t="s">
        <v>303</v>
      </c>
      <c r="Z28" s="532"/>
    </row>
    <row r="29" spans="1:38" ht="15">
      <c r="A29" s="513">
        <v>45869</v>
      </c>
      <c r="B29" s="514">
        <v>8</v>
      </c>
      <c r="C29" s="514" t="s">
        <v>65</v>
      </c>
      <c r="D29" s="514">
        <v>33</v>
      </c>
      <c r="E29" s="769" t="s">
        <v>68</v>
      </c>
      <c r="F29" s="434" t="s">
        <v>69</v>
      </c>
      <c r="G29" s="825" t="s">
        <v>609</v>
      </c>
      <c r="H29" s="499" t="s">
        <v>309</v>
      </c>
      <c r="I29" s="577"/>
      <c r="J29" s="529" t="s">
        <v>388</v>
      </c>
      <c r="K29" s="577"/>
      <c r="L29" s="577"/>
      <c r="M29" s="647">
        <v>28</v>
      </c>
      <c r="N29" s="434">
        <v>5</v>
      </c>
      <c r="O29" s="678" t="s">
        <v>68</v>
      </c>
      <c r="P29" s="434">
        <v>4</v>
      </c>
      <c r="Q29" s="434" t="s">
        <v>57</v>
      </c>
      <c r="R29" s="720" t="s">
        <v>544</v>
      </c>
      <c r="S29" s="516" t="s">
        <v>391</v>
      </c>
      <c r="T29" s="530" t="s">
        <v>215</v>
      </c>
      <c r="U29" s="434" t="s">
        <v>389</v>
      </c>
      <c r="V29" s="426" t="s">
        <v>524</v>
      </c>
      <c r="W29" s="531">
        <v>45861</v>
      </c>
      <c r="X29" s="499"/>
      <c r="Y29" s="434" t="s">
        <v>303</v>
      </c>
      <c r="Z29" s="532"/>
    </row>
    <row r="30" spans="1:38" ht="15">
      <c r="A30" s="513">
        <v>45869</v>
      </c>
      <c r="B30" s="514">
        <v>8</v>
      </c>
      <c r="C30" s="514" t="s">
        <v>211</v>
      </c>
      <c r="D30" s="514">
        <v>34</v>
      </c>
      <c r="E30" s="768" t="s">
        <v>608</v>
      </c>
      <c r="F30" s="434" t="s">
        <v>69</v>
      </c>
      <c r="G30" s="825" t="s">
        <v>609</v>
      </c>
      <c r="H30" s="499" t="s">
        <v>108</v>
      </c>
      <c r="I30" s="577"/>
      <c r="J30" s="529" t="s">
        <v>388</v>
      </c>
      <c r="K30" s="577"/>
      <c r="L30" s="577"/>
      <c r="M30" s="647">
        <v>29</v>
      </c>
      <c r="N30" s="434">
        <v>5</v>
      </c>
      <c r="O30" s="678" t="s">
        <v>68</v>
      </c>
      <c r="P30" s="434">
        <v>5</v>
      </c>
      <c r="Q30" s="434" t="s">
        <v>57</v>
      </c>
      <c r="R30" s="720" t="s">
        <v>626</v>
      </c>
      <c r="S30" s="516" t="s">
        <v>394</v>
      </c>
      <c r="T30" s="530" t="s">
        <v>225</v>
      </c>
      <c r="U30" s="434" t="s">
        <v>389</v>
      </c>
      <c r="V30" s="426" t="s">
        <v>524</v>
      </c>
      <c r="W30" s="531">
        <v>45861</v>
      </c>
      <c r="X30" s="499"/>
      <c r="Y30" s="434" t="s">
        <v>303</v>
      </c>
      <c r="Z30" s="532"/>
    </row>
    <row r="31" spans="1:38" ht="15">
      <c r="A31" s="513">
        <v>45869</v>
      </c>
      <c r="B31" s="514">
        <v>8</v>
      </c>
      <c r="C31" s="514" t="s">
        <v>63</v>
      </c>
      <c r="D31" s="514">
        <v>35</v>
      </c>
      <c r="E31" s="768" t="s">
        <v>608</v>
      </c>
      <c r="F31" s="434" t="s">
        <v>69</v>
      </c>
      <c r="G31" s="825" t="s">
        <v>609</v>
      </c>
      <c r="H31" s="499" t="s">
        <v>114</v>
      </c>
      <c r="I31" s="577"/>
      <c r="J31" s="529" t="s">
        <v>388</v>
      </c>
      <c r="K31" s="577"/>
      <c r="L31" s="577"/>
      <c r="M31" s="648">
        <v>30</v>
      </c>
      <c r="N31" s="549">
        <v>5</v>
      </c>
      <c r="O31" s="721" t="s">
        <v>68</v>
      </c>
      <c r="P31" s="549">
        <v>6</v>
      </c>
      <c r="Q31" s="436" t="s">
        <v>57</v>
      </c>
      <c r="R31" s="720" t="s">
        <v>627</v>
      </c>
      <c r="S31" s="565" t="s">
        <v>394</v>
      </c>
      <c r="T31" s="550" t="s">
        <v>225</v>
      </c>
      <c r="U31" s="549" t="s">
        <v>389</v>
      </c>
      <c r="V31" s="654" t="s">
        <v>524</v>
      </c>
      <c r="W31" s="551">
        <v>45861</v>
      </c>
      <c r="X31" s="566"/>
      <c r="Y31" s="549" t="s">
        <v>303</v>
      </c>
      <c r="Z31" s="552"/>
    </row>
    <row r="32" spans="1:38" ht="15">
      <c r="A32" s="513">
        <v>45869</v>
      </c>
      <c r="B32" s="514">
        <v>8</v>
      </c>
      <c r="C32" s="514" t="s">
        <v>65</v>
      </c>
      <c r="D32" s="514">
        <v>36</v>
      </c>
      <c r="E32" s="768" t="s">
        <v>608</v>
      </c>
      <c r="F32" s="434" t="s">
        <v>69</v>
      </c>
      <c r="G32" s="825" t="s">
        <v>609</v>
      </c>
      <c r="H32" s="499" t="s">
        <v>309</v>
      </c>
      <c r="I32" s="577"/>
      <c r="J32" s="529" t="s">
        <v>388</v>
      </c>
      <c r="K32" s="577"/>
      <c r="L32" s="577"/>
      <c r="M32" s="577"/>
      <c r="N32" s="577"/>
      <c r="O32" s="577"/>
      <c r="P32" s="577"/>
      <c r="Q32" s="577"/>
      <c r="R32" s="577" t="s">
        <v>558</v>
      </c>
      <c r="S32" s="577"/>
      <c r="T32" s="577"/>
      <c r="U32" s="577"/>
      <c r="V32" s="577"/>
      <c r="W32" s="577"/>
      <c r="X32" s="577"/>
      <c r="Y32" s="577"/>
      <c r="Z32" s="577"/>
    </row>
    <row r="33" spans="1:26" ht="15">
      <c r="A33" s="562">
        <v>45869</v>
      </c>
      <c r="B33" s="563">
        <v>8</v>
      </c>
      <c r="C33" s="563" t="s">
        <v>72</v>
      </c>
      <c r="D33" s="563">
        <v>37</v>
      </c>
      <c r="E33" s="770" t="s">
        <v>608</v>
      </c>
      <c r="F33" s="549" t="s">
        <v>69</v>
      </c>
      <c r="G33" s="865" t="s">
        <v>609</v>
      </c>
      <c r="H33" s="566" t="s">
        <v>450</v>
      </c>
      <c r="I33" s="779"/>
      <c r="J33" s="777" t="s">
        <v>388</v>
      </c>
      <c r="K33" s="577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</row>
    <row r="34" spans="1:26" ht="15">
      <c r="A34" s="513">
        <v>45873</v>
      </c>
      <c r="B34" s="514">
        <v>12</v>
      </c>
      <c r="C34" s="514" t="s">
        <v>211</v>
      </c>
      <c r="D34" s="514">
        <v>38</v>
      </c>
      <c r="E34" s="766" t="s">
        <v>597</v>
      </c>
      <c r="F34" s="434" t="s">
        <v>69</v>
      </c>
      <c r="G34" s="825" t="s">
        <v>598</v>
      </c>
      <c r="H34" s="499" t="s">
        <v>108</v>
      </c>
      <c r="I34" s="577"/>
      <c r="J34" s="529" t="s">
        <v>388</v>
      </c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</row>
    <row r="35" spans="1:26" ht="15">
      <c r="A35" s="513">
        <v>45873</v>
      </c>
      <c r="B35" s="514">
        <v>12</v>
      </c>
      <c r="C35" s="514" t="s">
        <v>63</v>
      </c>
      <c r="D35" s="514">
        <v>39</v>
      </c>
      <c r="E35" s="766" t="s">
        <v>597</v>
      </c>
      <c r="F35" s="434" t="s">
        <v>69</v>
      </c>
      <c r="G35" s="825" t="s">
        <v>598</v>
      </c>
      <c r="H35" s="499" t="s">
        <v>114</v>
      </c>
      <c r="I35" s="576"/>
      <c r="J35" s="529" t="s">
        <v>388</v>
      </c>
      <c r="K35" s="577"/>
      <c r="L35" s="577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</row>
    <row r="36" spans="1:26" ht="15">
      <c r="A36" s="513">
        <v>45873</v>
      </c>
      <c r="B36" s="514">
        <v>12</v>
      </c>
      <c r="C36" s="514" t="s">
        <v>65</v>
      </c>
      <c r="D36" s="514">
        <v>40</v>
      </c>
      <c r="E36" s="766" t="s">
        <v>597</v>
      </c>
      <c r="F36" s="434" t="s">
        <v>69</v>
      </c>
      <c r="G36" s="825" t="s">
        <v>598</v>
      </c>
      <c r="H36" s="499" t="s">
        <v>309</v>
      </c>
      <c r="I36" s="577"/>
      <c r="J36" s="529" t="s">
        <v>388</v>
      </c>
      <c r="K36" s="577"/>
      <c r="L36" s="577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</row>
    <row r="37" spans="1:26" ht="15">
      <c r="A37" s="513">
        <v>45873</v>
      </c>
      <c r="B37" s="514">
        <v>12</v>
      </c>
      <c r="C37" s="514" t="s">
        <v>211</v>
      </c>
      <c r="D37" s="514">
        <v>41</v>
      </c>
      <c r="E37" s="767" t="s">
        <v>604</v>
      </c>
      <c r="F37" s="434" t="s">
        <v>69</v>
      </c>
      <c r="G37" s="825" t="s">
        <v>598</v>
      </c>
      <c r="H37" s="499" t="s">
        <v>108</v>
      </c>
      <c r="I37" s="577"/>
      <c r="J37" s="529" t="s">
        <v>388</v>
      </c>
      <c r="K37" s="577"/>
      <c r="L37" s="577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</row>
    <row r="38" spans="1:26" ht="15">
      <c r="A38" s="513">
        <v>45873</v>
      </c>
      <c r="B38" s="514">
        <v>12</v>
      </c>
      <c r="C38" s="514" t="s">
        <v>63</v>
      </c>
      <c r="D38" s="514">
        <v>42</v>
      </c>
      <c r="E38" s="767" t="s">
        <v>604</v>
      </c>
      <c r="F38" s="434" t="s">
        <v>69</v>
      </c>
      <c r="G38" s="825" t="s">
        <v>598</v>
      </c>
      <c r="H38" s="499" t="s">
        <v>114</v>
      </c>
      <c r="I38" s="577"/>
      <c r="J38" s="529" t="s">
        <v>388</v>
      </c>
      <c r="K38" s="577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</row>
    <row r="39" spans="1:26" ht="15">
      <c r="A39" s="513">
        <v>45873</v>
      </c>
      <c r="B39" s="514">
        <v>12</v>
      </c>
      <c r="C39" s="514" t="s">
        <v>65</v>
      </c>
      <c r="D39" s="514">
        <v>43</v>
      </c>
      <c r="E39" s="767" t="s">
        <v>604</v>
      </c>
      <c r="F39" s="434" t="s">
        <v>69</v>
      </c>
      <c r="G39" s="825" t="s">
        <v>598</v>
      </c>
      <c r="H39" s="499" t="s">
        <v>309</v>
      </c>
      <c r="I39" s="577"/>
      <c r="J39" s="529" t="s">
        <v>388</v>
      </c>
      <c r="K39" s="577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</row>
    <row r="40" spans="1:26" ht="15">
      <c r="A40" s="513">
        <v>45873</v>
      </c>
      <c r="B40" s="514">
        <v>12</v>
      </c>
      <c r="C40" s="514" t="s">
        <v>211</v>
      </c>
      <c r="D40" s="514">
        <v>46</v>
      </c>
      <c r="E40" s="767" t="s">
        <v>610</v>
      </c>
      <c r="F40" s="434" t="s">
        <v>69</v>
      </c>
      <c r="G40" s="825" t="s">
        <v>611</v>
      </c>
      <c r="H40" s="499" t="s">
        <v>108</v>
      </c>
      <c r="I40" s="577"/>
      <c r="J40" s="529" t="s">
        <v>388</v>
      </c>
      <c r="K40" s="577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</row>
    <row r="41" spans="1:26" ht="15">
      <c r="A41" s="513">
        <v>45873</v>
      </c>
      <c r="B41" s="514">
        <v>12</v>
      </c>
      <c r="C41" s="514" t="s">
        <v>63</v>
      </c>
      <c r="D41" s="514">
        <v>49</v>
      </c>
      <c r="E41" s="767" t="s">
        <v>610</v>
      </c>
      <c r="F41" s="434" t="s">
        <v>69</v>
      </c>
      <c r="G41" s="825" t="s">
        <v>611</v>
      </c>
      <c r="H41" s="499" t="s">
        <v>114</v>
      </c>
      <c r="I41" s="577"/>
      <c r="J41" s="529" t="s">
        <v>388</v>
      </c>
      <c r="K41" s="577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</row>
    <row r="42" spans="1:26" ht="15">
      <c r="A42" s="513">
        <v>45873</v>
      </c>
      <c r="B42" s="514">
        <v>12</v>
      </c>
      <c r="C42" s="514" t="s">
        <v>65</v>
      </c>
      <c r="D42" s="514">
        <v>50</v>
      </c>
      <c r="E42" s="767" t="s">
        <v>610</v>
      </c>
      <c r="F42" s="434" t="s">
        <v>69</v>
      </c>
      <c r="G42" s="825" t="s">
        <v>611</v>
      </c>
      <c r="H42" s="499" t="s">
        <v>309</v>
      </c>
      <c r="I42" s="577"/>
      <c r="J42" s="529" t="s">
        <v>388</v>
      </c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</row>
    <row r="43" spans="1:26" ht="15">
      <c r="A43" s="513">
        <v>45873</v>
      </c>
      <c r="B43" s="514">
        <v>12</v>
      </c>
      <c r="C43" s="514" t="s">
        <v>211</v>
      </c>
      <c r="D43" s="514">
        <v>51</v>
      </c>
      <c r="E43" s="769" t="s">
        <v>68</v>
      </c>
      <c r="F43" s="434" t="s">
        <v>69</v>
      </c>
      <c r="G43" s="825" t="s">
        <v>609</v>
      </c>
      <c r="H43" s="499" t="s">
        <v>108</v>
      </c>
      <c r="I43" s="577"/>
      <c r="J43" s="529" t="s">
        <v>388</v>
      </c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</row>
    <row r="44" spans="1:26" ht="15">
      <c r="A44" s="513">
        <v>45873</v>
      </c>
      <c r="B44" s="514">
        <v>12</v>
      </c>
      <c r="C44" s="514" t="s">
        <v>63</v>
      </c>
      <c r="D44" s="514">
        <v>52</v>
      </c>
      <c r="E44" s="769" t="s">
        <v>68</v>
      </c>
      <c r="F44" s="434" t="s">
        <v>69</v>
      </c>
      <c r="G44" s="825" t="s">
        <v>609</v>
      </c>
      <c r="H44" s="499" t="s">
        <v>114</v>
      </c>
      <c r="I44" s="577"/>
      <c r="J44" s="529" t="s">
        <v>388</v>
      </c>
      <c r="K44" s="577"/>
      <c r="L44" s="577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</row>
    <row r="45" spans="1:26" ht="15">
      <c r="A45" s="513">
        <v>45873</v>
      </c>
      <c r="B45" s="514">
        <v>12</v>
      </c>
      <c r="C45" s="514" t="s">
        <v>65</v>
      </c>
      <c r="D45" s="514">
        <v>53</v>
      </c>
      <c r="E45" s="769" t="s">
        <v>68</v>
      </c>
      <c r="F45" s="434" t="s">
        <v>69</v>
      </c>
      <c r="G45" s="825" t="s">
        <v>609</v>
      </c>
      <c r="H45" s="499" t="s">
        <v>309</v>
      </c>
      <c r="I45" s="577"/>
      <c r="J45" s="529" t="s">
        <v>388</v>
      </c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</row>
    <row r="46" spans="1:26" ht="15">
      <c r="A46" s="513">
        <v>45873</v>
      </c>
      <c r="B46" s="514">
        <v>12</v>
      </c>
      <c r="C46" s="514" t="s">
        <v>211</v>
      </c>
      <c r="D46" s="514">
        <v>54</v>
      </c>
      <c r="E46" s="768" t="s">
        <v>608</v>
      </c>
      <c r="F46" s="434" t="s">
        <v>69</v>
      </c>
      <c r="G46" s="825" t="s">
        <v>609</v>
      </c>
      <c r="H46" s="499" t="s">
        <v>108</v>
      </c>
      <c r="I46" s="577"/>
      <c r="J46" s="529" t="s">
        <v>388</v>
      </c>
      <c r="K46" s="577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</row>
    <row r="47" spans="1:26" ht="15">
      <c r="A47" s="513">
        <v>45873</v>
      </c>
      <c r="B47" s="514">
        <v>12</v>
      </c>
      <c r="C47" s="514" t="s">
        <v>63</v>
      </c>
      <c r="D47" s="514">
        <v>55</v>
      </c>
      <c r="E47" s="768" t="s">
        <v>608</v>
      </c>
      <c r="F47" s="434" t="s">
        <v>69</v>
      </c>
      <c r="G47" s="825" t="s">
        <v>609</v>
      </c>
      <c r="H47" s="499" t="s">
        <v>114</v>
      </c>
      <c r="I47" s="577"/>
      <c r="J47" s="529" t="s">
        <v>388</v>
      </c>
      <c r="K47" s="577"/>
      <c r="L47" s="577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</row>
    <row r="48" spans="1:26" ht="15">
      <c r="A48" s="513">
        <v>45873</v>
      </c>
      <c r="B48" s="514">
        <v>12</v>
      </c>
      <c r="C48" s="514" t="s">
        <v>65</v>
      </c>
      <c r="D48" s="514">
        <v>56</v>
      </c>
      <c r="E48" s="768" t="s">
        <v>608</v>
      </c>
      <c r="F48" s="434" t="s">
        <v>69</v>
      </c>
      <c r="G48" s="825" t="s">
        <v>609</v>
      </c>
      <c r="H48" s="499" t="s">
        <v>309</v>
      </c>
      <c r="I48" s="577"/>
      <c r="J48" s="529" t="s">
        <v>388</v>
      </c>
      <c r="K48" s="577"/>
      <c r="L48" s="577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</row>
    <row r="49" spans="1:26" ht="15">
      <c r="A49" s="562">
        <v>45873</v>
      </c>
      <c r="B49" s="563">
        <v>12</v>
      </c>
      <c r="C49" s="563" t="s">
        <v>72</v>
      </c>
      <c r="D49" s="563">
        <v>57</v>
      </c>
      <c r="E49" s="770" t="s">
        <v>608</v>
      </c>
      <c r="F49" s="549" t="s">
        <v>69</v>
      </c>
      <c r="G49" s="865" t="s">
        <v>609</v>
      </c>
      <c r="H49" s="566" t="s">
        <v>450</v>
      </c>
      <c r="I49" s="779"/>
      <c r="J49" s="777" t="s">
        <v>388</v>
      </c>
      <c r="K49" s="577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</row>
    <row r="50" spans="1:26" ht="15">
      <c r="A50" s="513">
        <v>45876</v>
      </c>
      <c r="B50" s="514">
        <v>15</v>
      </c>
      <c r="C50" s="514" t="s">
        <v>211</v>
      </c>
      <c r="D50" s="514">
        <v>58</v>
      </c>
      <c r="E50" s="766" t="s">
        <v>597</v>
      </c>
      <c r="F50" s="434" t="s">
        <v>69</v>
      </c>
      <c r="G50" s="825" t="s">
        <v>598</v>
      </c>
      <c r="H50" s="499" t="s">
        <v>108</v>
      </c>
      <c r="I50" s="577"/>
      <c r="J50" s="529" t="s">
        <v>388</v>
      </c>
      <c r="K50" s="577"/>
      <c r="L50" s="577"/>
    </row>
    <row r="51" spans="1:26" ht="15">
      <c r="A51" s="513">
        <v>45876</v>
      </c>
      <c r="B51" s="514">
        <v>15</v>
      </c>
      <c r="C51" s="514" t="s">
        <v>63</v>
      </c>
      <c r="D51" s="514">
        <v>59</v>
      </c>
      <c r="E51" s="766" t="s">
        <v>597</v>
      </c>
      <c r="F51" s="434" t="s">
        <v>69</v>
      </c>
      <c r="G51" s="825" t="s">
        <v>598</v>
      </c>
      <c r="H51" s="499" t="s">
        <v>114</v>
      </c>
      <c r="I51" s="577"/>
      <c r="J51" s="529" t="s">
        <v>388</v>
      </c>
      <c r="K51" s="577"/>
      <c r="L51" s="577"/>
    </row>
    <row r="52" spans="1:26" ht="15">
      <c r="A52" s="513">
        <v>45876</v>
      </c>
      <c r="B52" s="514">
        <v>15</v>
      </c>
      <c r="C52" s="514" t="s">
        <v>65</v>
      </c>
      <c r="D52" s="514">
        <v>60</v>
      </c>
      <c r="E52" s="766" t="s">
        <v>597</v>
      </c>
      <c r="F52" s="434" t="s">
        <v>69</v>
      </c>
      <c r="G52" s="825" t="s">
        <v>598</v>
      </c>
      <c r="H52" s="499" t="s">
        <v>309</v>
      </c>
      <c r="I52" s="577"/>
      <c r="J52" s="529" t="s">
        <v>388</v>
      </c>
      <c r="K52" s="577"/>
      <c r="L52" s="577"/>
    </row>
    <row r="53" spans="1:26" ht="27.95">
      <c r="A53" s="513">
        <v>45876</v>
      </c>
      <c r="B53" s="514">
        <v>15</v>
      </c>
      <c r="C53" s="514" t="s">
        <v>211</v>
      </c>
      <c r="D53" s="514">
        <v>61</v>
      </c>
      <c r="E53" s="768" t="s">
        <v>608</v>
      </c>
      <c r="F53" s="434" t="s">
        <v>69</v>
      </c>
      <c r="G53" s="825" t="s">
        <v>609</v>
      </c>
      <c r="H53" s="499" t="s">
        <v>108</v>
      </c>
      <c r="I53" s="499" t="s">
        <v>108</v>
      </c>
      <c r="J53" s="776" t="s">
        <v>628</v>
      </c>
      <c r="K53" s="577"/>
      <c r="L53" s="577"/>
    </row>
    <row r="54" spans="1:26" ht="15">
      <c r="A54" s="513">
        <v>45876</v>
      </c>
      <c r="B54" s="514">
        <v>15</v>
      </c>
      <c r="C54" s="514" t="s">
        <v>63</v>
      </c>
      <c r="D54" s="514">
        <v>62</v>
      </c>
      <c r="E54" s="768" t="s">
        <v>608</v>
      </c>
      <c r="F54" s="434" t="s">
        <v>69</v>
      </c>
      <c r="G54" s="825" t="s">
        <v>609</v>
      </c>
      <c r="H54" s="499" t="s">
        <v>114</v>
      </c>
      <c r="I54" s="499" t="s">
        <v>114</v>
      </c>
      <c r="J54" s="529" t="s">
        <v>388</v>
      </c>
      <c r="K54" s="577"/>
      <c r="L54" s="577"/>
    </row>
    <row r="55" spans="1:26" ht="15">
      <c r="A55" s="513">
        <v>45876</v>
      </c>
      <c r="B55" s="514">
        <v>15</v>
      </c>
      <c r="C55" s="514" t="s">
        <v>65</v>
      </c>
      <c r="D55" s="514">
        <v>63</v>
      </c>
      <c r="E55" s="768" t="s">
        <v>608</v>
      </c>
      <c r="F55" s="434" t="s">
        <v>69</v>
      </c>
      <c r="G55" s="825" t="s">
        <v>609</v>
      </c>
      <c r="H55" s="499" t="s">
        <v>309</v>
      </c>
      <c r="I55" s="499" t="s">
        <v>309</v>
      </c>
      <c r="J55" s="529" t="s">
        <v>388</v>
      </c>
      <c r="K55" s="577"/>
      <c r="L55" s="577"/>
    </row>
    <row r="56" spans="1:26" ht="15">
      <c r="A56" s="513">
        <v>45876</v>
      </c>
      <c r="B56" s="514">
        <v>15</v>
      </c>
      <c r="C56" s="514" t="s">
        <v>72</v>
      </c>
      <c r="D56" s="514">
        <v>64</v>
      </c>
      <c r="E56" s="768" t="s">
        <v>608</v>
      </c>
      <c r="F56" s="434" t="s">
        <v>69</v>
      </c>
      <c r="G56" s="825" t="s">
        <v>609</v>
      </c>
      <c r="H56" s="499" t="s">
        <v>450</v>
      </c>
      <c r="I56" s="499" t="s">
        <v>499</v>
      </c>
      <c r="J56" s="529" t="s">
        <v>388</v>
      </c>
      <c r="K56" s="577"/>
      <c r="L56" s="577"/>
    </row>
    <row r="57" spans="1:26" ht="15">
      <c r="A57" s="513">
        <v>45876</v>
      </c>
      <c r="B57" s="514">
        <v>15</v>
      </c>
      <c r="C57" s="514" t="s">
        <v>211</v>
      </c>
      <c r="D57" s="514">
        <v>65</v>
      </c>
      <c r="E57" s="767" t="s">
        <v>604</v>
      </c>
      <c r="F57" s="434" t="s">
        <v>69</v>
      </c>
      <c r="G57" s="825" t="s">
        <v>598</v>
      </c>
      <c r="H57" s="499" t="s">
        <v>108</v>
      </c>
      <c r="I57" s="577"/>
      <c r="J57" s="529" t="s">
        <v>388</v>
      </c>
      <c r="K57" s="577"/>
      <c r="L57" s="577"/>
    </row>
    <row r="58" spans="1:26" ht="15">
      <c r="A58" s="513">
        <v>45876</v>
      </c>
      <c r="B58" s="514">
        <v>15</v>
      </c>
      <c r="C58" s="514" t="s">
        <v>63</v>
      </c>
      <c r="D58" s="514">
        <v>66</v>
      </c>
      <c r="E58" s="767" t="s">
        <v>604</v>
      </c>
      <c r="F58" s="434" t="s">
        <v>69</v>
      </c>
      <c r="G58" s="825" t="s">
        <v>598</v>
      </c>
      <c r="H58" s="499" t="s">
        <v>114</v>
      </c>
      <c r="I58" s="577"/>
      <c r="J58" s="529" t="s">
        <v>388</v>
      </c>
      <c r="K58" s="577"/>
      <c r="L58" s="577"/>
    </row>
    <row r="59" spans="1:26" ht="15">
      <c r="A59" s="513">
        <v>45876</v>
      </c>
      <c r="B59" s="514">
        <v>15</v>
      </c>
      <c r="C59" s="514" t="s">
        <v>65</v>
      </c>
      <c r="D59" s="514">
        <v>67</v>
      </c>
      <c r="E59" s="767" t="s">
        <v>604</v>
      </c>
      <c r="F59" s="434" t="s">
        <v>69</v>
      </c>
      <c r="G59" s="825" t="s">
        <v>598</v>
      </c>
      <c r="H59" s="499" t="s">
        <v>309</v>
      </c>
      <c r="I59" s="577"/>
      <c r="J59" s="529" t="s">
        <v>388</v>
      </c>
      <c r="K59" s="577"/>
      <c r="L59" s="577"/>
    </row>
    <row r="60" spans="1:26" ht="15">
      <c r="A60" s="513">
        <v>45876</v>
      </c>
      <c r="B60" s="514">
        <v>15</v>
      </c>
      <c r="C60" s="514" t="s">
        <v>211</v>
      </c>
      <c r="D60" s="514">
        <v>68</v>
      </c>
      <c r="E60" s="767" t="s">
        <v>610</v>
      </c>
      <c r="F60" s="434" t="s">
        <v>69</v>
      </c>
      <c r="G60" s="825" t="s">
        <v>611</v>
      </c>
      <c r="H60" s="499" t="s">
        <v>108</v>
      </c>
      <c r="I60" s="577" t="s">
        <v>629</v>
      </c>
      <c r="J60" s="529" t="s">
        <v>388</v>
      </c>
      <c r="K60" s="577"/>
      <c r="L60" s="577"/>
    </row>
    <row r="61" spans="1:26" ht="15">
      <c r="A61" s="513">
        <v>45876</v>
      </c>
      <c r="B61" s="514">
        <v>15</v>
      </c>
      <c r="C61" s="514" t="s">
        <v>63</v>
      </c>
      <c r="D61" s="514">
        <v>69</v>
      </c>
      <c r="E61" s="767" t="s">
        <v>610</v>
      </c>
      <c r="F61" s="434" t="s">
        <v>69</v>
      </c>
      <c r="G61" s="825" t="s">
        <v>611</v>
      </c>
      <c r="H61" s="499" t="s">
        <v>114</v>
      </c>
      <c r="I61" s="577"/>
      <c r="J61" s="529" t="s">
        <v>388</v>
      </c>
      <c r="K61" s="577"/>
      <c r="L61" s="577"/>
    </row>
    <row r="62" spans="1:26" ht="15">
      <c r="A62" s="513">
        <v>45876</v>
      </c>
      <c r="B62" s="514">
        <v>15</v>
      </c>
      <c r="C62" s="514" t="s">
        <v>65</v>
      </c>
      <c r="D62" s="514">
        <v>70</v>
      </c>
      <c r="E62" s="767" t="s">
        <v>610</v>
      </c>
      <c r="F62" s="434" t="s">
        <v>69</v>
      </c>
      <c r="G62" s="825" t="s">
        <v>611</v>
      </c>
      <c r="H62" s="499" t="s">
        <v>309</v>
      </c>
      <c r="I62" s="577"/>
      <c r="J62" s="529" t="s">
        <v>388</v>
      </c>
      <c r="K62" s="577"/>
      <c r="L62" s="577"/>
    </row>
    <row r="63" spans="1:26" ht="27.95">
      <c r="A63" s="513">
        <v>45876</v>
      </c>
      <c r="B63" s="514">
        <v>15</v>
      </c>
      <c r="C63" s="514" t="s">
        <v>211</v>
      </c>
      <c r="D63" s="514">
        <v>71</v>
      </c>
      <c r="E63" s="769" t="s">
        <v>68</v>
      </c>
      <c r="F63" s="434" t="s">
        <v>69</v>
      </c>
      <c r="G63" s="825" t="s">
        <v>609</v>
      </c>
      <c r="H63" s="499" t="s">
        <v>108</v>
      </c>
      <c r="I63" s="577"/>
      <c r="J63" s="529" t="s">
        <v>630</v>
      </c>
      <c r="K63" s="577"/>
      <c r="L63" s="577"/>
    </row>
    <row r="64" spans="1:26" ht="15">
      <c r="A64" s="513">
        <v>45876</v>
      </c>
      <c r="B64" s="514">
        <v>15</v>
      </c>
      <c r="C64" s="514" t="s">
        <v>63</v>
      </c>
      <c r="D64" s="514">
        <v>72</v>
      </c>
      <c r="E64" s="769" t="s">
        <v>68</v>
      </c>
      <c r="F64" s="434" t="s">
        <v>69</v>
      </c>
      <c r="G64" s="825" t="s">
        <v>609</v>
      </c>
      <c r="H64" s="499" t="s">
        <v>114</v>
      </c>
      <c r="I64" s="577"/>
      <c r="J64" s="529" t="s">
        <v>388</v>
      </c>
      <c r="K64" s="577"/>
      <c r="L64" s="577"/>
    </row>
    <row r="65" spans="1:10" ht="14.25" customHeight="1">
      <c r="A65" s="562">
        <v>45876</v>
      </c>
      <c r="B65" s="563">
        <v>15</v>
      </c>
      <c r="C65" s="563" t="s">
        <v>65</v>
      </c>
      <c r="D65" s="563">
        <v>73</v>
      </c>
      <c r="E65" s="774" t="s">
        <v>68</v>
      </c>
      <c r="F65" s="549" t="s">
        <v>69</v>
      </c>
      <c r="G65" s="865" t="s">
        <v>609</v>
      </c>
      <c r="H65" s="566" t="s">
        <v>309</v>
      </c>
      <c r="I65" s="425"/>
      <c r="J65" s="777" t="s">
        <v>388</v>
      </c>
    </row>
    <row r="66" spans="1:10" ht="14.25" customHeight="1">
      <c r="A66" s="513">
        <v>45880</v>
      </c>
      <c r="B66" s="514">
        <v>19</v>
      </c>
      <c r="C66" s="514" t="s">
        <v>211</v>
      </c>
      <c r="D66" s="514">
        <v>74</v>
      </c>
      <c r="E66" s="766" t="s">
        <v>597</v>
      </c>
      <c r="F66" s="434" t="s">
        <v>69</v>
      </c>
      <c r="G66" s="825" t="s">
        <v>598</v>
      </c>
      <c r="H66" s="499" t="s">
        <v>108</v>
      </c>
      <c r="I66" s="577"/>
      <c r="J66" s="529" t="s">
        <v>388</v>
      </c>
    </row>
    <row r="67" spans="1:10" ht="14.25" customHeight="1">
      <c r="A67" s="513">
        <v>45880</v>
      </c>
      <c r="B67" s="514">
        <v>19</v>
      </c>
      <c r="C67" s="514" t="s">
        <v>63</v>
      </c>
      <c r="D67" s="514">
        <v>75</v>
      </c>
      <c r="E67" s="766" t="s">
        <v>597</v>
      </c>
      <c r="F67" s="434" t="s">
        <v>69</v>
      </c>
      <c r="G67" s="825" t="s">
        <v>598</v>
      </c>
      <c r="H67" s="499" t="s">
        <v>114</v>
      </c>
      <c r="I67" s="577"/>
      <c r="J67" s="529" t="s">
        <v>388</v>
      </c>
    </row>
    <row r="68" spans="1:10" ht="14.25" customHeight="1">
      <c r="A68" s="513">
        <v>45880</v>
      </c>
      <c r="B68" s="514">
        <v>19</v>
      </c>
      <c r="C68" s="514" t="s">
        <v>65</v>
      </c>
      <c r="D68" s="514">
        <v>76</v>
      </c>
      <c r="E68" s="766" t="s">
        <v>597</v>
      </c>
      <c r="F68" s="434" t="s">
        <v>69</v>
      </c>
      <c r="G68" s="825" t="s">
        <v>598</v>
      </c>
      <c r="H68" s="499" t="s">
        <v>309</v>
      </c>
      <c r="I68" s="577"/>
      <c r="J68" s="529" t="s">
        <v>388</v>
      </c>
    </row>
    <row r="69" spans="1:10" ht="14.25" customHeight="1">
      <c r="A69" s="513">
        <v>45880</v>
      </c>
      <c r="B69" s="514">
        <v>19</v>
      </c>
      <c r="C69" s="514" t="s">
        <v>211</v>
      </c>
      <c r="D69" s="514">
        <v>77</v>
      </c>
      <c r="E69" s="768" t="s">
        <v>608</v>
      </c>
      <c r="F69" s="434" t="s">
        <v>69</v>
      </c>
      <c r="G69" s="825" t="s">
        <v>609</v>
      </c>
      <c r="H69" s="499" t="s">
        <v>108</v>
      </c>
      <c r="I69" s="499" t="s">
        <v>108</v>
      </c>
      <c r="J69" s="461" t="s">
        <v>628</v>
      </c>
    </row>
    <row r="70" spans="1:10" ht="14.25" customHeight="1">
      <c r="A70" s="513">
        <v>45880</v>
      </c>
      <c r="B70" s="514">
        <v>19</v>
      </c>
      <c r="C70" s="514" t="s">
        <v>63</v>
      </c>
      <c r="D70" s="514">
        <v>78</v>
      </c>
      <c r="E70" s="768" t="s">
        <v>608</v>
      </c>
      <c r="F70" s="434" t="s">
        <v>69</v>
      </c>
      <c r="G70" s="825" t="s">
        <v>609</v>
      </c>
      <c r="H70" s="499" t="s">
        <v>114</v>
      </c>
      <c r="I70" s="499" t="s">
        <v>114</v>
      </c>
      <c r="J70" s="529" t="s">
        <v>388</v>
      </c>
    </row>
    <row r="71" spans="1:10" ht="14.25" customHeight="1">
      <c r="A71" s="513">
        <v>45880</v>
      </c>
      <c r="B71" s="514">
        <v>19</v>
      </c>
      <c r="C71" s="514" t="s">
        <v>65</v>
      </c>
      <c r="D71" s="514">
        <v>79</v>
      </c>
      <c r="E71" s="768" t="s">
        <v>608</v>
      </c>
      <c r="F71" s="434" t="s">
        <v>69</v>
      </c>
      <c r="G71" s="825" t="s">
        <v>609</v>
      </c>
      <c r="H71" s="499" t="s">
        <v>309</v>
      </c>
      <c r="I71" s="499" t="s">
        <v>309</v>
      </c>
      <c r="J71" s="529" t="s">
        <v>388</v>
      </c>
    </row>
    <row r="72" spans="1:10" ht="14.25" customHeight="1">
      <c r="A72" s="513">
        <v>45880</v>
      </c>
      <c r="B72" s="514">
        <v>19</v>
      </c>
      <c r="C72" s="514" t="s">
        <v>72</v>
      </c>
      <c r="D72" s="514">
        <v>80</v>
      </c>
      <c r="E72" s="768" t="s">
        <v>608</v>
      </c>
      <c r="F72" s="434" t="s">
        <v>69</v>
      </c>
      <c r="G72" s="825" t="s">
        <v>609</v>
      </c>
      <c r="H72" s="499" t="s">
        <v>450</v>
      </c>
      <c r="I72" s="499" t="s">
        <v>499</v>
      </c>
      <c r="J72" s="529" t="s">
        <v>388</v>
      </c>
    </row>
    <row r="73" spans="1:10" ht="14.25" customHeight="1">
      <c r="A73" s="513">
        <v>45880</v>
      </c>
      <c r="B73" s="514">
        <v>19</v>
      </c>
      <c r="C73" s="514" t="s">
        <v>211</v>
      </c>
      <c r="D73" s="514">
        <v>81</v>
      </c>
      <c r="E73" s="767" t="s">
        <v>604</v>
      </c>
      <c r="F73" s="434" t="s">
        <v>69</v>
      </c>
      <c r="G73" s="825" t="s">
        <v>598</v>
      </c>
      <c r="H73" s="499" t="s">
        <v>108</v>
      </c>
      <c r="I73" s="577"/>
      <c r="J73" s="529" t="s">
        <v>388</v>
      </c>
    </row>
    <row r="74" spans="1:10" ht="14.25" customHeight="1">
      <c r="A74" s="513">
        <v>45880</v>
      </c>
      <c r="B74" s="514">
        <v>19</v>
      </c>
      <c r="C74" s="514" t="s">
        <v>63</v>
      </c>
      <c r="D74" s="514">
        <v>82</v>
      </c>
      <c r="E74" s="767" t="s">
        <v>604</v>
      </c>
      <c r="F74" s="434" t="s">
        <v>69</v>
      </c>
      <c r="G74" s="825" t="s">
        <v>598</v>
      </c>
      <c r="H74" s="499" t="s">
        <v>114</v>
      </c>
      <c r="I74" s="577"/>
      <c r="J74" s="529" t="s">
        <v>388</v>
      </c>
    </row>
    <row r="75" spans="1:10" ht="14.25" customHeight="1">
      <c r="A75" s="513">
        <v>45880</v>
      </c>
      <c r="B75" s="514">
        <v>19</v>
      </c>
      <c r="C75" s="514" t="s">
        <v>65</v>
      </c>
      <c r="D75" s="514">
        <v>83</v>
      </c>
      <c r="E75" s="767" t="s">
        <v>604</v>
      </c>
      <c r="F75" s="434" t="s">
        <v>69</v>
      </c>
      <c r="G75" s="825" t="s">
        <v>598</v>
      </c>
      <c r="H75" s="499" t="s">
        <v>309</v>
      </c>
      <c r="I75" s="577"/>
      <c r="J75" s="529" t="s">
        <v>388</v>
      </c>
    </row>
    <row r="76" spans="1:10" ht="14.25" customHeight="1">
      <c r="A76" s="513">
        <v>45880</v>
      </c>
      <c r="B76" s="514">
        <v>19</v>
      </c>
      <c r="C76" s="514" t="s">
        <v>211</v>
      </c>
      <c r="D76" s="514">
        <v>84</v>
      </c>
      <c r="E76" s="767" t="s">
        <v>610</v>
      </c>
      <c r="F76" s="434" t="s">
        <v>69</v>
      </c>
      <c r="G76" s="825" t="s">
        <v>611</v>
      </c>
      <c r="H76" s="499" t="s">
        <v>108</v>
      </c>
      <c r="I76" s="577" t="s">
        <v>629</v>
      </c>
      <c r="J76" s="529" t="s">
        <v>388</v>
      </c>
    </row>
    <row r="77" spans="1:10" ht="14.25" customHeight="1">
      <c r="A77" s="513">
        <v>45880</v>
      </c>
      <c r="B77" s="514">
        <v>19</v>
      </c>
      <c r="C77" s="514" t="s">
        <v>63</v>
      </c>
      <c r="D77" s="514">
        <v>85</v>
      </c>
      <c r="E77" s="767" t="s">
        <v>610</v>
      </c>
      <c r="F77" s="434" t="s">
        <v>69</v>
      </c>
      <c r="G77" s="825" t="s">
        <v>611</v>
      </c>
      <c r="H77" s="499" t="s">
        <v>114</v>
      </c>
      <c r="I77" s="577"/>
      <c r="J77" s="529" t="s">
        <v>388</v>
      </c>
    </row>
    <row r="78" spans="1:10" ht="14.25" customHeight="1">
      <c r="A78" s="513">
        <v>45880</v>
      </c>
      <c r="B78" s="514">
        <v>19</v>
      </c>
      <c r="C78" s="514" t="s">
        <v>65</v>
      </c>
      <c r="D78" s="514">
        <v>86</v>
      </c>
      <c r="E78" s="767" t="s">
        <v>610</v>
      </c>
      <c r="F78" s="434" t="s">
        <v>69</v>
      </c>
      <c r="G78" s="825" t="s">
        <v>611</v>
      </c>
      <c r="H78" s="499" t="s">
        <v>309</v>
      </c>
      <c r="I78" s="577"/>
      <c r="J78" s="529" t="s">
        <v>388</v>
      </c>
    </row>
    <row r="79" spans="1:10" ht="14.25" customHeight="1">
      <c r="A79" s="513">
        <v>45880</v>
      </c>
      <c r="B79" s="514">
        <v>19</v>
      </c>
      <c r="C79" s="514" t="s">
        <v>211</v>
      </c>
      <c r="D79" s="514">
        <v>87</v>
      </c>
      <c r="E79" s="769" t="s">
        <v>68</v>
      </c>
      <c r="F79" s="434" t="s">
        <v>69</v>
      </c>
      <c r="G79" s="825" t="s">
        <v>609</v>
      </c>
      <c r="H79" s="499" t="s">
        <v>108</v>
      </c>
      <c r="I79" s="577"/>
      <c r="J79" s="446" t="s">
        <v>630</v>
      </c>
    </row>
    <row r="80" spans="1:10" ht="14.25" customHeight="1">
      <c r="A80" s="513">
        <v>45880</v>
      </c>
      <c r="B80" s="514">
        <v>19</v>
      </c>
      <c r="C80" s="514" t="s">
        <v>63</v>
      </c>
      <c r="D80" s="514">
        <v>88</v>
      </c>
      <c r="E80" s="769" t="s">
        <v>68</v>
      </c>
      <c r="F80" s="434" t="s">
        <v>69</v>
      </c>
      <c r="G80" s="825" t="s">
        <v>609</v>
      </c>
      <c r="H80" s="499" t="s">
        <v>114</v>
      </c>
      <c r="I80" s="577"/>
      <c r="J80" s="529" t="s">
        <v>388</v>
      </c>
    </row>
    <row r="81" spans="1:10" ht="14.25" customHeight="1">
      <c r="A81" s="562">
        <v>45880</v>
      </c>
      <c r="B81" s="563">
        <v>19</v>
      </c>
      <c r="C81" s="563" t="s">
        <v>65</v>
      </c>
      <c r="D81" s="563">
        <v>89</v>
      </c>
      <c r="E81" s="774" t="s">
        <v>68</v>
      </c>
      <c r="F81" s="549" t="s">
        <v>69</v>
      </c>
      <c r="G81" s="865" t="s">
        <v>609</v>
      </c>
      <c r="H81" s="566" t="s">
        <v>309</v>
      </c>
      <c r="I81" s="425"/>
      <c r="J81" s="777" t="s">
        <v>388</v>
      </c>
    </row>
    <row r="82" spans="1:10" ht="14.25" customHeight="1">
      <c r="A82" s="513">
        <v>45883</v>
      </c>
      <c r="B82" s="514">
        <v>22</v>
      </c>
      <c r="C82" s="514" t="s">
        <v>211</v>
      </c>
      <c r="D82" s="514">
        <v>94</v>
      </c>
      <c r="E82" s="767" t="s">
        <v>604</v>
      </c>
      <c r="F82" s="434" t="s">
        <v>69</v>
      </c>
      <c r="G82" s="825" t="s">
        <v>598</v>
      </c>
      <c r="H82" s="499" t="s">
        <v>108</v>
      </c>
      <c r="J82" s="529" t="s">
        <v>388</v>
      </c>
    </row>
    <row r="83" spans="1:10" ht="14.25" customHeight="1">
      <c r="A83" s="513">
        <v>45883</v>
      </c>
      <c r="B83" s="514">
        <v>22</v>
      </c>
      <c r="C83" s="514" t="s">
        <v>63</v>
      </c>
      <c r="D83" s="514">
        <v>95</v>
      </c>
      <c r="E83" s="767" t="s">
        <v>604</v>
      </c>
      <c r="F83" s="434" t="s">
        <v>69</v>
      </c>
      <c r="G83" s="825" t="s">
        <v>598</v>
      </c>
      <c r="H83" s="499" t="s">
        <v>114</v>
      </c>
      <c r="J83" s="529" t="s">
        <v>388</v>
      </c>
    </row>
    <row r="84" spans="1:10" ht="14.25" customHeight="1">
      <c r="A84" s="513">
        <v>45883</v>
      </c>
      <c r="B84" s="514">
        <v>22</v>
      </c>
      <c r="C84" s="514" t="s">
        <v>65</v>
      </c>
      <c r="D84" s="514">
        <v>96</v>
      </c>
      <c r="E84" s="767" t="s">
        <v>604</v>
      </c>
      <c r="F84" s="434" t="s">
        <v>69</v>
      </c>
      <c r="G84" s="825" t="s">
        <v>598</v>
      </c>
      <c r="H84" s="499" t="s">
        <v>309</v>
      </c>
      <c r="J84" s="529" t="s">
        <v>388</v>
      </c>
    </row>
    <row r="85" spans="1:10" ht="14.25" customHeight="1">
      <c r="A85" s="513">
        <v>45883</v>
      </c>
      <c r="B85" s="514">
        <v>22</v>
      </c>
      <c r="C85" s="514" t="s">
        <v>211</v>
      </c>
      <c r="D85" s="514">
        <v>97</v>
      </c>
      <c r="E85" s="766" t="s">
        <v>597</v>
      </c>
      <c r="F85" s="434" t="s">
        <v>69</v>
      </c>
      <c r="G85" s="825" t="s">
        <v>598</v>
      </c>
      <c r="H85" s="499" t="s">
        <v>108</v>
      </c>
      <c r="J85" s="529" t="s">
        <v>388</v>
      </c>
    </row>
    <row r="86" spans="1:10" ht="14.25" customHeight="1">
      <c r="A86" s="513">
        <v>45883</v>
      </c>
      <c r="B86" s="514">
        <v>22</v>
      </c>
      <c r="C86" s="514" t="s">
        <v>63</v>
      </c>
      <c r="D86" s="514">
        <v>98</v>
      </c>
      <c r="E86" s="766" t="s">
        <v>597</v>
      </c>
      <c r="F86" s="434" t="s">
        <v>69</v>
      </c>
      <c r="G86" s="825" t="s">
        <v>598</v>
      </c>
      <c r="H86" s="499" t="s">
        <v>114</v>
      </c>
      <c r="J86" s="529" t="s">
        <v>388</v>
      </c>
    </row>
    <row r="87" spans="1:10" ht="14.25" customHeight="1">
      <c r="A87" s="513">
        <v>45883</v>
      </c>
      <c r="B87" s="514">
        <v>22</v>
      </c>
      <c r="C87" s="514" t="s">
        <v>65</v>
      </c>
      <c r="D87" s="514">
        <v>99</v>
      </c>
      <c r="E87" s="766" t="s">
        <v>597</v>
      </c>
      <c r="F87" s="434" t="s">
        <v>69</v>
      </c>
      <c r="G87" s="825" t="s">
        <v>598</v>
      </c>
      <c r="H87" s="499" t="s">
        <v>309</v>
      </c>
      <c r="J87" s="529" t="s">
        <v>388</v>
      </c>
    </row>
    <row r="88" spans="1:10" ht="14.25" customHeight="1">
      <c r="A88" s="513">
        <v>45883</v>
      </c>
      <c r="B88" s="514">
        <v>22</v>
      </c>
      <c r="C88" s="514" t="s">
        <v>211</v>
      </c>
      <c r="D88" s="514">
        <v>100</v>
      </c>
      <c r="E88" s="767" t="s">
        <v>610</v>
      </c>
      <c r="F88" s="434" t="s">
        <v>69</v>
      </c>
      <c r="G88" s="825" t="s">
        <v>611</v>
      </c>
      <c r="H88" s="499" t="s">
        <v>108</v>
      </c>
      <c r="J88" s="529" t="s">
        <v>388</v>
      </c>
    </row>
    <row r="89" spans="1:10" ht="14.25" customHeight="1">
      <c r="A89" s="513">
        <v>45883</v>
      </c>
      <c r="B89" s="514">
        <v>22</v>
      </c>
      <c r="C89" s="514" t="s">
        <v>63</v>
      </c>
      <c r="D89" s="514">
        <v>101</v>
      </c>
      <c r="E89" s="767" t="s">
        <v>610</v>
      </c>
      <c r="F89" s="434" t="s">
        <v>69</v>
      </c>
      <c r="G89" s="825" t="s">
        <v>611</v>
      </c>
      <c r="H89" s="499" t="s">
        <v>114</v>
      </c>
      <c r="J89" s="529" t="s">
        <v>388</v>
      </c>
    </row>
    <row r="90" spans="1:10" ht="14.25" customHeight="1">
      <c r="A90" s="513">
        <v>45883</v>
      </c>
      <c r="B90" s="514">
        <v>22</v>
      </c>
      <c r="C90" s="514" t="s">
        <v>65</v>
      </c>
      <c r="D90" s="514">
        <v>102</v>
      </c>
      <c r="E90" s="767" t="s">
        <v>610</v>
      </c>
      <c r="F90" s="434" t="s">
        <v>69</v>
      </c>
      <c r="G90" s="825" t="s">
        <v>611</v>
      </c>
      <c r="H90" s="499" t="s">
        <v>309</v>
      </c>
      <c r="J90" s="529" t="s">
        <v>388</v>
      </c>
    </row>
    <row r="91" spans="1:10" ht="14.25" customHeight="1">
      <c r="A91" s="513">
        <v>45883</v>
      </c>
      <c r="B91" s="514">
        <v>22</v>
      </c>
      <c r="C91" s="514" t="s">
        <v>211</v>
      </c>
      <c r="D91" s="514">
        <v>103</v>
      </c>
      <c r="E91" s="769" t="s">
        <v>68</v>
      </c>
      <c r="F91" s="434" t="s">
        <v>69</v>
      </c>
      <c r="G91" s="825" t="s">
        <v>609</v>
      </c>
      <c r="H91" s="499" t="s">
        <v>108</v>
      </c>
      <c r="J91" s="446" t="s">
        <v>631</v>
      </c>
    </row>
    <row r="92" spans="1:10" ht="14.25" customHeight="1">
      <c r="A92" s="513">
        <v>45883</v>
      </c>
      <c r="B92" s="514">
        <v>22</v>
      </c>
      <c r="C92" s="514" t="s">
        <v>63</v>
      </c>
      <c r="D92" s="514">
        <v>104</v>
      </c>
      <c r="E92" s="769" t="s">
        <v>68</v>
      </c>
      <c r="F92" s="434" t="s">
        <v>69</v>
      </c>
      <c r="G92" s="825" t="s">
        <v>609</v>
      </c>
      <c r="H92" s="499" t="s">
        <v>114</v>
      </c>
      <c r="J92" s="529" t="s">
        <v>388</v>
      </c>
    </row>
    <row r="93" spans="1:10" ht="14.25" customHeight="1">
      <c r="A93" s="513">
        <v>45883</v>
      </c>
      <c r="B93" s="514">
        <v>22</v>
      </c>
      <c r="C93" s="514" t="s">
        <v>65</v>
      </c>
      <c r="D93" s="514">
        <v>105</v>
      </c>
      <c r="E93" s="769" t="s">
        <v>68</v>
      </c>
      <c r="F93" s="434" t="s">
        <v>69</v>
      </c>
      <c r="G93" s="825" t="s">
        <v>609</v>
      </c>
      <c r="H93" s="499" t="s">
        <v>309</v>
      </c>
      <c r="J93" s="529" t="s">
        <v>388</v>
      </c>
    </row>
    <row r="94" spans="1:10" ht="14.25" customHeight="1">
      <c r="A94" s="513">
        <v>45883</v>
      </c>
      <c r="B94" s="514">
        <v>22</v>
      </c>
      <c r="C94" s="514" t="s">
        <v>211</v>
      </c>
      <c r="D94" s="514">
        <v>106</v>
      </c>
      <c r="E94" s="768" t="s">
        <v>608</v>
      </c>
      <c r="F94" s="434" t="s">
        <v>69</v>
      </c>
      <c r="G94" s="825" t="s">
        <v>609</v>
      </c>
      <c r="H94" s="499" t="s">
        <v>108</v>
      </c>
      <c r="J94" s="446" t="s">
        <v>628</v>
      </c>
    </row>
    <row r="95" spans="1:10" ht="14.25" customHeight="1">
      <c r="A95" s="513">
        <v>45883</v>
      </c>
      <c r="B95" s="514">
        <v>22</v>
      </c>
      <c r="C95" s="514" t="s">
        <v>63</v>
      </c>
      <c r="D95" s="514">
        <v>107</v>
      </c>
      <c r="E95" s="768" t="s">
        <v>608</v>
      </c>
      <c r="F95" s="434" t="s">
        <v>69</v>
      </c>
      <c r="G95" s="825" t="s">
        <v>609</v>
      </c>
      <c r="H95" s="499" t="s">
        <v>114</v>
      </c>
      <c r="J95" s="529" t="s">
        <v>388</v>
      </c>
    </row>
    <row r="96" spans="1:10" ht="14.25" customHeight="1">
      <c r="A96" s="513">
        <v>45883</v>
      </c>
      <c r="B96" s="514">
        <v>22</v>
      </c>
      <c r="C96" s="514" t="s">
        <v>65</v>
      </c>
      <c r="D96" s="514">
        <v>108</v>
      </c>
      <c r="E96" s="768" t="s">
        <v>608</v>
      </c>
      <c r="F96" s="434" t="s">
        <v>69</v>
      </c>
      <c r="G96" s="825" t="s">
        <v>609</v>
      </c>
      <c r="H96" s="499" t="s">
        <v>309</v>
      </c>
      <c r="J96" s="529" t="s">
        <v>388</v>
      </c>
    </row>
    <row r="97" spans="1:10" ht="14.25" customHeight="1">
      <c r="A97" s="562">
        <v>45883</v>
      </c>
      <c r="B97" s="563">
        <v>22</v>
      </c>
      <c r="C97" s="563" t="s">
        <v>72</v>
      </c>
      <c r="D97" s="563">
        <v>109</v>
      </c>
      <c r="E97" s="770" t="s">
        <v>608</v>
      </c>
      <c r="F97" s="549" t="s">
        <v>69</v>
      </c>
      <c r="G97" s="865" t="s">
        <v>609</v>
      </c>
      <c r="H97" s="566" t="s">
        <v>450</v>
      </c>
      <c r="I97" s="425"/>
      <c r="J97" s="777" t="s">
        <v>388</v>
      </c>
    </row>
    <row r="98" spans="1:10" ht="14.25" customHeight="1">
      <c r="A98" s="513">
        <v>45887</v>
      </c>
      <c r="B98" s="514">
        <v>26</v>
      </c>
      <c r="C98" s="514" t="s">
        <v>211</v>
      </c>
      <c r="D98" s="514">
        <v>110</v>
      </c>
      <c r="E98" s="767" t="s">
        <v>604</v>
      </c>
      <c r="F98" s="434" t="s">
        <v>69</v>
      </c>
      <c r="G98" s="825" t="s">
        <v>598</v>
      </c>
      <c r="H98" s="499" t="s">
        <v>108</v>
      </c>
      <c r="J98" s="529" t="s">
        <v>388</v>
      </c>
    </row>
    <row r="99" spans="1:10" ht="14.25" customHeight="1">
      <c r="A99" s="513">
        <v>45887</v>
      </c>
      <c r="B99" s="514">
        <v>26</v>
      </c>
      <c r="C99" s="514" t="s">
        <v>63</v>
      </c>
      <c r="D99" s="514">
        <v>111</v>
      </c>
      <c r="E99" s="767" t="s">
        <v>604</v>
      </c>
      <c r="F99" s="434" t="s">
        <v>69</v>
      </c>
      <c r="G99" s="825" t="s">
        <v>598</v>
      </c>
      <c r="H99" s="499" t="s">
        <v>114</v>
      </c>
      <c r="J99" s="529" t="s">
        <v>388</v>
      </c>
    </row>
    <row r="100" spans="1:10" ht="14.25" customHeight="1">
      <c r="A100" s="513">
        <v>45887</v>
      </c>
      <c r="B100" s="514">
        <v>26</v>
      </c>
      <c r="C100" s="514" t="s">
        <v>65</v>
      </c>
      <c r="D100" s="514">
        <v>112</v>
      </c>
      <c r="E100" s="767" t="s">
        <v>604</v>
      </c>
      <c r="F100" s="434" t="s">
        <v>69</v>
      </c>
      <c r="G100" s="825" t="s">
        <v>598</v>
      </c>
      <c r="H100" s="499" t="s">
        <v>309</v>
      </c>
      <c r="J100" s="529" t="s">
        <v>388</v>
      </c>
    </row>
    <row r="101" spans="1:10" ht="14.25" customHeight="1">
      <c r="A101" s="513">
        <v>45887</v>
      </c>
      <c r="B101" s="514">
        <v>26</v>
      </c>
      <c r="C101" s="514" t="s">
        <v>211</v>
      </c>
      <c r="D101" s="514">
        <v>113</v>
      </c>
      <c r="E101" s="766" t="s">
        <v>597</v>
      </c>
      <c r="F101" s="434" t="s">
        <v>69</v>
      </c>
      <c r="G101" s="825" t="s">
        <v>598</v>
      </c>
      <c r="H101" s="499" t="s">
        <v>108</v>
      </c>
      <c r="J101" s="529" t="s">
        <v>388</v>
      </c>
    </row>
    <row r="102" spans="1:10" ht="14.25" customHeight="1">
      <c r="A102" s="513">
        <v>45887</v>
      </c>
      <c r="B102" s="514">
        <v>26</v>
      </c>
      <c r="C102" s="514" t="s">
        <v>63</v>
      </c>
      <c r="D102" s="514">
        <v>114</v>
      </c>
      <c r="E102" s="766" t="s">
        <v>597</v>
      </c>
      <c r="F102" s="434" t="s">
        <v>69</v>
      </c>
      <c r="G102" s="825" t="s">
        <v>598</v>
      </c>
      <c r="H102" s="499" t="s">
        <v>114</v>
      </c>
      <c r="J102" s="529" t="s">
        <v>388</v>
      </c>
    </row>
    <row r="103" spans="1:10" ht="14.25" customHeight="1">
      <c r="A103" s="513">
        <v>45887</v>
      </c>
      <c r="B103" s="514">
        <v>26</v>
      </c>
      <c r="C103" s="514" t="s">
        <v>65</v>
      </c>
      <c r="D103" s="514">
        <v>115</v>
      </c>
      <c r="E103" s="766" t="s">
        <v>597</v>
      </c>
      <c r="F103" s="434" t="s">
        <v>69</v>
      </c>
      <c r="G103" s="825" t="s">
        <v>598</v>
      </c>
      <c r="H103" s="499" t="s">
        <v>309</v>
      </c>
      <c r="J103" s="529" t="s">
        <v>388</v>
      </c>
    </row>
    <row r="104" spans="1:10" ht="14.25" customHeight="1">
      <c r="A104" s="513">
        <v>45887</v>
      </c>
      <c r="B104" s="514">
        <v>26</v>
      </c>
      <c r="C104" s="514" t="s">
        <v>211</v>
      </c>
      <c r="D104" s="514">
        <v>119</v>
      </c>
      <c r="E104" s="767" t="s">
        <v>610</v>
      </c>
      <c r="F104" s="434" t="s">
        <v>69</v>
      </c>
      <c r="G104" s="825" t="s">
        <v>611</v>
      </c>
      <c r="H104" s="499" t="s">
        <v>108</v>
      </c>
      <c r="J104" s="529" t="s">
        <v>388</v>
      </c>
    </row>
    <row r="105" spans="1:10" ht="14.25" customHeight="1">
      <c r="A105" s="513">
        <v>45887</v>
      </c>
      <c r="B105" s="514">
        <v>26</v>
      </c>
      <c r="C105" s="514" t="s">
        <v>63</v>
      </c>
      <c r="D105" s="514">
        <v>120</v>
      </c>
      <c r="E105" s="767" t="s">
        <v>610</v>
      </c>
      <c r="F105" s="434" t="s">
        <v>69</v>
      </c>
      <c r="G105" s="825" t="s">
        <v>611</v>
      </c>
      <c r="H105" s="499" t="s">
        <v>114</v>
      </c>
      <c r="J105" s="529" t="s">
        <v>388</v>
      </c>
    </row>
    <row r="106" spans="1:10" ht="14.25" customHeight="1">
      <c r="A106" s="513">
        <v>45887</v>
      </c>
      <c r="B106" s="514">
        <v>26</v>
      </c>
      <c r="C106" s="514" t="s">
        <v>65</v>
      </c>
      <c r="D106" s="514">
        <v>121</v>
      </c>
      <c r="E106" s="767" t="s">
        <v>610</v>
      </c>
      <c r="F106" s="434" t="s">
        <v>69</v>
      </c>
      <c r="G106" s="825" t="s">
        <v>611</v>
      </c>
      <c r="H106" s="499" t="s">
        <v>309</v>
      </c>
      <c r="J106" s="529" t="s">
        <v>388</v>
      </c>
    </row>
    <row r="107" spans="1:10" ht="14.25" customHeight="1">
      <c r="A107" s="513">
        <v>45887</v>
      </c>
      <c r="B107" s="514">
        <v>26</v>
      </c>
      <c r="C107" s="514" t="s">
        <v>211</v>
      </c>
      <c r="D107" s="514">
        <v>122</v>
      </c>
      <c r="E107" s="769" t="s">
        <v>68</v>
      </c>
      <c r="F107" s="434" t="s">
        <v>69</v>
      </c>
      <c r="G107" s="825" t="s">
        <v>609</v>
      </c>
      <c r="H107" s="499" t="s">
        <v>108</v>
      </c>
      <c r="J107" s="529" t="s">
        <v>388</v>
      </c>
    </row>
    <row r="108" spans="1:10" ht="14.25" customHeight="1">
      <c r="A108" s="513">
        <v>45887</v>
      </c>
      <c r="B108" s="514">
        <v>26</v>
      </c>
      <c r="C108" s="514" t="s">
        <v>63</v>
      </c>
      <c r="D108" s="514">
        <v>123</v>
      </c>
      <c r="E108" s="769" t="s">
        <v>68</v>
      </c>
      <c r="F108" s="434" t="s">
        <v>69</v>
      </c>
      <c r="G108" s="825" t="s">
        <v>609</v>
      </c>
      <c r="H108" s="499" t="s">
        <v>114</v>
      </c>
      <c r="J108" s="529" t="s">
        <v>388</v>
      </c>
    </row>
    <row r="109" spans="1:10" ht="14.25" customHeight="1">
      <c r="A109" s="513">
        <v>45887</v>
      </c>
      <c r="B109" s="514">
        <v>26</v>
      </c>
      <c r="C109" s="514" t="s">
        <v>65</v>
      </c>
      <c r="D109" s="514">
        <v>124</v>
      </c>
      <c r="E109" s="769" t="s">
        <v>68</v>
      </c>
      <c r="F109" s="434" t="s">
        <v>69</v>
      </c>
      <c r="G109" s="825" t="s">
        <v>609</v>
      </c>
      <c r="H109" s="499" t="s">
        <v>309</v>
      </c>
      <c r="J109" s="529" t="s">
        <v>388</v>
      </c>
    </row>
    <row r="110" spans="1:10" ht="14.25" customHeight="1">
      <c r="A110" s="513">
        <v>45887</v>
      </c>
      <c r="B110" s="514">
        <v>26</v>
      </c>
      <c r="C110" s="514" t="s">
        <v>211</v>
      </c>
      <c r="D110" s="514">
        <v>125</v>
      </c>
      <c r="E110" s="768" t="s">
        <v>608</v>
      </c>
      <c r="F110" s="434" t="s">
        <v>69</v>
      </c>
      <c r="G110" s="825" t="s">
        <v>609</v>
      </c>
      <c r="H110" s="499" t="s">
        <v>108</v>
      </c>
      <c r="J110" s="529" t="s">
        <v>388</v>
      </c>
    </row>
    <row r="111" spans="1:10" ht="14.25" customHeight="1">
      <c r="A111" s="513">
        <v>45887</v>
      </c>
      <c r="B111" s="514">
        <v>26</v>
      </c>
      <c r="C111" s="514" t="s">
        <v>63</v>
      </c>
      <c r="D111" s="514">
        <v>126</v>
      </c>
      <c r="E111" s="768" t="s">
        <v>608</v>
      </c>
      <c r="F111" s="434" t="s">
        <v>69</v>
      </c>
      <c r="G111" s="825" t="s">
        <v>609</v>
      </c>
      <c r="H111" s="499" t="s">
        <v>114</v>
      </c>
      <c r="J111" s="461" t="s">
        <v>630</v>
      </c>
    </row>
    <row r="112" spans="1:10" ht="14.25" customHeight="1">
      <c r="A112" s="513">
        <v>45887</v>
      </c>
      <c r="B112" s="514">
        <v>26</v>
      </c>
      <c r="C112" s="514" t="s">
        <v>65</v>
      </c>
      <c r="D112" s="514">
        <v>127</v>
      </c>
      <c r="E112" s="768" t="s">
        <v>608</v>
      </c>
      <c r="F112" s="434" t="s">
        <v>69</v>
      </c>
      <c r="G112" s="825" t="s">
        <v>609</v>
      </c>
      <c r="H112" s="499" t="s">
        <v>309</v>
      </c>
      <c r="J112" s="529" t="s">
        <v>388</v>
      </c>
    </row>
    <row r="113" spans="1:10" ht="14.25" customHeight="1">
      <c r="A113" s="562">
        <v>45887</v>
      </c>
      <c r="B113" s="563">
        <v>26</v>
      </c>
      <c r="C113" s="563" t="s">
        <v>72</v>
      </c>
      <c r="D113" s="563">
        <v>128</v>
      </c>
      <c r="E113" s="770" t="s">
        <v>608</v>
      </c>
      <c r="F113" s="549" t="s">
        <v>69</v>
      </c>
      <c r="G113" s="865" t="s">
        <v>609</v>
      </c>
      <c r="H113" s="566" t="s">
        <v>450</v>
      </c>
      <c r="I113" s="778"/>
      <c r="J113" s="777" t="s">
        <v>388</v>
      </c>
    </row>
    <row r="114" spans="1:10" ht="14.25" customHeight="1">
      <c r="A114" s="513">
        <v>45890</v>
      </c>
      <c r="B114" s="514">
        <v>29</v>
      </c>
      <c r="C114" s="514" t="s">
        <v>211</v>
      </c>
      <c r="D114" s="514">
        <v>129</v>
      </c>
      <c r="E114" s="767" t="s">
        <v>604</v>
      </c>
      <c r="F114" s="434" t="s">
        <v>69</v>
      </c>
      <c r="G114" s="825" t="s">
        <v>598</v>
      </c>
      <c r="H114" s="499" t="s">
        <v>108</v>
      </c>
      <c r="J114" s="529" t="s">
        <v>388</v>
      </c>
    </row>
    <row r="115" spans="1:10" ht="14.25" customHeight="1">
      <c r="A115" s="513">
        <v>45890</v>
      </c>
      <c r="B115" s="514">
        <v>29</v>
      </c>
      <c r="C115" s="514" t="s">
        <v>63</v>
      </c>
      <c r="D115" s="514">
        <v>130</v>
      </c>
      <c r="E115" s="767" t="s">
        <v>604</v>
      </c>
      <c r="F115" s="434" t="s">
        <v>69</v>
      </c>
      <c r="G115" s="825" t="s">
        <v>598</v>
      </c>
      <c r="H115" s="499" t="s">
        <v>114</v>
      </c>
      <c r="J115" s="529" t="s">
        <v>388</v>
      </c>
    </row>
    <row r="116" spans="1:10" ht="14.25" customHeight="1">
      <c r="A116" s="513">
        <v>45890</v>
      </c>
      <c r="B116" s="514">
        <v>29</v>
      </c>
      <c r="C116" s="514" t="s">
        <v>65</v>
      </c>
      <c r="D116" s="514">
        <v>131</v>
      </c>
      <c r="E116" s="767" t="s">
        <v>604</v>
      </c>
      <c r="F116" s="434" t="s">
        <v>69</v>
      </c>
      <c r="G116" s="825" t="s">
        <v>598</v>
      </c>
      <c r="H116" s="499" t="s">
        <v>309</v>
      </c>
      <c r="J116" s="529" t="s">
        <v>388</v>
      </c>
    </row>
    <row r="117" spans="1:10" ht="14.25" customHeight="1">
      <c r="A117" s="513">
        <v>45890</v>
      </c>
      <c r="B117" s="514">
        <v>29</v>
      </c>
      <c r="C117" s="514" t="s">
        <v>211</v>
      </c>
      <c r="D117" s="514">
        <v>132</v>
      </c>
      <c r="E117" s="766" t="s">
        <v>597</v>
      </c>
      <c r="F117" s="434" t="s">
        <v>69</v>
      </c>
      <c r="G117" s="825" t="s">
        <v>598</v>
      </c>
      <c r="H117" s="499" t="s">
        <v>108</v>
      </c>
      <c r="J117" s="529" t="s">
        <v>388</v>
      </c>
    </row>
    <row r="118" spans="1:10" ht="14.25" customHeight="1">
      <c r="A118" s="513">
        <v>45890</v>
      </c>
      <c r="B118" s="514">
        <v>29</v>
      </c>
      <c r="C118" s="514" t="s">
        <v>63</v>
      </c>
      <c r="D118" s="514">
        <v>133</v>
      </c>
      <c r="E118" s="766" t="s">
        <v>597</v>
      </c>
      <c r="F118" s="434" t="s">
        <v>69</v>
      </c>
      <c r="G118" s="825" t="s">
        <v>598</v>
      </c>
      <c r="H118" s="499" t="s">
        <v>114</v>
      </c>
      <c r="J118" s="529" t="s">
        <v>388</v>
      </c>
    </row>
    <row r="119" spans="1:10" ht="14.25" customHeight="1">
      <c r="A119" s="513">
        <v>45890</v>
      </c>
      <c r="B119" s="514">
        <v>29</v>
      </c>
      <c r="C119" s="514" t="s">
        <v>65</v>
      </c>
      <c r="D119" s="514">
        <v>134</v>
      </c>
      <c r="E119" s="766" t="s">
        <v>597</v>
      </c>
      <c r="F119" s="434" t="s">
        <v>69</v>
      </c>
      <c r="G119" s="825" t="s">
        <v>598</v>
      </c>
      <c r="H119" s="499" t="s">
        <v>309</v>
      </c>
      <c r="J119" s="529" t="s">
        <v>388</v>
      </c>
    </row>
    <row r="120" spans="1:10" ht="14.25" customHeight="1">
      <c r="A120" s="513">
        <v>45890</v>
      </c>
      <c r="B120" s="514">
        <v>29</v>
      </c>
      <c r="C120" s="514" t="s">
        <v>211</v>
      </c>
      <c r="D120" s="514">
        <v>135</v>
      </c>
      <c r="E120" s="767" t="s">
        <v>610</v>
      </c>
      <c r="F120" s="434" t="s">
        <v>69</v>
      </c>
      <c r="G120" s="825" t="s">
        <v>611</v>
      </c>
      <c r="H120" s="499" t="s">
        <v>108</v>
      </c>
      <c r="J120" s="461" t="s">
        <v>630</v>
      </c>
    </row>
    <row r="121" spans="1:10" ht="14.25" customHeight="1">
      <c r="A121" s="513">
        <v>45890</v>
      </c>
      <c r="B121" s="514">
        <v>29</v>
      </c>
      <c r="C121" s="514" t="s">
        <v>63</v>
      </c>
      <c r="D121" s="514">
        <v>136</v>
      </c>
      <c r="E121" s="767" t="s">
        <v>610</v>
      </c>
      <c r="F121" s="434" t="s">
        <v>69</v>
      </c>
      <c r="G121" s="825" t="s">
        <v>611</v>
      </c>
      <c r="H121" s="499" t="s">
        <v>114</v>
      </c>
      <c r="J121" s="529" t="s">
        <v>388</v>
      </c>
    </row>
    <row r="122" spans="1:10" ht="14.25" customHeight="1">
      <c r="A122" s="513">
        <v>45890</v>
      </c>
      <c r="B122" s="514">
        <v>29</v>
      </c>
      <c r="C122" s="514" t="s">
        <v>65</v>
      </c>
      <c r="D122" s="514">
        <v>137</v>
      </c>
      <c r="E122" s="767" t="s">
        <v>610</v>
      </c>
      <c r="F122" s="434" t="s">
        <v>69</v>
      </c>
      <c r="G122" s="825" t="s">
        <v>611</v>
      </c>
      <c r="H122" s="499" t="s">
        <v>309</v>
      </c>
      <c r="J122" s="529" t="s">
        <v>388</v>
      </c>
    </row>
    <row r="123" spans="1:10" ht="14.25" customHeight="1">
      <c r="A123" s="513">
        <v>45890</v>
      </c>
      <c r="B123" s="514">
        <v>29</v>
      </c>
      <c r="C123" s="514" t="s">
        <v>211</v>
      </c>
      <c r="D123" s="514">
        <v>138</v>
      </c>
      <c r="E123" s="768" t="s">
        <v>608</v>
      </c>
      <c r="F123" s="434" t="s">
        <v>69</v>
      </c>
      <c r="G123" s="825" t="s">
        <v>609</v>
      </c>
      <c r="H123" s="499" t="s">
        <v>108</v>
      </c>
      <c r="J123" s="529" t="s">
        <v>388</v>
      </c>
    </row>
    <row r="124" spans="1:10" ht="14.25" customHeight="1">
      <c r="A124" s="513">
        <v>45890</v>
      </c>
      <c r="B124" s="514">
        <v>29</v>
      </c>
      <c r="C124" s="514" t="s">
        <v>63</v>
      </c>
      <c r="D124" s="514">
        <v>139</v>
      </c>
      <c r="E124" s="768" t="s">
        <v>608</v>
      </c>
      <c r="F124" s="434" t="s">
        <v>69</v>
      </c>
      <c r="G124" s="825" t="s">
        <v>609</v>
      </c>
      <c r="H124" s="499" t="s">
        <v>114</v>
      </c>
      <c r="J124" s="529" t="s">
        <v>388</v>
      </c>
    </row>
    <row r="125" spans="1:10" ht="14.25" customHeight="1">
      <c r="A125" s="513">
        <v>45890</v>
      </c>
      <c r="B125" s="514">
        <v>29</v>
      </c>
      <c r="C125" s="514" t="s">
        <v>65</v>
      </c>
      <c r="D125" s="514">
        <v>140</v>
      </c>
      <c r="E125" s="768" t="s">
        <v>608</v>
      </c>
      <c r="F125" s="434" t="s">
        <v>69</v>
      </c>
      <c r="G125" s="825" t="s">
        <v>609</v>
      </c>
      <c r="H125" s="499" t="s">
        <v>309</v>
      </c>
      <c r="J125" s="529" t="s">
        <v>388</v>
      </c>
    </row>
    <row r="126" spans="1:10" ht="14.25" customHeight="1">
      <c r="A126" s="513">
        <v>45890</v>
      </c>
      <c r="B126" s="514">
        <v>29</v>
      </c>
      <c r="C126" s="514" t="s">
        <v>72</v>
      </c>
      <c r="D126" s="514">
        <v>141</v>
      </c>
      <c r="E126" s="768" t="s">
        <v>608</v>
      </c>
      <c r="F126" s="434" t="s">
        <v>69</v>
      </c>
      <c r="G126" s="825" t="s">
        <v>609</v>
      </c>
      <c r="H126" s="499" t="s">
        <v>450</v>
      </c>
      <c r="J126" s="529" t="s">
        <v>388</v>
      </c>
    </row>
    <row r="127" spans="1:10" ht="14.25" customHeight="1">
      <c r="A127" s="513">
        <v>45890</v>
      </c>
      <c r="B127" s="514">
        <v>29</v>
      </c>
      <c r="C127" s="514" t="s">
        <v>211</v>
      </c>
      <c r="D127" s="514">
        <v>142</v>
      </c>
      <c r="E127" s="769" t="s">
        <v>68</v>
      </c>
      <c r="F127" s="434" t="s">
        <v>69</v>
      </c>
      <c r="G127" s="825" t="s">
        <v>609</v>
      </c>
      <c r="H127" s="499" t="s">
        <v>108</v>
      </c>
      <c r="J127" s="529" t="s">
        <v>388</v>
      </c>
    </row>
    <row r="128" spans="1:10" ht="14.25" customHeight="1">
      <c r="A128" s="513">
        <v>45890</v>
      </c>
      <c r="B128" s="514">
        <v>29</v>
      </c>
      <c r="C128" s="514" t="s">
        <v>63</v>
      </c>
      <c r="D128" s="514">
        <v>143</v>
      </c>
      <c r="E128" s="769" t="s">
        <v>68</v>
      </c>
      <c r="F128" s="434" t="s">
        <v>69</v>
      </c>
      <c r="G128" s="825" t="s">
        <v>609</v>
      </c>
      <c r="H128" s="499" t="s">
        <v>114</v>
      </c>
      <c r="J128" s="529" t="s">
        <v>388</v>
      </c>
    </row>
    <row r="129" spans="1:10" ht="14.25" customHeight="1">
      <c r="A129" s="562">
        <v>45890</v>
      </c>
      <c r="B129" s="563">
        <v>29</v>
      </c>
      <c r="C129" s="563" t="s">
        <v>65</v>
      </c>
      <c r="D129" s="563">
        <v>144</v>
      </c>
      <c r="E129" s="774" t="s">
        <v>68</v>
      </c>
      <c r="F129" s="549" t="s">
        <v>69</v>
      </c>
      <c r="G129" s="865" t="s">
        <v>609</v>
      </c>
      <c r="H129" s="566" t="s">
        <v>309</v>
      </c>
      <c r="I129" s="425"/>
      <c r="J129" s="777" t="s">
        <v>388</v>
      </c>
    </row>
    <row r="130" spans="1:10" ht="14.25" customHeight="1">
      <c r="A130" s="513"/>
      <c r="B130" s="514"/>
      <c r="C130" s="514"/>
      <c r="D130" s="514"/>
      <c r="E130" s="771"/>
      <c r="F130" s="434"/>
      <c r="G130" s="434"/>
      <c r="H130" s="499"/>
    </row>
    <row r="131" spans="1:10" ht="14.25" customHeight="1">
      <c r="A131" s="513"/>
      <c r="B131" s="514"/>
      <c r="C131" s="514"/>
      <c r="D131" s="514"/>
      <c r="E131" s="771"/>
      <c r="F131" s="434"/>
      <c r="G131" s="434"/>
      <c r="H131" s="499"/>
    </row>
    <row r="132" spans="1:10" ht="14.25" customHeight="1">
      <c r="A132" s="513"/>
      <c r="B132" s="514"/>
      <c r="C132" s="514"/>
      <c r="D132" s="514"/>
      <c r="E132" s="771"/>
      <c r="F132" s="434"/>
      <c r="G132" s="434"/>
      <c r="H132" s="499"/>
    </row>
    <row r="133" spans="1:10" ht="14.25" customHeight="1">
      <c r="A133" s="513"/>
      <c r="B133" s="514"/>
      <c r="C133" s="514"/>
      <c r="D133" s="514"/>
      <c r="E133" s="771"/>
      <c r="F133" s="434"/>
      <c r="G133" s="434"/>
      <c r="H133" s="499"/>
    </row>
    <row r="134" spans="1:10" ht="14.25" customHeight="1">
      <c r="A134" s="513"/>
      <c r="B134" s="514"/>
      <c r="C134" s="514"/>
      <c r="D134" s="514"/>
      <c r="E134" s="771"/>
      <c r="F134" s="434"/>
      <c r="G134" s="434"/>
      <c r="H134" s="499"/>
    </row>
    <row r="135" spans="1:10" ht="14.25" customHeight="1">
      <c r="A135" s="513"/>
      <c r="B135" s="514"/>
      <c r="C135" s="514"/>
      <c r="D135" s="514"/>
      <c r="E135" s="771"/>
      <c r="F135" s="434"/>
      <c r="G135" s="434"/>
      <c r="H135" s="499"/>
    </row>
    <row r="136" spans="1:10" ht="14.25" customHeight="1">
      <c r="A136" s="513"/>
      <c r="B136" s="514"/>
      <c r="C136" s="514"/>
      <c r="D136" s="514"/>
      <c r="E136" s="771"/>
      <c r="F136" s="434"/>
      <c r="G136" s="434"/>
      <c r="H136" s="499"/>
    </row>
    <row r="137" spans="1:10" ht="14.25" customHeight="1">
      <c r="A137" s="513"/>
      <c r="B137" s="514"/>
      <c r="C137" s="514"/>
      <c r="D137" s="514"/>
      <c r="E137" s="771"/>
      <c r="F137" s="434"/>
      <c r="G137" s="434"/>
      <c r="H137" s="499"/>
    </row>
    <row r="138" spans="1:10" ht="14.25" customHeight="1">
      <c r="A138" s="513"/>
      <c r="B138" s="514"/>
      <c r="C138" s="514"/>
      <c r="D138" s="514"/>
      <c r="E138" s="771"/>
      <c r="F138" s="434"/>
      <c r="G138" s="434"/>
      <c r="H138" s="499"/>
    </row>
    <row r="139" spans="1:10" ht="14.25" customHeight="1">
      <c r="A139" s="513"/>
      <c r="B139" s="514"/>
      <c r="C139" s="514"/>
      <c r="D139" s="514"/>
      <c r="E139" s="771"/>
      <c r="F139" s="434"/>
      <c r="G139" s="434"/>
      <c r="H139" s="499"/>
    </row>
    <row r="140" spans="1:10" ht="14.25" customHeight="1">
      <c r="A140" s="513"/>
      <c r="B140" s="514"/>
      <c r="C140" s="514"/>
      <c r="D140" s="514"/>
      <c r="E140" s="771"/>
      <c r="F140" s="434"/>
      <c r="G140" s="434"/>
      <c r="H140" s="499"/>
    </row>
    <row r="141" spans="1:10" ht="14.25" customHeight="1">
      <c r="A141" s="513"/>
      <c r="B141" s="514"/>
      <c r="C141" s="514"/>
      <c r="D141" s="514"/>
      <c r="E141" s="771"/>
      <c r="F141" s="434"/>
      <c r="G141" s="434"/>
      <c r="H141" s="499"/>
    </row>
    <row r="142" spans="1:10" ht="14.25" customHeight="1">
      <c r="A142" s="513"/>
      <c r="B142" s="514"/>
      <c r="C142" s="514"/>
      <c r="D142" s="514"/>
      <c r="E142" s="771"/>
      <c r="F142" s="434"/>
      <c r="G142" s="434"/>
      <c r="H142" s="499"/>
    </row>
    <row r="143" spans="1:10" ht="14.25" customHeight="1">
      <c r="A143" s="513"/>
      <c r="B143" s="514"/>
      <c r="C143" s="514"/>
      <c r="D143" s="514"/>
      <c r="E143" s="771"/>
      <c r="F143" s="434"/>
      <c r="G143" s="434"/>
      <c r="H143" s="499"/>
    </row>
    <row r="144" spans="1:10" ht="14.25" customHeight="1">
      <c r="A144" s="513"/>
      <c r="B144" s="514"/>
      <c r="C144" s="514"/>
      <c r="D144" s="514"/>
      <c r="E144" s="771"/>
      <c r="F144" s="434"/>
      <c r="G144" s="434"/>
      <c r="H144" s="499"/>
    </row>
    <row r="145" spans="1:8" ht="14.25" customHeight="1">
      <c r="A145" s="513"/>
      <c r="B145" s="514"/>
      <c r="C145" s="514"/>
      <c r="D145" s="514"/>
      <c r="E145" s="771"/>
      <c r="F145" s="434"/>
      <c r="G145" s="434"/>
      <c r="H145" s="499"/>
    </row>
    <row r="146" spans="1:8" ht="14.25" customHeight="1">
      <c r="A146" s="513"/>
      <c r="B146" s="514"/>
      <c r="C146" s="514"/>
      <c r="D146" s="514"/>
      <c r="E146" s="771"/>
      <c r="F146" s="434"/>
      <c r="G146" s="434"/>
      <c r="H146" s="499"/>
    </row>
    <row r="147" spans="1:8" ht="14.25" customHeight="1">
      <c r="A147" s="513"/>
      <c r="B147" s="514"/>
      <c r="C147" s="514"/>
      <c r="D147" s="514"/>
      <c r="E147" s="771"/>
      <c r="F147" s="434"/>
      <c r="G147" s="434"/>
      <c r="H147" s="499"/>
    </row>
    <row r="148" spans="1:8" ht="14.25" customHeight="1">
      <c r="A148" s="513"/>
      <c r="B148" s="514"/>
      <c r="C148" s="514"/>
      <c r="D148" s="514"/>
      <c r="E148" s="771"/>
      <c r="F148" s="434"/>
      <c r="G148" s="434"/>
      <c r="H148" s="499"/>
    </row>
    <row r="149" spans="1:8" ht="14.25" customHeight="1">
      <c r="A149" s="513"/>
      <c r="B149" s="514"/>
      <c r="C149" s="514"/>
      <c r="D149" s="514"/>
      <c r="E149" s="771"/>
      <c r="F149" s="434"/>
      <c r="G149" s="434"/>
      <c r="H149" s="499"/>
    </row>
  </sheetData>
  <sheetProtection sheet="1" objects="1" scenario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8FA5-742B-DF4C-A4D7-4301FCE497CE}">
  <sheetPr>
    <tabColor rgb="FFFF0000"/>
  </sheetPr>
  <dimension ref="A1:BT149"/>
  <sheetViews>
    <sheetView zoomScale="59" zoomScaleNormal="110" workbookViewId="0">
      <selection sqref="A1:H4"/>
    </sheetView>
  </sheetViews>
  <sheetFormatPr defaultColWidth="8.85546875" defaultRowHeight="14.25" customHeight="1"/>
  <cols>
    <col min="1" max="1" width="15.140625" style="424" customWidth="1"/>
    <col min="2" max="2" width="8.85546875" style="424"/>
    <col min="3" max="3" width="21" style="424" customWidth="1"/>
    <col min="4" max="4" width="8.85546875" style="424"/>
    <col min="5" max="5" width="13.140625" style="772" customWidth="1"/>
    <col min="6" max="6" width="18.85546875" style="426" customWidth="1"/>
    <col min="7" max="7" width="71.7109375" style="424" customWidth="1"/>
    <col min="8" max="8" width="88.42578125" style="424" bestFit="1" customWidth="1"/>
    <col min="9" max="10" width="18.42578125" style="424" customWidth="1"/>
    <col min="11" max="11" width="70.28515625" style="424" customWidth="1"/>
    <col min="12" max="12" width="21" style="424" customWidth="1"/>
    <col min="13" max="13" width="8.85546875" style="424"/>
    <col min="14" max="14" width="12" style="424" customWidth="1"/>
    <col min="15" max="16" width="8.85546875" style="424"/>
    <col min="17" max="17" width="11.140625" style="424" customWidth="1"/>
    <col min="18" max="18" width="26.7109375" style="424" customWidth="1"/>
    <col min="19" max="19" width="22.42578125" style="424" customWidth="1"/>
    <col min="20" max="20" width="20.28515625" style="424" customWidth="1"/>
    <col min="21" max="21" width="22.7109375" style="424" customWidth="1"/>
    <col min="22" max="22" width="46.140625" style="424" customWidth="1"/>
    <col min="23" max="23" width="17.85546875" style="424" customWidth="1"/>
    <col min="24" max="24" width="49.140625" style="424" customWidth="1"/>
    <col min="25" max="25" width="23" style="424" customWidth="1"/>
    <col min="26" max="26" width="37.42578125" style="424" customWidth="1"/>
    <col min="27" max="27" width="27.42578125" style="424" customWidth="1"/>
    <col min="28" max="28" width="32.85546875" style="424" customWidth="1"/>
    <col min="29" max="29" width="10.42578125" style="424" customWidth="1"/>
    <col min="30" max="30" width="13.7109375" style="424" customWidth="1"/>
    <col min="31" max="31" width="14.140625" style="424" customWidth="1"/>
    <col min="32" max="32" width="13.140625" style="424" customWidth="1"/>
    <col min="33" max="33" width="16.7109375" style="424" customWidth="1"/>
    <col min="34" max="34" width="16.42578125" style="424" customWidth="1"/>
    <col min="35" max="36" width="12.42578125" style="424" customWidth="1"/>
    <col min="37" max="37" width="11.42578125" style="424" customWidth="1"/>
    <col min="38" max="38" width="14.42578125" style="424" customWidth="1"/>
    <col min="39" max="39" width="12.140625" style="424" customWidth="1"/>
    <col min="40" max="40" width="12.85546875" style="424" customWidth="1"/>
    <col min="41" max="41" width="12.42578125" style="424" customWidth="1"/>
    <col min="42" max="42" width="11.28515625" style="424" customWidth="1"/>
    <col min="43" max="43" width="14.42578125" style="424" customWidth="1"/>
    <col min="44" max="44" width="17.42578125" style="424" customWidth="1"/>
    <col min="45" max="45" width="17.140625" style="424" customWidth="1"/>
    <col min="46" max="46" width="16.42578125" style="424" customWidth="1"/>
    <col min="47" max="47" width="16.28515625" style="424" customWidth="1"/>
    <col min="48" max="48" width="15.7109375" style="424" bestFit="1" customWidth="1"/>
    <col min="49" max="49" width="14.28515625" style="424" customWidth="1"/>
    <col min="50" max="50" width="14.42578125" style="424" customWidth="1"/>
    <col min="51" max="51" width="14.28515625" style="424" customWidth="1"/>
    <col min="52" max="52" width="12.7109375" style="424" customWidth="1"/>
    <col min="53" max="53" width="14.7109375" style="424" customWidth="1"/>
    <col min="54" max="54" width="14.140625" style="424" customWidth="1"/>
    <col min="55" max="55" width="13.28515625" style="424" customWidth="1"/>
    <col min="56" max="56" width="14.140625" style="424" customWidth="1"/>
    <col min="57" max="58" width="12.42578125" style="424" customWidth="1"/>
    <col min="59" max="59" width="13.42578125" style="424" customWidth="1"/>
    <col min="60" max="60" width="14.42578125" style="424" customWidth="1"/>
    <col min="61" max="61" width="13.85546875" style="424" customWidth="1"/>
    <col min="62" max="62" width="14" style="424" customWidth="1"/>
    <col min="63" max="63" width="14.85546875" style="424" customWidth="1"/>
    <col min="64" max="64" width="14.7109375" style="424" customWidth="1"/>
    <col min="65" max="65" width="12.42578125" style="424" customWidth="1"/>
    <col min="66" max="66" width="13.85546875" style="424" customWidth="1"/>
    <col min="67" max="67" width="12.42578125" style="424" customWidth="1"/>
    <col min="68" max="68" width="12.28515625" style="424" customWidth="1"/>
    <col min="69" max="69" width="12.7109375" style="424" customWidth="1"/>
    <col min="70" max="70" width="12.85546875" style="424" customWidth="1"/>
    <col min="71" max="71" width="12.7109375" style="424" customWidth="1"/>
    <col min="72" max="72" width="13" style="424" customWidth="1"/>
    <col min="73" max="16384" width="8.85546875" style="424"/>
  </cols>
  <sheetData>
    <row r="1" spans="1:72" ht="15" customHeight="1">
      <c r="A1" s="305" t="s">
        <v>10</v>
      </c>
      <c r="B1" s="305" t="s">
        <v>11</v>
      </c>
      <c r="C1" s="305" t="s">
        <v>12</v>
      </c>
      <c r="D1" s="305" t="s">
        <v>13</v>
      </c>
      <c r="E1" s="765" t="s">
        <v>14</v>
      </c>
      <c r="F1" s="305" t="s">
        <v>15</v>
      </c>
      <c r="G1" s="305" t="s">
        <v>16</v>
      </c>
      <c r="H1" s="305" t="s">
        <v>282</v>
      </c>
      <c r="I1" s="305" t="s">
        <v>28</v>
      </c>
      <c r="J1" s="305" t="s">
        <v>367</v>
      </c>
      <c r="K1" s="498" t="s">
        <v>283</v>
      </c>
      <c r="L1" s="499"/>
      <c r="M1" s="570" t="s">
        <v>19</v>
      </c>
      <c r="N1" s="502" t="s">
        <v>20</v>
      </c>
      <c r="O1" s="587" t="s">
        <v>21</v>
      </c>
      <c r="P1" s="502" t="s">
        <v>22</v>
      </c>
      <c r="Q1" s="502" t="s">
        <v>23</v>
      </c>
      <c r="R1" s="502" t="s">
        <v>284</v>
      </c>
      <c r="S1" s="502" t="s">
        <v>24</v>
      </c>
      <c r="T1" s="502" t="s">
        <v>102</v>
      </c>
      <c r="U1" s="502" t="s">
        <v>285</v>
      </c>
      <c r="V1" s="775" t="s">
        <v>286</v>
      </c>
      <c r="W1" s="502" t="s">
        <v>103</v>
      </c>
      <c r="X1" s="503" t="s">
        <v>287</v>
      </c>
      <c r="Y1" s="504" t="s">
        <v>288</v>
      </c>
      <c r="Z1" s="502" t="s">
        <v>28</v>
      </c>
      <c r="AA1" s="624" t="s">
        <v>289</v>
      </c>
      <c r="AB1" s="625" t="s">
        <v>105</v>
      </c>
      <c r="AC1" s="622" t="s">
        <v>10</v>
      </c>
      <c r="AD1" s="590" t="s">
        <v>11</v>
      </c>
      <c r="AE1" s="655" t="s">
        <v>567</v>
      </c>
      <c r="AF1" s="655" t="s">
        <v>568</v>
      </c>
      <c r="AG1" s="655" t="s">
        <v>569</v>
      </c>
      <c r="AH1" s="655" t="s">
        <v>570</v>
      </c>
      <c r="AI1" s="655" t="s">
        <v>571</v>
      </c>
      <c r="AJ1" s="655" t="s">
        <v>572</v>
      </c>
      <c r="AK1" s="593" t="s">
        <v>573</v>
      </c>
      <c r="AL1" s="593" t="s">
        <v>574</v>
      </c>
      <c r="AM1" s="592" t="s">
        <v>575</v>
      </c>
      <c r="AN1" s="592" t="s">
        <v>576</v>
      </c>
      <c r="AO1" s="592" t="s">
        <v>577</v>
      </c>
      <c r="AP1" s="592" t="s">
        <v>578</v>
      </c>
      <c r="AQ1" s="692" t="s">
        <v>579</v>
      </c>
      <c r="AR1" s="692" t="s">
        <v>580</v>
      </c>
      <c r="AS1" s="692" t="s">
        <v>581</v>
      </c>
      <c r="AT1" s="692" t="s">
        <v>582</v>
      </c>
      <c r="AU1" s="692" t="s">
        <v>583</v>
      </c>
      <c r="AV1" s="692" t="s">
        <v>584</v>
      </c>
      <c r="AW1" s="592" t="s">
        <v>585</v>
      </c>
      <c r="AX1" s="592" t="s">
        <v>586</v>
      </c>
      <c r="AY1" s="592" t="s">
        <v>587</v>
      </c>
      <c r="AZ1" s="592" t="s">
        <v>588</v>
      </c>
      <c r="BA1" s="592" t="s">
        <v>589</v>
      </c>
      <c r="BB1" s="592" t="s">
        <v>590</v>
      </c>
      <c r="BC1" s="692" t="s">
        <v>591</v>
      </c>
      <c r="BD1" s="692" t="s">
        <v>592</v>
      </c>
      <c r="BE1" s="692" t="s">
        <v>593</v>
      </c>
      <c r="BF1" s="692" t="s">
        <v>594</v>
      </c>
      <c r="BG1" s="692" t="s">
        <v>595</v>
      </c>
      <c r="BH1" s="692" t="s">
        <v>596</v>
      </c>
      <c r="BI1" s="722"/>
      <c r="BJ1" s="722"/>
      <c r="BK1" s="722"/>
      <c r="BL1" s="722"/>
      <c r="BM1" s="722"/>
      <c r="BN1" s="722"/>
      <c r="BO1" s="723"/>
      <c r="BP1" s="723"/>
      <c r="BQ1" s="724"/>
      <c r="BR1" s="724"/>
      <c r="BS1" s="724"/>
      <c r="BT1" s="724"/>
    </row>
    <row r="2" spans="1:72" ht="15">
      <c r="A2" s="513"/>
      <c r="B2" s="514"/>
      <c r="C2" s="514" t="s">
        <v>211</v>
      </c>
      <c r="D2" s="514">
        <v>1</v>
      </c>
      <c r="E2" s="766"/>
      <c r="F2" s="434"/>
      <c r="G2" s="434" t="s">
        <v>632</v>
      </c>
      <c r="H2" s="499" t="s">
        <v>108</v>
      </c>
      <c r="I2" s="529"/>
      <c r="J2" s="529"/>
      <c r="K2" s="499" t="s">
        <v>108</v>
      </c>
      <c r="L2" s="499"/>
      <c r="M2" s="519">
        <v>1</v>
      </c>
      <c r="N2" s="646">
        <v>1</v>
      </c>
      <c r="O2" s="652"/>
      <c r="P2" s="572">
        <v>1</v>
      </c>
      <c r="Q2" s="572"/>
      <c r="R2" s="505"/>
      <c r="S2" s="516"/>
      <c r="T2" s="530"/>
      <c r="U2" s="434" t="s">
        <v>389</v>
      </c>
      <c r="V2" s="426" t="s">
        <v>524</v>
      </c>
      <c r="W2" s="531">
        <v>45861</v>
      </c>
      <c r="X2" s="499" t="s">
        <v>600</v>
      </c>
      <c r="Y2" s="434" t="s">
        <v>303</v>
      </c>
      <c r="Z2" s="575"/>
      <c r="AA2" s="623" t="s">
        <v>305</v>
      </c>
      <c r="AB2" s="595"/>
      <c r="AC2" s="619"/>
      <c r="AD2" s="598">
        <v>5</v>
      </c>
      <c r="AE2" s="803"/>
      <c r="AF2" s="804"/>
      <c r="AG2" s="804"/>
      <c r="AH2" s="804"/>
      <c r="AI2" s="804"/>
      <c r="AJ2" s="804"/>
      <c r="AK2" s="805"/>
      <c r="AL2" s="805"/>
      <c r="AM2" s="805"/>
      <c r="AN2" s="805"/>
      <c r="AO2" s="805"/>
      <c r="AP2" s="806"/>
      <c r="AQ2" s="804"/>
      <c r="AR2" s="780"/>
      <c r="AS2" s="780"/>
      <c r="AT2" s="780"/>
      <c r="AU2" s="780"/>
      <c r="AV2" s="780"/>
      <c r="AW2" s="781"/>
      <c r="AX2" s="781"/>
      <c r="AY2" s="782"/>
      <c r="AZ2" s="781"/>
      <c r="BA2" s="781"/>
      <c r="BB2" s="781"/>
      <c r="BC2" s="783"/>
      <c r="BD2" s="784"/>
      <c r="BE2" s="784"/>
      <c r="BF2" s="784"/>
      <c r="BG2" s="784"/>
      <c r="BH2" s="785"/>
      <c r="BI2" s="735"/>
      <c r="BJ2" s="735"/>
      <c r="BK2" s="735"/>
      <c r="BL2" s="735"/>
      <c r="BM2" s="735"/>
      <c r="BN2" s="712"/>
      <c r="BO2" s="725"/>
      <c r="BP2" s="745"/>
      <c r="BQ2" s="745"/>
      <c r="BR2" s="745"/>
      <c r="BS2" s="725"/>
      <c r="BT2" s="745"/>
    </row>
    <row r="3" spans="1:72" ht="14.25" customHeight="1">
      <c r="A3" s="513"/>
      <c r="B3" s="514"/>
      <c r="C3" s="514" t="s">
        <v>63</v>
      </c>
      <c r="D3" s="514">
        <v>2</v>
      </c>
      <c r="E3" s="766"/>
      <c r="F3" s="434"/>
      <c r="G3" s="434" t="s">
        <v>632</v>
      </c>
      <c r="H3" s="499" t="s">
        <v>114</v>
      </c>
      <c r="I3" s="529"/>
      <c r="J3" s="529"/>
      <c r="K3" s="499" t="s">
        <v>114</v>
      </c>
      <c r="L3" s="499"/>
      <c r="M3" s="437">
        <v>2</v>
      </c>
      <c r="N3" s="647">
        <v>1</v>
      </c>
      <c r="O3" s="652"/>
      <c r="P3" s="434">
        <v>2</v>
      </c>
      <c r="Q3" s="434"/>
      <c r="R3" s="505"/>
      <c r="S3" s="516"/>
      <c r="T3" s="530"/>
      <c r="U3" s="434" t="s">
        <v>389</v>
      </c>
      <c r="V3" s="426" t="s">
        <v>524</v>
      </c>
      <c r="W3" s="531">
        <v>45861</v>
      </c>
      <c r="X3" s="499"/>
      <c r="Y3" s="434" t="s">
        <v>303</v>
      </c>
      <c r="Z3" s="532"/>
      <c r="AA3" s="623"/>
      <c r="AB3" s="595"/>
      <c r="AC3" s="620"/>
      <c r="AD3" s="598">
        <v>8</v>
      </c>
      <c r="AE3" s="807"/>
      <c r="AF3" s="808"/>
      <c r="AG3" s="808"/>
      <c r="AH3" s="808"/>
      <c r="AI3" s="808"/>
      <c r="AJ3" s="808"/>
      <c r="AK3" s="771"/>
      <c r="AL3" s="771"/>
      <c r="AM3" s="771"/>
      <c r="AN3" s="771"/>
      <c r="AO3" s="771"/>
      <c r="AP3" s="771"/>
      <c r="AQ3" s="808"/>
      <c r="AR3" s="786"/>
      <c r="AS3" s="786"/>
      <c r="AT3" s="786"/>
      <c r="AU3" s="786"/>
      <c r="AV3" s="786"/>
      <c r="AW3" s="787"/>
      <c r="AX3" s="787"/>
      <c r="AY3" s="788"/>
      <c r="AZ3" s="787"/>
      <c r="BA3" s="787"/>
      <c r="BB3" s="787"/>
      <c r="BC3" s="789"/>
      <c r="BD3" s="790"/>
      <c r="BE3" s="790"/>
      <c r="BF3" s="790"/>
      <c r="BG3" s="790"/>
      <c r="BH3" s="791"/>
      <c r="BI3" s="735"/>
      <c r="BJ3" s="735"/>
      <c r="BK3" s="735"/>
      <c r="BL3" s="735"/>
      <c r="BM3" s="735"/>
      <c r="BN3" s="712"/>
      <c r="BO3" s="725"/>
      <c r="BP3" s="745"/>
      <c r="BQ3" s="745"/>
      <c r="BR3" s="745"/>
      <c r="BS3" s="725"/>
      <c r="BT3" s="745"/>
    </row>
    <row r="4" spans="1:72" ht="15">
      <c r="A4" s="513"/>
      <c r="B4" s="514"/>
      <c r="C4" s="514" t="s">
        <v>65</v>
      </c>
      <c r="D4" s="514">
        <v>3</v>
      </c>
      <c r="E4" s="766"/>
      <c r="F4" s="434"/>
      <c r="G4" s="434" t="s">
        <v>632</v>
      </c>
      <c r="H4" s="499" t="s">
        <v>309</v>
      </c>
      <c r="I4" s="499"/>
      <c r="J4" s="529"/>
      <c r="K4" s="499" t="s">
        <v>309</v>
      </c>
      <c r="L4" s="499"/>
      <c r="M4" s="437">
        <v>3</v>
      </c>
      <c r="N4" s="647">
        <v>1</v>
      </c>
      <c r="O4" s="652"/>
      <c r="P4" s="434">
        <v>3</v>
      </c>
      <c r="Q4" s="434"/>
      <c r="R4" s="505"/>
      <c r="S4" s="516"/>
      <c r="T4" s="530"/>
      <c r="U4" s="434" t="s">
        <v>389</v>
      </c>
      <c r="V4" s="426" t="s">
        <v>524</v>
      </c>
      <c r="W4" s="531">
        <v>45861</v>
      </c>
      <c r="X4" s="499"/>
      <c r="Y4" s="434" t="s">
        <v>303</v>
      </c>
      <c r="Z4" s="532"/>
      <c r="AA4" s="623"/>
      <c r="AB4" s="596"/>
      <c r="AC4" s="620"/>
      <c r="AD4" s="598">
        <v>12</v>
      </c>
      <c r="AE4" s="807"/>
      <c r="AF4" s="808"/>
      <c r="AG4" s="808"/>
      <c r="AH4" s="808"/>
      <c r="AI4" s="808"/>
      <c r="AJ4" s="808"/>
      <c r="AK4" s="771"/>
      <c r="AL4" s="771"/>
      <c r="AM4" s="771"/>
      <c r="AN4" s="771"/>
      <c r="AO4" s="771"/>
      <c r="AP4" s="771"/>
      <c r="AQ4" s="809"/>
      <c r="AR4" s="786"/>
      <c r="AS4" s="786"/>
      <c r="AT4" s="786"/>
      <c r="AU4" s="786"/>
      <c r="AV4" s="786"/>
      <c r="AW4" s="787"/>
      <c r="AX4" s="787"/>
      <c r="AY4" s="788"/>
      <c r="AZ4" s="787"/>
      <c r="BA4" s="787"/>
      <c r="BB4" s="787"/>
      <c r="BC4" s="789"/>
      <c r="BD4" s="790"/>
      <c r="BE4" s="790"/>
      <c r="BF4" s="790"/>
      <c r="BG4" s="790"/>
      <c r="BH4" s="791"/>
      <c r="BI4" s="735"/>
      <c r="BJ4" s="735"/>
      <c r="BK4" s="735"/>
      <c r="BL4" s="735"/>
      <c r="BM4" s="735"/>
      <c r="BN4" s="712"/>
      <c r="BO4" s="725"/>
      <c r="BP4" s="745"/>
      <c r="BQ4" s="745"/>
      <c r="BR4" s="745"/>
      <c r="BS4" s="725"/>
      <c r="BT4" s="745"/>
    </row>
    <row r="5" spans="1:72" ht="15">
      <c r="A5" s="513"/>
      <c r="B5" s="514"/>
      <c r="C5" s="514"/>
      <c r="D5" s="514"/>
      <c r="E5" s="767"/>
      <c r="F5" s="434"/>
      <c r="G5" s="434"/>
      <c r="H5" s="499"/>
      <c r="I5" s="499"/>
      <c r="J5" s="529"/>
      <c r="K5" s="499" t="s">
        <v>499</v>
      </c>
      <c r="L5" s="499"/>
      <c r="M5" s="437">
        <v>4</v>
      </c>
      <c r="N5" s="647">
        <v>1</v>
      </c>
      <c r="O5" s="652"/>
      <c r="P5" s="434">
        <v>4</v>
      </c>
      <c r="Q5" s="434"/>
      <c r="R5" s="720"/>
      <c r="S5" s="516"/>
      <c r="T5" s="530"/>
      <c r="U5" s="434" t="s">
        <v>389</v>
      </c>
      <c r="V5" s="426" t="s">
        <v>524</v>
      </c>
      <c r="W5" s="531">
        <v>45861</v>
      </c>
      <c r="X5" s="499"/>
      <c r="Y5" s="434" t="s">
        <v>303</v>
      </c>
      <c r="Z5" s="532"/>
      <c r="AA5" s="623"/>
      <c r="AB5" s="596"/>
      <c r="AC5" s="620"/>
      <c r="AD5" s="598">
        <v>15</v>
      </c>
      <c r="AE5" s="807"/>
      <c r="AF5" s="808"/>
      <c r="AG5" s="808"/>
      <c r="AH5" s="808"/>
      <c r="AI5" s="808"/>
      <c r="AJ5" s="808"/>
      <c r="AK5" s="810"/>
      <c r="AL5" s="771"/>
      <c r="AM5" s="771"/>
      <c r="AN5" s="771"/>
      <c r="AO5" s="771"/>
      <c r="AP5" s="771"/>
      <c r="AQ5" s="811"/>
      <c r="AR5" s="808"/>
      <c r="AS5" s="808"/>
      <c r="AT5" s="808"/>
      <c r="AU5" s="812"/>
      <c r="AV5" s="808"/>
      <c r="AW5" s="787"/>
      <c r="AX5" s="787"/>
      <c r="AY5" s="788"/>
      <c r="AZ5" s="788"/>
      <c r="BA5" s="787"/>
      <c r="BB5" s="787"/>
      <c r="BC5" s="789"/>
      <c r="BD5" s="790"/>
      <c r="BE5" s="790"/>
      <c r="BF5" s="790"/>
      <c r="BG5" s="790"/>
      <c r="BH5" s="791"/>
      <c r="BI5" s="735"/>
      <c r="BJ5" s="735"/>
      <c r="BK5" s="735"/>
      <c r="BL5" s="735"/>
      <c r="BM5" s="735"/>
      <c r="BN5" s="712"/>
      <c r="BO5" s="725"/>
      <c r="BP5" s="745"/>
      <c r="BQ5" s="745"/>
      <c r="BR5" s="745"/>
      <c r="BS5" s="725"/>
      <c r="BT5" s="745"/>
    </row>
    <row r="6" spans="1:72" ht="15">
      <c r="A6" s="513"/>
      <c r="B6" s="514"/>
      <c r="C6" s="514"/>
      <c r="D6" s="514"/>
      <c r="E6" s="767"/>
      <c r="F6" s="434"/>
      <c r="G6" s="434"/>
      <c r="H6" s="499"/>
      <c r="I6" s="499"/>
      <c r="J6" s="529"/>
      <c r="K6" s="499"/>
      <c r="L6" s="499"/>
      <c r="M6" s="437">
        <v>5</v>
      </c>
      <c r="N6" s="647">
        <v>1</v>
      </c>
      <c r="O6" s="652"/>
      <c r="P6" s="434">
        <v>5</v>
      </c>
      <c r="Q6" s="434"/>
      <c r="R6" s="720"/>
      <c r="S6" s="516"/>
      <c r="T6" s="530"/>
      <c r="U6" s="434" t="s">
        <v>389</v>
      </c>
      <c r="V6" s="426" t="s">
        <v>524</v>
      </c>
      <c r="W6" s="531">
        <v>45861</v>
      </c>
      <c r="X6" s="499"/>
      <c r="Y6" s="434" t="s">
        <v>303</v>
      </c>
      <c r="Z6" s="532"/>
      <c r="AA6" s="518"/>
      <c r="AB6" s="596"/>
      <c r="AC6" s="620"/>
      <c r="AD6" s="598">
        <v>19</v>
      </c>
      <c r="AE6" s="807"/>
      <c r="AF6" s="808"/>
      <c r="AG6" s="808"/>
      <c r="AH6" s="808"/>
      <c r="AI6" s="808"/>
      <c r="AJ6" s="808"/>
      <c r="AK6" s="810"/>
      <c r="AL6" s="771"/>
      <c r="AM6" s="771"/>
      <c r="AN6" s="771"/>
      <c r="AO6" s="771"/>
      <c r="AP6" s="771"/>
      <c r="AQ6" s="808"/>
      <c r="AR6" s="786"/>
      <c r="AS6" s="786"/>
      <c r="AT6" s="786"/>
      <c r="AU6" s="792"/>
      <c r="AV6" s="786"/>
      <c r="AW6" s="787"/>
      <c r="AX6" s="787"/>
      <c r="AY6" s="788"/>
      <c r="AZ6" s="788"/>
      <c r="BA6" s="787"/>
      <c r="BB6" s="787"/>
      <c r="BC6" s="789"/>
      <c r="BD6" s="790"/>
      <c r="BE6" s="790"/>
      <c r="BF6" s="790"/>
      <c r="BG6" s="790"/>
      <c r="BH6" s="793"/>
      <c r="BI6" s="712"/>
      <c r="BJ6" s="735"/>
      <c r="BK6" s="735"/>
      <c r="BL6" s="708"/>
      <c r="BM6" s="735"/>
      <c r="BN6" s="712"/>
      <c r="BO6" s="725"/>
      <c r="BP6" s="745"/>
      <c r="BQ6" s="745"/>
      <c r="BR6" s="726"/>
      <c r="BS6" s="725"/>
      <c r="BT6" s="745"/>
    </row>
    <row r="7" spans="1:72" ht="16.5" customHeight="1">
      <c r="A7" s="513"/>
      <c r="B7" s="514"/>
      <c r="C7" s="514"/>
      <c r="D7" s="514"/>
      <c r="E7" s="767"/>
      <c r="F7" s="434"/>
      <c r="G7" s="434"/>
      <c r="H7" s="499"/>
      <c r="I7" s="499"/>
      <c r="J7" s="529"/>
      <c r="K7" s="499"/>
      <c r="L7" s="499"/>
      <c r="M7" s="548">
        <v>6</v>
      </c>
      <c r="N7" s="671">
        <v>1</v>
      </c>
      <c r="O7" s="719"/>
      <c r="P7" s="549">
        <v>6</v>
      </c>
      <c r="Q7" s="436"/>
      <c r="R7" s="720"/>
      <c r="S7" s="565"/>
      <c r="T7" s="550"/>
      <c r="U7" s="549" t="s">
        <v>389</v>
      </c>
      <c r="V7" s="426" t="s">
        <v>524</v>
      </c>
      <c r="W7" s="551">
        <v>45861</v>
      </c>
      <c r="X7" s="566"/>
      <c r="Y7" s="549" t="s">
        <v>303</v>
      </c>
      <c r="Z7" s="552"/>
      <c r="AA7" s="518"/>
      <c r="AB7" s="596"/>
      <c r="AC7" s="620"/>
      <c r="AD7" s="598">
        <v>22</v>
      </c>
      <c r="AE7" s="807"/>
      <c r="AF7" s="808"/>
      <c r="AG7" s="808"/>
      <c r="AH7" s="808"/>
      <c r="AI7" s="812"/>
      <c r="AJ7" s="808"/>
      <c r="AK7" s="810"/>
      <c r="AL7" s="771"/>
      <c r="AM7" s="771"/>
      <c r="AN7" s="771"/>
      <c r="AO7" s="771"/>
      <c r="AP7" s="771"/>
      <c r="AQ7" s="808"/>
      <c r="AR7" s="786"/>
      <c r="AS7" s="786"/>
      <c r="AT7" s="786"/>
      <c r="AU7" s="792"/>
      <c r="AV7" s="792"/>
      <c r="AW7" s="787"/>
      <c r="AX7" s="787"/>
      <c r="AY7" s="788"/>
      <c r="AZ7" s="788"/>
      <c r="BA7" s="787"/>
      <c r="BB7" s="787"/>
      <c r="BC7" s="789"/>
      <c r="BD7" s="790"/>
      <c r="BE7" s="790"/>
      <c r="BF7" s="790"/>
      <c r="BG7" s="790"/>
      <c r="BH7" s="793"/>
      <c r="BI7" s="712"/>
      <c r="BJ7" s="735"/>
      <c r="BK7" s="735"/>
      <c r="BL7" s="708"/>
      <c r="BM7" s="735"/>
      <c r="BN7" s="712"/>
      <c r="BO7" s="725"/>
      <c r="BP7" s="725"/>
      <c r="BQ7" s="745"/>
      <c r="BR7" s="745"/>
      <c r="BS7" s="725"/>
      <c r="BT7" s="725"/>
    </row>
    <row r="8" spans="1:72" ht="15">
      <c r="A8" s="513"/>
      <c r="B8" s="514"/>
      <c r="C8" s="514"/>
      <c r="D8" s="514"/>
      <c r="E8" s="768"/>
      <c r="F8" s="434"/>
      <c r="G8" s="434"/>
      <c r="H8" s="499"/>
      <c r="I8" s="577"/>
      <c r="J8" s="529"/>
      <c r="K8" s="577"/>
      <c r="L8" s="577"/>
      <c r="M8" s="437">
        <v>7</v>
      </c>
      <c r="N8" s="647">
        <v>2</v>
      </c>
      <c r="O8" s="649"/>
      <c r="P8" s="434">
        <v>1</v>
      </c>
      <c r="Q8" s="434"/>
      <c r="R8" s="505"/>
      <c r="S8" s="516"/>
      <c r="T8" s="530"/>
      <c r="U8" s="434" t="s">
        <v>389</v>
      </c>
      <c r="V8" s="426" t="s">
        <v>524</v>
      </c>
      <c r="W8" s="531">
        <v>45861</v>
      </c>
      <c r="X8" s="499"/>
      <c r="Y8" s="434" t="s">
        <v>303</v>
      </c>
      <c r="Z8" s="578"/>
      <c r="AB8" s="596"/>
      <c r="AC8" s="620"/>
      <c r="AD8" s="598">
        <v>26</v>
      </c>
      <c r="AE8" s="807"/>
      <c r="AF8" s="808"/>
      <c r="AG8" s="808"/>
      <c r="AH8" s="808"/>
      <c r="AI8" s="812"/>
      <c r="AJ8" s="808"/>
      <c r="AK8" s="771"/>
      <c r="AL8" s="771"/>
      <c r="AM8" s="771"/>
      <c r="AN8" s="771"/>
      <c r="AO8" s="771"/>
      <c r="AP8" s="771"/>
      <c r="AQ8" s="808"/>
      <c r="AR8" s="792"/>
      <c r="AS8" s="792"/>
      <c r="AT8" s="786"/>
      <c r="AU8" s="792"/>
      <c r="AV8" s="792"/>
      <c r="AW8" s="787"/>
      <c r="AX8" s="787"/>
      <c r="AY8" s="788"/>
      <c r="AZ8" s="788"/>
      <c r="BA8" s="787"/>
      <c r="BB8" s="787"/>
      <c r="BC8" s="789"/>
      <c r="BD8" s="790"/>
      <c r="BE8" s="794"/>
      <c r="BF8" s="790"/>
      <c r="BG8" s="794"/>
      <c r="BH8" s="793"/>
      <c r="BI8" s="712"/>
      <c r="BJ8" s="735"/>
      <c r="BK8" s="712"/>
      <c r="BL8" s="735"/>
      <c r="BM8" s="735"/>
      <c r="BN8" s="712"/>
      <c r="BO8" s="745"/>
      <c r="BP8" s="725"/>
      <c r="BQ8" s="745"/>
      <c r="BR8" s="745"/>
      <c r="BS8" s="745"/>
      <c r="BT8" s="725"/>
    </row>
    <row r="9" spans="1:72" ht="15" customHeight="1">
      <c r="A9" s="513"/>
      <c r="B9" s="514"/>
      <c r="C9" s="514"/>
      <c r="D9" s="514"/>
      <c r="E9" s="768"/>
      <c r="F9" s="434"/>
      <c r="G9" s="434"/>
      <c r="H9" s="499"/>
      <c r="I9" s="577"/>
      <c r="J9" s="529"/>
      <c r="K9" s="577"/>
      <c r="L9" s="577"/>
      <c r="M9" s="437">
        <v>8</v>
      </c>
      <c r="N9" s="647">
        <v>2</v>
      </c>
      <c r="O9" s="649"/>
      <c r="P9" s="434">
        <v>2</v>
      </c>
      <c r="Q9" s="434"/>
      <c r="R9" s="505"/>
      <c r="S9" s="516"/>
      <c r="T9" s="530"/>
      <c r="U9" s="434" t="s">
        <v>389</v>
      </c>
      <c r="V9" s="426" t="s">
        <v>524</v>
      </c>
      <c r="W9" s="531">
        <v>45861</v>
      </c>
      <c r="X9" s="499"/>
      <c r="Y9" s="434" t="s">
        <v>303</v>
      </c>
      <c r="Z9" s="578"/>
      <c r="AB9" s="596"/>
      <c r="AC9" s="620"/>
      <c r="AD9" s="598">
        <v>29</v>
      </c>
      <c r="AE9" s="807"/>
      <c r="AF9" s="808"/>
      <c r="AG9" s="808"/>
      <c r="AH9" s="808"/>
      <c r="AI9" s="812"/>
      <c r="AJ9" s="808"/>
      <c r="AK9" s="771"/>
      <c r="AL9" s="771"/>
      <c r="AM9" s="771"/>
      <c r="AN9" s="771"/>
      <c r="AO9" s="771"/>
      <c r="AP9" s="795"/>
      <c r="AQ9" s="812"/>
      <c r="AR9" s="792"/>
      <c r="AS9" s="792"/>
      <c r="AT9" s="792"/>
      <c r="AU9" s="792"/>
      <c r="AV9" s="792"/>
      <c r="AW9" s="787"/>
      <c r="AX9" s="787"/>
      <c r="AY9" s="788"/>
      <c r="AZ9" s="788"/>
      <c r="BA9" s="787"/>
      <c r="BB9" s="788"/>
      <c r="BC9" s="789"/>
      <c r="BD9" s="790"/>
      <c r="BE9" s="794"/>
      <c r="BF9" s="794"/>
      <c r="BG9" s="794"/>
      <c r="BH9" s="793"/>
      <c r="BI9" s="712"/>
      <c r="BJ9" s="735"/>
      <c r="BK9" s="712"/>
      <c r="BL9" s="735"/>
      <c r="BM9" s="735"/>
      <c r="BN9" s="712"/>
      <c r="BO9" s="745"/>
      <c r="BP9" s="745"/>
      <c r="BQ9" s="745"/>
      <c r="BR9" s="745"/>
      <c r="BS9" s="745"/>
      <c r="BT9" s="745"/>
    </row>
    <row r="10" spans="1:72" ht="15">
      <c r="A10" s="513"/>
      <c r="B10" s="514"/>
      <c r="C10" s="514"/>
      <c r="D10" s="514"/>
      <c r="E10" s="768"/>
      <c r="F10" s="434"/>
      <c r="G10" s="434"/>
      <c r="H10" s="499"/>
      <c r="I10" s="577"/>
      <c r="J10" s="529"/>
      <c r="K10" s="577"/>
      <c r="L10" s="576"/>
      <c r="M10" s="437">
        <v>9</v>
      </c>
      <c r="N10" s="647">
        <v>2</v>
      </c>
      <c r="O10" s="649"/>
      <c r="P10" s="434">
        <v>3</v>
      </c>
      <c r="Q10" s="434"/>
      <c r="R10" s="505"/>
      <c r="S10" s="516"/>
      <c r="T10" s="530"/>
      <c r="U10" s="434" t="s">
        <v>389</v>
      </c>
      <c r="V10" s="426" t="s">
        <v>524</v>
      </c>
      <c r="W10" s="531">
        <v>45861</v>
      </c>
      <c r="X10" s="499"/>
      <c r="Y10" s="434" t="s">
        <v>303</v>
      </c>
      <c r="Z10" s="578"/>
      <c r="AB10" s="630"/>
      <c r="AC10" s="621"/>
      <c r="AD10" s="604"/>
      <c r="AE10" s="813"/>
      <c r="AF10" s="814"/>
      <c r="AG10" s="814"/>
      <c r="AH10" s="814"/>
      <c r="AI10" s="814"/>
      <c r="AJ10" s="814"/>
      <c r="AK10" s="815"/>
      <c r="AL10" s="815"/>
      <c r="AM10" s="815"/>
      <c r="AN10" s="815"/>
      <c r="AO10" s="815"/>
      <c r="AP10" s="815"/>
      <c r="AQ10" s="814"/>
      <c r="AR10" s="796"/>
      <c r="AS10" s="796"/>
      <c r="AT10" s="796"/>
      <c r="AU10" s="796"/>
      <c r="AV10" s="796"/>
      <c r="AW10" s="797"/>
      <c r="AX10" s="797"/>
      <c r="AY10" s="798"/>
      <c r="AZ10" s="797"/>
      <c r="BA10" s="797"/>
      <c r="BB10" s="797"/>
      <c r="BC10" s="799"/>
      <c r="BD10" s="800"/>
      <c r="BE10" s="800"/>
      <c r="BF10" s="800"/>
      <c r="BG10" s="800"/>
      <c r="BH10" s="801"/>
      <c r="BI10" s="735"/>
      <c r="BJ10" s="735"/>
      <c r="BK10" s="735"/>
      <c r="BL10" s="735"/>
      <c r="BM10" s="735"/>
      <c r="BN10" s="712"/>
      <c r="BO10" s="745"/>
      <c r="BP10" s="745"/>
      <c r="BQ10" s="745"/>
      <c r="BR10" s="745"/>
      <c r="BS10" s="745"/>
      <c r="BT10" s="745"/>
    </row>
    <row r="11" spans="1:72" ht="15">
      <c r="A11" s="513"/>
      <c r="B11" s="514"/>
      <c r="C11" s="514"/>
      <c r="D11" s="514"/>
      <c r="E11" s="767"/>
      <c r="F11" s="434"/>
      <c r="G11" s="434"/>
      <c r="H11" s="499"/>
      <c r="I11" s="577"/>
      <c r="J11" s="529"/>
      <c r="K11" s="577"/>
      <c r="L11" s="576"/>
      <c r="M11" s="437">
        <v>10</v>
      </c>
      <c r="N11" s="647">
        <v>2</v>
      </c>
      <c r="O11" s="649"/>
      <c r="P11" s="434">
        <v>4</v>
      </c>
      <c r="Q11" s="434"/>
      <c r="R11" s="720"/>
      <c r="S11" s="516"/>
      <c r="T11" s="530"/>
      <c r="U11" s="434" t="s">
        <v>389</v>
      </c>
      <c r="V11" s="426" t="s">
        <v>524</v>
      </c>
      <c r="W11" s="531">
        <v>45861</v>
      </c>
      <c r="X11" s="499"/>
      <c r="Y11" s="434" t="s">
        <v>303</v>
      </c>
      <c r="Z11" s="578"/>
      <c r="AB11" s="598"/>
      <c r="AC11" s="639"/>
      <c r="AD11" s="598"/>
      <c r="AE11" s="771"/>
      <c r="AF11" s="771"/>
      <c r="AG11" s="787"/>
      <c r="AH11" s="771"/>
      <c r="AI11" s="816"/>
      <c r="AJ11" s="788"/>
      <c r="AK11" s="771"/>
      <c r="AL11" s="771"/>
      <c r="AM11" s="771"/>
      <c r="AN11" s="771"/>
      <c r="AO11" s="788"/>
      <c r="AP11" s="788"/>
      <c r="AQ11" s="771"/>
      <c r="AR11" s="802"/>
      <c r="AS11" s="802"/>
      <c r="AT11" s="795"/>
      <c r="AU11" s="802"/>
      <c r="AV11" s="802"/>
      <c r="AW11" s="772"/>
      <c r="AX11" s="772"/>
      <c r="AY11" s="802"/>
      <c r="AZ11" s="802"/>
      <c r="BA11" s="772"/>
      <c r="BB11" s="788"/>
      <c r="BC11" s="772"/>
      <c r="BD11" s="772"/>
      <c r="BE11" s="802"/>
      <c r="BF11" s="802"/>
      <c r="BG11" s="802"/>
      <c r="BH11" s="802"/>
    </row>
    <row r="12" spans="1:72" ht="15">
      <c r="A12" s="513"/>
      <c r="B12" s="514"/>
      <c r="C12" s="514"/>
      <c r="D12" s="514"/>
      <c r="E12" s="767"/>
      <c r="F12" s="434"/>
      <c r="G12" s="434"/>
      <c r="H12" s="499"/>
      <c r="I12" s="577"/>
      <c r="J12" s="529"/>
      <c r="K12" s="577"/>
      <c r="L12" s="576"/>
      <c r="M12" s="437">
        <v>11</v>
      </c>
      <c r="N12" s="647">
        <v>2</v>
      </c>
      <c r="O12" s="649"/>
      <c r="P12" s="434">
        <v>5</v>
      </c>
      <c r="Q12" s="434"/>
      <c r="R12" s="720"/>
      <c r="S12" s="516"/>
      <c r="T12" s="530"/>
      <c r="U12" s="434" t="s">
        <v>389</v>
      </c>
      <c r="V12" s="426" t="s">
        <v>524</v>
      </c>
      <c r="W12" s="531">
        <v>45861</v>
      </c>
      <c r="X12" s="499"/>
      <c r="Y12" s="434" t="s">
        <v>303</v>
      </c>
      <c r="Z12" s="578"/>
      <c r="AB12" s="598"/>
      <c r="AC12" s="639"/>
      <c r="AD12" s="598"/>
      <c r="AE12" s="598"/>
      <c r="AF12" s="598"/>
      <c r="AG12" s="635"/>
      <c r="AH12" s="598"/>
      <c r="AI12" s="598"/>
      <c r="AJ12" s="598"/>
      <c r="AK12" s="598"/>
      <c r="AL12" s="598"/>
      <c r="AM12" s="598"/>
      <c r="AN12" s="598"/>
      <c r="AO12" s="598"/>
      <c r="AP12" s="598"/>
      <c r="AQ12" s="598"/>
      <c r="AR12" s="599"/>
      <c r="AS12" s="599"/>
      <c r="AT12" s="599"/>
      <c r="AU12" s="599"/>
      <c r="AV12" s="599"/>
    </row>
    <row r="13" spans="1:72" ht="15">
      <c r="A13" s="513"/>
      <c r="B13" s="514"/>
      <c r="C13" s="514"/>
      <c r="D13" s="514"/>
      <c r="E13" s="767"/>
      <c r="F13" s="434"/>
      <c r="G13" s="434"/>
      <c r="H13" s="499"/>
      <c r="I13" s="577"/>
      <c r="J13" s="529"/>
      <c r="K13" s="577"/>
      <c r="L13" s="576"/>
      <c r="M13" s="548">
        <v>12</v>
      </c>
      <c r="N13" s="674">
        <v>2</v>
      </c>
      <c r="O13" s="715"/>
      <c r="P13" s="549">
        <v>6</v>
      </c>
      <c r="Q13" s="436"/>
      <c r="R13" s="720"/>
      <c r="S13" s="565"/>
      <c r="T13" s="550"/>
      <c r="U13" s="549" t="s">
        <v>389</v>
      </c>
      <c r="V13" s="426" t="s">
        <v>524</v>
      </c>
      <c r="W13" s="551">
        <v>45861</v>
      </c>
      <c r="X13" s="566"/>
      <c r="Y13" s="549" t="s">
        <v>303</v>
      </c>
      <c r="Z13" s="579"/>
      <c r="AB13" s="598"/>
      <c r="AC13" s="639"/>
      <c r="AD13" s="598"/>
      <c r="AE13" s="598"/>
      <c r="AF13" s="598"/>
      <c r="AG13" s="635"/>
      <c r="AH13" s="598"/>
      <c r="AI13" s="598"/>
      <c r="AJ13" s="598"/>
      <c r="AK13" s="598"/>
      <c r="AL13" s="598"/>
      <c r="AM13" s="598"/>
      <c r="AN13" s="598"/>
      <c r="AO13" s="598"/>
      <c r="AP13" s="598"/>
      <c r="AQ13" s="598"/>
      <c r="AR13" s="599"/>
      <c r="AS13" s="599"/>
      <c r="AT13" s="599"/>
      <c r="AU13" s="599"/>
      <c r="AV13" s="599"/>
    </row>
    <row r="14" spans="1:72" ht="15">
      <c r="A14" s="513"/>
      <c r="B14" s="514"/>
      <c r="C14" s="514"/>
      <c r="D14" s="514"/>
      <c r="E14" s="769"/>
      <c r="F14" s="434"/>
      <c r="G14" s="434"/>
      <c r="H14" s="499"/>
      <c r="I14" s="577"/>
      <c r="J14" s="529"/>
      <c r="K14" s="577"/>
      <c r="L14" s="577"/>
      <c r="M14" s="640">
        <v>13</v>
      </c>
      <c r="N14" s="672">
        <v>3</v>
      </c>
      <c r="O14" s="650"/>
      <c r="P14" s="516">
        <v>1</v>
      </c>
      <c r="Q14" s="516"/>
      <c r="R14" s="505"/>
      <c r="S14" s="516"/>
      <c r="T14" s="530"/>
      <c r="U14" s="516" t="s">
        <v>389</v>
      </c>
      <c r="V14" s="426" t="s">
        <v>524</v>
      </c>
      <c r="W14" s="531">
        <v>45861</v>
      </c>
      <c r="X14" s="499"/>
      <c r="Y14" s="516" t="s">
        <v>303</v>
      </c>
      <c r="Z14" s="612"/>
    </row>
    <row r="15" spans="1:72" ht="15">
      <c r="A15" s="513"/>
      <c r="B15" s="514"/>
      <c r="C15" s="514"/>
      <c r="D15" s="514"/>
      <c r="E15" s="769"/>
      <c r="F15" s="434"/>
      <c r="G15" s="434"/>
      <c r="H15" s="499"/>
      <c r="I15" s="577"/>
      <c r="J15" s="529"/>
      <c r="K15" s="577"/>
      <c r="L15" s="577"/>
      <c r="M15" s="640">
        <v>14</v>
      </c>
      <c r="N15" s="672">
        <v>3</v>
      </c>
      <c r="O15" s="650"/>
      <c r="P15" s="516">
        <v>2</v>
      </c>
      <c r="Q15" s="516"/>
      <c r="R15" s="505"/>
      <c r="S15" s="516"/>
      <c r="T15" s="530"/>
      <c r="U15" s="516" t="s">
        <v>389</v>
      </c>
      <c r="V15" s="426" t="s">
        <v>524</v>
      </c>
      <c r="W15" s="531">
        <v>45861</v>
      </c>
      <c r="X15" s="499"/>
      <c r="Y15" s="516" t="s">
        <v>303</v>
      </c>
      <c r="Z15" s="612"/>
      <c r="AD15" s="610" t="s">
        <v>11</v>
      </c>
      <c r="AE15" s="607" t="s">
        <v>406</v>
      </c>
      <c r="AF15" s="607" t="s">
        <v>407</v>
      </c>
      <c r="AG15" s="608" t="s">
        <v>408</v>
      </c>
      <c r="AH15" s="608" t="s">
        <v>409</v>
      </c>
      <c r="AI15" s="608" t="s">
        <v>410</v>
      </c>
      <c r="AJ15" s="607" t="s">
        <v>411</v>
      </c>
      <c r="AK15" s="608" t="s">
        <v>333</v>
      </c>
      <c r="AL15" s="609" t="s">
        <v>412</v>
      </c>
    </row>
    <row r="16" spans="1:72" ht="15">
      <c r="A16" s="513"/>
      <c r="B16" s="514"/>
      <c r="C16" s="514"/>
      <c r="D16" s="514"/>
      <c r="E16" s="769"/>
      <c r="F16" s="434"/>
      <c r="G16" s="434"/>
      <c r="H16" s="499"/>
      <c r="I16" s="577"/>
      <c r="J16" s="529"/>
      <c r="K16" s="577"/>
      <c r="L16" s="577"/>
      <c r="M16" s="640">
        <v>15</v>
      </c>
      <c r="N16" s="672">
        <v>3</v>
      </c>
      <c r="O16" s="650"/>
      <c r="P16" s="516">
        <v>3</v>
      </c>
      <c r="Q16" s="516"/>
      <c r="R16" s="505"/>
      <c r="S16" s="516"/>
      <c r="T16" s="641"/>
      <c r="U16" s="516" t="s">
        <v>389</v>
      </c>
      <c r="V16" s="426" t="s">
        <v>524</v>
      </c>
      <c r="W16" s="531">
        <v>45861</v>
      </c>
      <c r="X16" s="499"/>
      <c r="Y16" s="516" t="s">
        <v>303</v>
      </c>
      <c r="Z16" s="612"/>
      <c r="AD16" s="475" t="s">
        <v>616</v>
      </c>
      <c r="AE16" s="631" t="e">
        <f>AVERAGE(AE2,AF2,AK2,AL2)</f>
        <v>#DIV/0!</v>
      </c>
      <c r="AF16" s="631" t="e">
        <f>AVERAGE(AG2,AH2,AI2,AM2,AN2)</f>
        <v>#DIV/0!</v>
      </c>
      <c r="AG16" s="631" t="e">
        <f>AVERAGE(AJ2,AO2,AP2)</f>
        <v>#DIV/0!</v>
      </c>
      <c r="AH16" s="631" t="e">
        <f>AVERAGE(AH2,AJ2,AN2)</f>
        <v>#DIV/0!</v>
      </c>
      <c r="AI16" s="631" t="e">
        <f>AVERAGE(AQ2,AR2,BC2,BD2)</f>
        <v>#DIV/0!</v>
      </c>
      <c r="AJ16" s="631" t="e">
        <f>AVERAGE(AS2,AT2,BE2,BF2)</f>
        <v>#DIV/0!</v>
      </c>
      <c r="AK16" s="631" t="e">
        <f>AVERAGE(AU2,AV2,BG2,BH2)</f>
        <v>#DIV/0!</v>
      </c>
      <c r="AL16" s="611" t="e">
        <f>AVERAGE(AW2:BB2)</f>
        <v>#DIV/0!</v>
      </c>
    </row>
    <row r="17" spans="1:38" ht="15">
      <c r="A17" s="513"/>
      <c r="B17" s="514"/>
      <c r="C17" s="514"/>
      <c r="D17" s="514"/>
      <c r="E17" s="768"/>
      <c r="F17" s="434"/>
      <c r="G17" s="434"/>
      <c r="H17" s="499"/>
      <c r="I17" s="577"/>
      <c r="J17" s="529"/>
      <c r="K17" s="577"/>
      <c r="L17" s="577"/>
      <c r="M17" s="640">
        <v>16</v>
      </c>
      <c r="N17" s="672">
        <v>3</v>
      </c>
      <c r="O17" s="650"/>
      <c r="P17" s="516">
        <v>4</v>
      </c>
      <c r="Q17" s="516"/>
      <c r="R17" s="720"/>
      <c r="S17" s="516"/>
      <c r="T17" s="641"/>
      <c r="U17" s="516" t="s">
        <v>389</v>
      </c>
      <c r="V17" s="426" t="s">
        <v>524</v>
      </c>
      <c r="W17" s="531">
        <v>45861</v>
      </c>
      <c r="X17" s="499"/>
      <c r="Y17" s="516" t="s">
        <v>303</v>
      </c>
      <c r="Z17" s="612"/>
      <c r="AD17" s="475" t="s">
        <v>617</v>
      </c>
      <c r="AE17" s="631" t="e">
        <f>AVERAGE(AE3,AK3,AO3)</f>
        <v>#DIV/0!</v>
      </c>
      <c r="AF17" s="631" t="e">
        <f t="shared" ref="AF17" si="0">AVERAGE(AF3)</f>
        <v>#DIV/0!</v>
      </c>
      <c r="AG17" s="631" t="e">
        <f t="shared" ref="AG17" si="1">AVERAGE(AG3,AI3)</f>
        <v>#DIV/0!</v>
      </c>
      <c r="AH17" s="631" t="e">
        <f t="shared" ref="AH17" si="2">AVERAGE(AH3,AJ3,AN3)</f>
        <v>#DIV/0!</v>
      </c>
      <c r="AI17" s="631" t="e">
        <f t="shared" ref="AI17" si="3">AVERAGE(AQ3,AW3,BA3,BC3,BI3,BG3)</f>
        <v>#DIV/0!</v>
      </c>
      <c r="AJ17" s="631" t="e">
        <f t="shared" ref="AJ17" si="4">AVERAGE(AR3,AX3,BB3,BD3,BJ3,BP3,BT3)</f>
        <v>#DIV/0!</v>
      </c>
      <c r="AK17" s="631" t="e">
        <f t="shared" ref="AK17" si="5">AVERAGE(AS3,AU3,AY3,BE3,BK3,BM3,BQ3)</f>
        <v>#DIV/0!</v>
      </c>
      <c r="AL17" s="611" t="e">
        <f t="shared" ref="AL17" si="6">AVERAGE(AT3,AV3,BF3,BL3,BR3)</f>
        <v>#DIV/0!</v>
      </c>
    </row>
    <row r="18" spans="1:38" ht="15">
      <c r="A18" s="513"/>
      <c r="B18" s="514"/>
      <c r="C18" s="514"/>
      <c r="D18" s="514"/>
      <c r="E18" s="766"/>
      <c r="F18" s="434"/>
      <c r="G18" s="434"/>
      <c r="H18" s="499"/>
      <c r="I18" s="577"/>
      <c r="J18" s="529"/>
      <c r="K18" s="577"/>
      <c r="L18" s="577"/>
      <c r="M18" s="640">
        <v>17</v>
      </c>
      <c r="N18" s="672">
        <v>3</v>
      </c>
      <c r="O18" s="650"/>
      <c r="P18" s="516">
        <v>5</v>
      </c>
      <c r="Q18" s="516"/>
      <c r="R18" s="720"/>
      <c r="S18" s="516"/>
      <c r="T18" s="641"/>
      <c r="U18" s="516" t="s">
        <v>389</v>
      </c>
      <c r="V18" s="426" t="s">
        <v>524</v>
      </c>
      <c r="W18" s="531">
        <v>45861</v>
      </c>
      <c r="X18" s="499"/>
      <c r="Y18" s="516" t="s">
        <v>303</v>
      </c>
      <c r="Z18" s="612"/>
      <c r="AD18" s="475" t="s">
        <v>172</v>
      </c>
      <c r="AE18" s="631" t="e">
        <f>AVERAGE(AE4,AK4,AO4)</f>
        <v>#DIV/0!</v>
      </c>
      <c r="AF18" s="631" t="e">
        <f>AVERAGE(AF4)</f>
        <v>#DIV/0!</v>
      </c>
      <c r="AG18" s="631" t="e">
        <f>AVERAGE(AG4,AI4)</f>
        <v>#DIV/0!</v>
      </c>
      <c r="AH18" s="631" t="e">
        <f>AVERAGE(AH4,AJ4,AN4)</f>
        <v>#DIV/0!</v>
      </c>
      <c r="AI18" s="631" t="e">
        <f>AVERAGE(AQ4,AW4,BA4,BC4,BI4,BG4)</f>
        <v>#DIV/0!</v>
      </c>
      <c r="AJ18" s="631" t="e">
        <f>AVERAGE(AR4,AX4,BB4,BD4,BJ4,BP4,BT4)</f>
        <v>#DIV/0!</v>
      </c>
      <c r="AK18" s="631" t="e">
        <f>AVERAGE(AS4,AU4,AY4,BE4,BK4,BM4,BQ4)</f>
        <v>#DIV/0!</v>
      </c>
      <c r="AL18" s="611" t="e">
        <f>AVERAGE(AT4,AV4,BF4,BL4,BR4)</f>
        <v>#DIV/0!</v>
      </c>
    </row>
    <row r="19" spans="1:38" ht="15">
      <c r="A19" s="513"/>
      <c r="B19" s="514"/>
      <c r="C19" s="514"/>
      <c r="D19" s="514"/>
      <c r="E19" s="766"/>
      <c r="F19" s="434"/>
      <c r="G19" s="434"/>
      <c r="H19" s="499"/>
      <c r="I19" s="577"/>
      <c r="J19" s="529"/>
      <c r="K19" s="577"/>
      <c r="L19" s="577"/>
      <c r="M19" s="640">
        <v>18</v>
      </c>
      <c r="N19" s="673">
        <v>3</v>
      </c>
      <c r="O19" s="716"/>
      <c r="P19" s="565">
        <v>6</v>
      </c>
      <c r="Q19" s="642"/>
      <c r="R19" s="720"/>
      <c r="S19" s="565"/>
      <c r="T19" s="643"/>
      <c r="U19" s="565" t="s">
        <v>389</v>
      </c>
      <c r="V19" s="654" t="s">
        <v>524</v>
      </c>
      <c r="W19" s="551">
        <v>45861</v>
      </c>
      <c r="X19" s="566"/>
      <c r="Y19" s="565" t="s">
        <v>303</v>
      </c>
      <c r="Z19" s="613"/>
      <c r="AD19" s="475" t="s">
        <v>159</v>
      </c>
      <c r="AE19" s="631" t="e">
        <f t="shared" ref="AE19:AE20" si="7">AVERAGE(AE5,AK5,AO5)</f>
        <v>#DIV/0!</v>
      </c>
      <c r="AF19" s="631" t="e">
        <f t="shared" ref="AF19:AF20" si="8">AVERAGE(AF5)</f>
        <v>#DIV/0!</v>
      </c>
      <c r="AG19" s="631" t="e">
        <f t="shared" ref="AG19:AG20" si="9">AVERAGE(AG5,AI5)</f>
        <v>#DIV/0!</v>
      </c>
      <c r="AH19" s="631" t="e">
        <f t="shared" ref="AH19:AH20" si="10">AVERAGE(AH5,AJ5,AN5)</f>
        <v>#DIV/0!</v>
      </c>
      <c r="AI19" s="631" t="e">
        <f t="shared" ref="AI19:AI20" si="11">AVERAGE(AQ5,AW5,BA5,BC5,BI5,BG5)</f>
        <v>#DIV/0!</v>
      </c>
      <c r="AJ19" s="631" t="e">
        <f t="shared" ref="AJ19:AJ20" si="12">AVERAGE(AR5,AX5,BB5,BD5,BJ5,BP5,BT5)</f>
        <v>#DIV/0!</v>
      </c>
      <c r="AK19" s="631" t="e">
        <f t="shared" ref="AK19:AK20" si="13">AVERAGE(AS5,AU5,AY5,BE5,BK5,BM5,BQ5)</f>
        <v>#DIV/0!</v>
      </c>
      <c r="AL19" s="611" t="e">
        <f t="shared" ref="AL19:AL20" si="14">AVERAGE(AT5,AV5,BF5,BL5,BR5)</f>
        <v>#DIV/0!</v>
      </c>
    </row>
    <row r="20" spans="1:38" ht="15.75" customHeight="1">
      <c r="A20" s="513"/>
      <c r="B20" s="514"/>
      <c r="C20" s="514"/>
      <c r="D20" s="514"/>
      <c r="E20" s="766"/>
      <c r="F20" s="434"/>
      <c r="G20" s="434"/>
      <c r="H20" s="499"/>
      <c r="I20" s="576"/>
      <c r="J20" s="529"/>
      <c r="K20" s="577"/>
      <c r="L20" s="577"/>
      <c r="M20" s="646">
        <v>19</v>
      </c>
      <c r="N20" s="580">
        <v>4</v>
      </c>
      <c r="O20" s="717"/>
      <c r="P20" s="434">
        <v>1</v>
      </c>
      <c r="Q20" s="434"/>
      <c r="R20" s="720"/>
      <c r="S20" s="516"/>
      <c r="T20" s="530"/>
      <c r="U20" s="434" t="s">
        <v>389</v>
      </c>
      <c r="V20" s="426" t="s">
        <v>524</v>
      </c>
      <c r="W20" s="531">
        <v>45861</v>
      </c>
      <c r="X20" s="499"/>
      <c r="Y20" s="434" t="s">
        <v>303</v>
      </c>
      <c r="Z20" s="578"/>
      <c r="AD20" s="475" t="s">
        <v>619</v>
      </c>
      <c r="AE20" s="631" t="e">
        <f t="shared" si="7"/>
        <v>#DIV/0!</v>
      </c>
      <c r="AF20" s="631" t="e">
        <f t="shared" si="8"/>
        <v>#DIV/0!</v>
      </c>
      <c r="AG20" s="631" t="e">
        <f t="shared" si="9"/>
        <v>#DIV/0!</v>
      </c>
      <c r="AH20" s="631" t="e">
        <f t="shared" si="10"/>
        <v>#DIV/0!</v>
      </c>
      <c r="AI20" s="631" t="e">
        <f t="shared" si="11"/>
        <v>#DIV/0!</v>
      </c>
      <c r="AJ20" s="631" t="e">
        <f t="shared" si="12"/>
        <v>#DIV/0!</v>
      </c>
      <c r="AK20" s="631" t="e">
        <f t="shared" si="13"/>
        <v>#DIV/0!</v>
      </c>
      <c r="AL20" s="611" t="e">
        <f t="shared" si="14"/>
        <v>#DIV/0!</v>
      </c>
    </row>
    <row r="21" spans="1:38" ht="15">
      <c r="A21" s="513"/>
      <c r="B21" s="514"/>
      <c r="C21" s="514"/>
      <c r="D21" s="514"/>
      <c r="E21" s="767"/>
      <c r="F21" s="434"/>
      <c r="G21" s="434"/>
      <c r="H21" s="499"/>
      <c r="I21" s="577"/>
      <c r="J21" s="529"/>
      <c r="K21" s="577"/>
      <c r="L21" s="577"/>
      <c r="M21" s="647">
        <v>20</v>
      </c>
      <c r="N21" s="580">
        <v>4</v>
      </c>
      <c r="O21" s="717"/>
      <c r="P21" s="434">
        <v>2</v>
      </c>
      <c r="Q21" s="434"/>
      <c r="R21" s="720"/>
      <c r="S21" s="516"/>
      <c r="T21" s="530"/>
      <c r="U21" s="434" t="s">
        <v>389</v>
      </c>
      <c r="V21" s="426" t="s">
        <v>524</v>
      </c>
      <c r="W21" s="531">
        <v>45861</v>
      </c>
      <c r="X21" s="499"/>
      <c r="Y21" s="434" t="s">
        <v>303</v>
      </c>
      <c r="Z21" s="578"/>
      <c r="AD21" s="475" t="s">
        <v>620</v>
      </c>
      <c r="AE21" s="631"/>
      <c r="AF21" s="631"/>
      <c r="AG21" s="631"/>
      <c r="AH21" s="631"/>
      <c r="AI21" s="631"/>
      <c r="AJ21" s="631"/>
      <c r="AK21" s="631"/>
      <c r="AL21" s="611"/>
    </row>
    <row r="22" spans="1:38" ht="15">
      <c r="A22" s="513"/>
      <c r="B22" s="514"/>
      <c r="C22" s="514"/>
      <c r="D22" s="514"/>
      <c r="E22" s="767"/>
      <c r="F22" s="434"/>
      <c r="G22" s="434"/>
      <c r="H22" s="499"/>
      <c r="I22" s="577"/>
      <c r="J22" s="529"/>
      <c r="K22" s="577"/>
      <c r="L22" s="577"/>
      <c r="M22" s="647">
        <v>21</v>
      </c>
      <c r="N22" s="580">
        <v>4</v>
      </c>
      <c r="O22" s="717"/>
      <c r="P22" s="434">
        <v>3</v>
      </c>
      <c r="Q22" s="434"/>
      <c r="R22" s="720"/>
      <c r="S22" s="516"/>
      <c r="T22" s="530"/>
      <c r="U22" s="434" t="s">
        <v>389</v>
      </c>
      <c r="V22" s="426" t="s">
        <v>524</v>
      </c>
      <c r="W22" s="531">
        <v>45861</v>
      </c>
      <c r="X22" s="499"/>
      <c r="Y22" s="434" t="s">
        <v>303</v>
      </c>
      <c r="Z22" s="578"/>
      <c r="AD22" s="475" t="s">
        <v>621</v>
      </c>
      <c r="AE22" s="631"/>
      <c r="AF22" s="631"/>
      <c r="AG22" s="631"/>
      <c r="AH22" s="631"/>
      <c r="AI22" s="631"/>
      <c r="AJ22" s="631"/>
      <c r="AK22" s="631"/>
      <c r="AL22" s="611"/>
    </row>
    <row r="23" spans="1:38" ht="15">
      <c r="A23" s="513"/>
      <c r="B23" s="514"/>
      <c r="C23" s="514"/>
      <c r="D23" s="514"/>
      <c r="E23" s="767"/>
      <c r="F23" s="434"/>
      <c r="G23" s="434"/>
      <c r="H23" s="499"/>
      <c r="I23" s="577"/>
      <c r="J23" s="529"/>
      <c r="K23" s="577"/>
      <c r="L23" s="577"/>
      <c r="M23" s="647">
        <v>22</v>
      </c>
      <c r="N23" s="580">
        <v>4</v>
      </c>
      <c r="O23" s="717"/>
      <c r="P23" s="434">
        <v>4</v>
      </c>
      <c r="Q23" s="434"/>
      <c r="R23" s="720"/>
      <c r="S23" s="516"/>
      <c r="T23" s="530"/>
      <c r="U23" s="434" t="s">
        <v>389</v>
      </c>
      <c r="V23" s="426" t="s">
        <v>524</v>
      </c>
      <c r="W23" s="531">
        <v>45861</v>
      </c>
      <c r="X23" s="499"/>
      <c r="Y23" s="434" t="s">
        <v>303</v>
      </c>
      <c r="Z23" s="578"/>
      <c r="AD23" s="475" t="s">
        <v>623</v>
      </c>
      <c r="AE23" s="631"/>
      <c r="AF23" s="631"/>
      <c r="AG23" s="631"/>
      <c r="AH23" s="631"/>
      <c r="AI23" s="631"/>
      <c r="AJ23" s="631"/>
      <c r="AK23" s="631"/>
      <c r="AL23" s="611"/>
    </row>
    <row r="24" spans="1:38" ht="15">
      <c r="A24" s="513"/>
      <c r="B24" s="514"/>
      <c r="C24" s="514"/>
      <c r="D24" s="514"/>
      <c r="E24" s="767"/>
      <c r="F24" s="434"/>
      <c r="G24" s="434"/>
      <c r="H24" s="499"/>
      <c r="I24" s="577"/>
      <c r="J24" s="529"/>
      <c r="K24" s="577"/>
      <c r="L24" s="577"/>
      <c r="M24" s="647">
        <v>23</v>
      </c>
      <c r="N24" s="580">
        <v>4</v>
      </c>
      <c r="O24" s="717"/>
      <c r="P24" s="434">
        <v>5</v>
      </c>
      <c r="Q24" s="434"/>
      <c r="R24" s="720"/>
      <c r="S24" s="516"/>
      <c r="T24" s="530"/>
      <c r="U24" s="434" t="s">
        <v>389</v>
      </c>
      <c r="V24" s="426" t="s">
        <v>524</v>
      </c>
      <c r="W24" s="531">
        <v>45861</v>
      </c>
      <c r="X24" s="499"/>
      <c r="Y24" s="434" t="s">
        <v>303</v>
      </c>
      <c r="Z24" s="578"/>
      <c r="AD24" s="682"/>
      <c r="AE24" s="683"/>
      <c r="AF24" s="683"/>
      <c r="AG24" s="683"/>
      <c r="AH24" s="683"/>
      <c r="AI24" s="683"/>
      <c r="AJ24" s="683"/>
      <c r="AK24" s="683"/>
      <c r="AL24" s="684"/>
    </row>
    <row r="25" spans="1:38" ht="12.75" customHeight="1">
      <c r="A25" s="513"/>
      <c r="B25" s="514"/>
      <c r="C25" s="514"/>
      <c r="D25" s="514"/>
      <c r="E25" s="767"/>
      <c r="F25" s="434"/>
      <c r="G25" s="434"/>
      <c r="H25" s="499"/>
      <c r="I25" s="577"/>
      <c r="J25" s="529"/>
      <c r="K25" s="577"/>
      <c r="L25" s="577"/>
      <c r="M25" s="647">
        <v>24</v>
      </c>
      <c r="N25" s="581">
        <v>4</v>
      </c>
      <c r="O25" s="718"/>
      <c r="P25" s="549">
        <v>6</v>
      </c>
      <c r="Q25" s="436"/>
      <c r="R25" s="720"/>
      <c r="S25" s="565"/>
      <c r="T25" s="550"/>
      <c r="U25" s="549" t="s">
        <v>389</v>
      </c>
      <c r="V25" s="654" t="s">
        <v>524</v>
      </c>
      <c r="W25" s="551">
        <v>45861</v>
      </c>
      <c r="X25" s="566"/>
      <c r="Y25" s="549" t="s">
        <v>303</v>
      </c>
      <c r="Z25" s="579"/>
    </row>
    <row r="26" spans="1:38" ht="14.25" customHeight="1">
      <c r="A26" s="513"/>
      <c r="B26" s="514"/>
      <c r="C26" s="514"/>
      <c r="D26" s="514"/>
      <c r="E26" s="767"/>
      <c r="F26" s="434"/>
      <c r="G26" s="434"/>
      <c r="H26" s="499"/>
      <c r="I26" s="577"/>
      <c r="J26" s="529"/>
      <c r="K26" s="577"/>
      <c r="L26" s="577"/>
      <c r="M26" s="577"/>
      <c r="N26" s="577"/>
      <c r="O26" s="577"/>
      <c r="P26" s="577"/>
      <c r="Q26" s="577"/>
      <c r="R26" s="577" t="s">
        <v>558</v>
      </c>
      <c r="S26" s="577"/>
      <c r="T26" s="577"/>
      <c r="U26" s="577"/>
      <c r="V26" s="577"/>
      <c r="W26" s="577"/>
      <c r="X26" s="577"/>
      <c r="Y26" s="577"/>
      <c r="Z26" s="577"/>
    </row>
    <row r="27" spans="1:38" ht="15" customHeight="1">
      <c r="A27" s="513"/>
      <c r="B27" s="514"/>
      <c r="C27" s="514"/>
      <c r="D27" s="514"/>
      <c r="E27" s="769"/>
      <c r="F27" s="434"/>
      <c r="G27" s="434"/>
      <c r="H27" s="499"/>
      <c r="I27" s="577"/>
      <c r="J27" s="529"/>
      <c r="K27" s="577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</row>
    <row r="28" spans="1:38" ht="12.75" customHeight="1">
      <c r="A28" s="513"/>
      <c r="B28" s="514"/>
      <c r="C28" s="514"/>
      <c r="D28" s="514"/>
      <c r="E28" s="769"/>
      <c r="F28" s="434"/>
      <c r="G28" s="434"/>
      <c r="H28" s="499"/>
      <c r="I28" s="577"/>
      <c r="J28" s="529"/>
      <c r="K28" s="577"/>
      <c r="L28" s="577"/>
      <c r="M28" s="577"/>
      <c r="N28" s="577"/>
      <c r="O28" s="577"/>
      <c r="P28" s="577"/>
      <c r="Q28" s="577"/>
      <c r="R28" s="577"/>
      <c r="S28" s="577"/>
      <c r="T28" s="577"/>
      <c r="U28" s="577"/>
      <c r="V28" s="577"/>
      <c r="W28" s="577"/>
      <c r="X28" s="577"/>
      <c r="Y28" s="577"/>
      <c r="Z28" s="577"/>
    </row>
    <row r="29" spans="1:38" ht="15">
      <c r="A29" s="513"/>
      <c r="B29" s="514"/>
      <c r="C29" s="514"/>
      <c r="D29" s="514"/>
      <c r="E29" s="769"/>
      <c r="F29" s="434"/>
      <c r="G29" s="434"/>
      <c r="H29" s="499"/>
      <c r="I29" s="577"/>
      <c r="J29" s="529"/>
      <c r="K29" s="577"/>
      <c r="L29" s="577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</row>
    <row r="30" spans="1:38" ht="15">
      <c r="A30" s="513"/>
      <c r="B30" s="514"/>
      <c r="C30" s="514"/>
      <c r="D30" s="514"/>
      <c r="E30" s="768"/>
      <c r="F30" s="434"/>
      <c r="G30" s="434"/>
      <c r="H30" s="499"/>
      <c r="I30" s="577"/>
      <c r="J30" s="529"/>
      <c r="K30" s="577"/>
      <c r="L30" s="577"/>
      <c r="M30" s="577"/>
      <c r="N30" s="577"/>
      <c r="O30" s="577"/>
      <c r="P30" s="577"/>
      <c r="Q30" s="577"/>
      <c r="R30" s="577"/>
      <c r="S30" s="577"/>
      <c r="T30" s="577"/>
      <c r="U30" s="577"/>
      <c r="V30" s="577"/>
      <c r="W30" s="577"/>
      <c r="X30" s="577"/>
      <c r="Y30" s="577"/>
      <c r="Z30" s="577"/>
    </row>
    <row r="31" spans="1:38" ht="15">
      <c r="A31" s="513"/>
      <c r="B31" s="514"/>
      <c r="C31" s="514"/>
      <c r="D31" s="514"/>
      <c r="E31" s="768"/>
      <c r="F31" s="434"/>
      <c r="G31" s="434"/>
      <c r="H31" s="499"/>
      <c r="I31" s="577"/>
      <c r="J31" s="529"/>
      <c r="K31" s="577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</row>
    <row r="32" spans="1:38" ht="15">
      <c r="A32" s="513"/>
      <c r="B32" s="514"/>
      <c r="C32" s="514"/>
      <c r="D32" s="514"/>
      <c r="E32" s="768"/>
      <c r="F32" s="434"/>
      <c r="G32" s="434"/>
      <c r="H32" s="499"/>
      <c r="I32" s="577"/>
      <c r="J32" s="529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7"/>
    </row>
    <row r="33" spans="1:26" ht="15">
      <c r="A33" s="513"/>
      <c r="B33" s="514"/>
      <c r="C33" s="514"/>
      <c r="D33" s="514"/>
      <c r="E33" s="768"/>
      <c r="F33" s="434"/>
      <c r="G33" s="434"/>
      <c r="H33" s="499"/>
      <c r="I33" s="577"/>
      <c r="J33" s="529"/>
      <c r="K33" s="577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</row>
    <row r="34" spans="1:26" ht="15">
      <c r="A34" s="513"/>
      <c r="B34" s="514"/>
      <c r="C34" s="514"/>
      <c r="D34" s="514"/>
      <c r="E34" s="766"/>
      <c r="F34" s="434"/>
      <c r="G34" s="434"/>
      <c r="H34" s="499"/>
      <c r="I34" s="577"/>
      <c r="J34" s="529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</row>
    <row r="35" spans="1:26" ht="15">
      <c r="A35" s="513"/>
      <c r="B35" s="514"/>
      <c r="C35" s="514"/>
      <c r="D35" s="514"/>
      <c r="E35" s="766"/>
      <c r="F35" s="434"/>
      <c r="G35" s="434"/>
      <c r="H35" s="499"/>
      <c r="I35" s="576"/>
      <c r="J35" s="529"/>
      <c r="K35" s="577"/>
      <c r="L35" s="577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</row>
    <row r="36" spans="1:26" ht="15">
      <c r="A36" s="513"/>
      <c r="B36" s="514"/>
      <c r="C36" s="514"/>
      <c r="D36" s="514"/>
      <c r="E36" s="766"/>
      <c r="F36" s="434"/>
      <c r="G36" s="434"/>
      <c r="H36" s="499"/>
      <c r="I36" s="577"/>
      <c r="J36" s="529"/>
      <c r="K36" s="577"/>
      <c r="L36" s="577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</row>
    <row r="37" spans="1:26" ht="15">
      <c r="A37" s="513"/>
      <c r="B37" s="514"/>
      <c r="C37" s="514"/>
      <c r="D37" s="514"/>
      <c r="E37" s="767"/>
      <c r="F37" s="434"/>
      <c r="G37" s="434"/>
      <c r="H37" s="499"/>
      <c r="I37" s="577"/>
      <c r="J37" s="529"/>
      <c r="K37" s="577"/>
      <c r="L37" s="577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</row>
    <row r="38" spans="1:26" ht="15">
      <c r="A38" s="513"/>
      <c r="B38" s="514"/>
      <c r="C38" s="514"/>
      <c r="D38" s="514"/>
      <c r="E38" s="767"/>
      <c r="F38" s="434"/>
      <c r="G38" s="434"/>
      <c r="H38" s="499"/>
      <c r="I38" s="577"/>
      <c r="J38" s="529"/>
      <c r="K38" s="577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</row>
    <row r="39" spans="1:26" ht="15">
      <c r="A39" s="513"/>
      <c r="B39" s="514"/>
      <c r="C39" s="514"/>
      <c r="D39" s="514"/>
      <c r="E39" s="767"/>
      <c r="F39" s="434"/>
      <c r="G39" s="434"/>
      <c r="H39" s="499"/>
      <c r="I39" s="577"/>
      <c r="J39" s="529"/>
      <c r="K39" s="577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</row>
    <row r="40" spans="1:26" ht="15">
      <c r="A40" s="513"/>
      <c r="B40" s="514"/>
      <c r="C40" s="514"/>
      <c r="D40" s="514"/>
      <c r="E40" s="767"/>
      <c r="F40" s="434"/>
      <c r="G40" s="434"/>
      <c r="H40" s="499"/>
      <c r="I40" s="577"/>
      <c r="J40" s="529"/>
      <c r="K40" s="577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</row>
    <row r="41" spans="1:26" ht="15">
      <c r="A41" s="513"/>
      <c r="B41" s="514"/>
      <c r="C41" s="514"/>
      <c r="D41" s="514"/>
      <c r="E41" s="767"/>
      <c r="F41" s="434"/>
      <c r="G41" s="434"/>
      <c r="H41" s="499"/>
      <c r="I41" s="577"/>
      <c r="J41" s="529"/>
      <c r="K41" s="577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</row>
    <row r="42" spans="1:26" ht="15">
      <c r="A42" s="513"/>
      <c r="B42" s="514"/>
      <c r="C42" s="514"/>
      <c r="D42" s="514"/>
      <c r="E42" s="767"/>
      <c r="F42" s="434"/>
      <c r="G42" s="434"/>
      <c r="H42" s="499"/>
      <c r="I42" s="577"/>
      <c r="J42" s="529"/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</row>
    <row r="43" spans="1:26" ht="15">
      <c r="A43" s="513"/>
      <c r="B43" s="514"/>
      <c r="C43" s="514"/>
      <c r="D43" s="514"/>
      <c r="E43" s="769"/>
      <c r="F43" s="434"/>
      <c r="G43" s="434"/>
      <c r="H43" s="499"/>
      <c r="I43" s="577"/>
      <c r="J43" s="529"/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</row>
    <row r="44" spans="1:26" ht="15">
      <c r="A44" s="513"/>
      <c r="B44" s="514"/>
      <c r="C44" s="514"/>
      <c r="D44" s="514"/>
      <c r="E44" s="769"/>
      <c r="F44" s="434"/>
      <c r="G44" s="434"/>
      <c r="H44" s="499"/>
      <c r="I44" s="577"/>
      <c r="J44" s="529"/>
      <c r="K44" s="577"/>
      <c r="L44" s="577"/>
    </row>
    <row r="45" spans="1:26" ht="15">
      <c r="A45" s="513"/>
      <c r="B45" s="514"/>
      <c r="C45" s="514"/>
      <c r="D45" s="514"/>
      <c r="E45" s="769"/>
      <c r="F45" s="434"/>
      <c r="G45" s="434"/>
      <c r="H45" s="499"/>
      <c r="I45" s="577"/>
      <c r="J45" s="529"/>
      <c r="K45" s="577"/>
      <c r="L45" s="577"/>
    </row>
    <row r="46" spans="1:26" ht="15">
      <c r="A46" s="513"/>
      <c r="B46" s="514"/>
      <c r="C46" s="514"/>
      <c r="D46" s="514"/>
      <c r="E46" s="768"/>
      <c r="F46" s="434"/>
      <c r="G46" s="434"/>
      <c r="H46" s="499"/>
      <c r="I46" s="577"/>
      <c r="J46" s="529"/>
      <c r="K46" s="577"/>
      <c r="L46" s="577"/>
    </row>
    <row r="47" spans="1:26" ht="15">
      <c r="A47" s="513"/>
      <c r="B47" s="514"/>
      <c r="C47" s="514"/>
      <c r="D47" s="514"/>
      <c r="E47" s="768"/>
      <c r="F47" s="434"/>
      <c r="G47" s="434"/>
      <c r="H47" s="499"/>
      <c r="I47" s="577"/>
      <c r="J47" s="529"/>
      <c r="K47" s="577"/>
      <c r="L47" s="577"/>
    </row>
    <row r="48" spans="1:26" ht="15">
      <c r="A48" s="513"/>
      <c r="B48" s="514"/>
      <c r="C48" s="514"/>
      <c r="D48" s="514"/>
      <c r="E48" s="768"/>
      <c r="F48" s="434"/>
      <c r="G48" s="434"/>
      <c r="H48" s="499"/>
      <c r="I48" s="577"/>
      <c r="J48" s="529"/>
      <c r="K48" s="577"/>
      <c r="L48" s="577"/>
    </row>
    <row r="49" spans="1:12" ht="15">
      <c r="A49" s="513"/>
      <c r="B49" s="514"/>
      <c r="C49" s="514"/>
      <c r="D49" s="514"/>
      <c r="E49" s="768"/>
      <c r="F49" s="434"/>
      <c r="G49" s="434"/>
      <c r="H49" s="499"/>
      <c r="I49" s="577"/>
      <c r="J49" s="529"/>
      <c r="K49" s="577"/>
      <c r="L49" s="577"/>
    </row>
    <row r="50" spans="1:12" ht="15">
      <c r="A50" s="513"/>
      <c r="B50" s="514"/>
      <c r="C50" s="514"/>
      <c r="D50" s="514"/>
      <c r="E50" s="766"/>
      <c r="F50" s="434"/>
      <c r="G50" s="434"/>
      <c r="H50" s="499"/>
      <c r="I50" s="577"/>
      <c r="J50" s="529"/>
      <c r="K50" s="577"/>
      <c r="L50" s="577"/>
    </row>
    <row r="51" spans="1:12" ht="15">
      <c r="A51" s="513"/>
      <c r="B51" s="514"/>
      <c r="C51" s="514"/>
      <c r="D51" s="514"/>
      <c r="E51" s="766"/>
      <c r="F51" s="434"/>
      <c r="G51" s="434"/>
      <c r="H51" s="499"/>
      <c r="I51" s="577"/>
      <c r="J51" s="529"/>
      <c r="K51" s="577"/>
      <c r="L51" s="577"/>
    </row>
    <row r="52" spans="1:12" ht="15">
      <c r="A52" s="513"/>
      <c r="B52" s="514"/>
      <c r="C52" s="514"/>
      <c r="D52" s="514"/>
      <c r="E52" s="766"/>
      <c r="F52" s="434"/>
      <c r="G52" s="434"/>
      <c r="H52" s="499"/>
      <c r="I52" s="577"/>
      <c r="J52" s="529"/>
      <c r="K52" s="577"/>
      <c r="L52" s="577"/>
    </row>
    <row r="53" spans="1:12" ht="15">
      <c r="A53" s="513"/>
      <c r="B53" s="514"/>
      <c r="C53" s="514"/>
      <c r="D53" s="514"/>
      <c r="E53" s="768"/>
      <c r="F53" s="434"/>
      <c r="G53" s="434"/>
      <c r="H53" s="499"/>
      <c r="I53" s="499"/>
      <c r="J53" s="776"/>
      <c r="K53" s="577"/>
      <c r="L53" s="577"/>
    </row>
    <row r="54" spans="1:12" ht="15">
      <c r="A54" s="513"/>
      <c r="B54" s="514"/>
      <c r="C54" s="514"/>
      <c r="D54" s="514"/>
      <c r="E54" s="768"/>
      <c r="F54" s="434"/>
      <c r="G54" s="434"/>
      <c r="H54" s="499"/>
      <c r="I54" s="499"/>
      <c r="J54" s="529"/>
      <c r="K54" s="577"/>
      <c r="L54" s="577"/>
    </row>
    <row r="55" spans="1:12" ht="15">
      <c r="A55" s="513"/>
      <c r="B55" s="514"/>
      <c r="C55" s="514"/>
      <c r="D55" s="514"/>
      <c r="E55" s="768"/>
      <c r="F55" s="434"/>
      <c r="G55" s="434"/>
      <c r="H55" s="499"/>
      <c r="I55" s="499"/>
      <c r="J55" s="529"/>
      <c r="K55" s="577"/>
      <c r="L55" s="577"/>
    </row>
    <row r="56" spans="1:12" ht="15">
      <c r="A56" s="513"/>
      <c r="B56" s="514"/>
      <c r="C56" s="514"/>
      <c r="D56" s="514"/>
      <c r="E56" s="768"/>
      <c r="F56" s="434"/>
      <c r="G56" s="434"/>
      <c r="H56" s="499"/>
      <c r="I56" s="499"/>
      <c r="J56" s="529"/>
      <c r="K56" s="577"/>
      <c r="L56" s="577"/>
    </row>
    <row r="57" spans="1:12" ht="15">
      <c r="A57" s="513"/>
      <c r="B57" s="514"/>
      <c r="C57" s="514"/>
      <c r="D57" s="514"/>
      <c r="E57" s="767"/>
      <c r="F57" s="434"/>
      <c r="G57" s="434"/>
      <c r="H57" s="499"/>
      <c r="I57" s="577"/>
      <c r="J57" s="529"/>
      <c r="K57" s="577"/>
      <c r="L57" s="577"/>
    </row>
    <row r="58" spans="1:12" ht="15">
      <c r="A58" s="513"/>
      <c r="B58" s="514"/>
      <c r="C58" s="514"/>
      <c r="D58" s="514"/>
      <c r="E58" s="767"/>
      <c r="F58" s="434"/>
      <c r="G58" s="434"/>
      <c r="H58" s="499"/>
      <c r="I58" s="577"/>
      <c r="J58" s="529"/>
      <c r="K58" s="577"/>
      <c r="L58" s="577"/>
    </row>
    <row r="59" spans="1:12" ht="15">
      <c r="A59" s="513"/>
      <c r="B59" s="514"/>
      <c r="C59" s="514"/>
      <c r="D59" s="514"/>
      <c r="E59" s="767"/>
      <c r="F59" s="434"/>
      <c r="G59" s="434"/>
      <c r="H59" s="499"/>
      <c r="I59" s="577"/>
      <c r="J59" s="529"/>
      <c r="K59" s="577"/>
      <c r="L59" s="577"/>
    </row>
    <row r="60" spans="1:12" ht="15">
      <c r="A60" s="513"/>
      <c r="B60" s="514"/>
      <c r="C60" s="514"/>
      <c r="D60" s="514"/>
      <c r="E60" s="767"/>
      <c r="F60" s="434"/>
      <c r="G60" s="434"/>
      <c r="H60" s="499"/>
      <c r="I60" s="577"/>
      <c r="J60" s="529"/>
      <c r="K60" s="577"/>
      <c r="L60" s="577"/>
    </row>
    <row r="61" spans="1:12" ht="15">
      <c r="A61" s="513"/>
      <c r="B61" s="514"/>
      <c r="C61" s="514"/>
      <c r="D61" s="514"/>
      <c r="E61" s="767"/>
      <c r="F61" s="434"/>
      <c r="G61" s="434"/>
      <c r="H61" s="499"/>
      <c r="I61" s="577"/>
      <c r="J61" s="529"/>
      <c r="K61" s="577"/>
      <c r="L61" s="577"/>
    </row>
    <row r="62" spans="1:12" ht="15">
      <c r="A62" s="513"/>
      <c r="B62" s="514"/>
      <c r="C62" s="514"/>
      <c r="D62" s="514"/>
      <c r="E62" s="767"/>
      <c r="F62" s="434"/>
      <c r="G62" s="434"/>
      <c r="H62" s="499"/>
      <c r="I62" s="577"/>
      <c r="J62" s="529"/>
      <c r="K62" s="577"/>
      <c r="L62" s="577"/>
    </row>
    <row r="63" spans="1:12" ht="15">
      <c r="A63" s="513"/>
      <c r="B63" s="514"/>
      <c r="C63" s="514"/>
      <c r="D63" s="514"/>
      <c r="E63" s="769"/>
      <c r="F63" s="434"/>
      <c r="G63" s="434"/>
      <c r="H63" s="499"/>
      <c r="I63" s="577"/>
      <c r="J63" s="529"/>
      <c r="K63" s="577"/>
      <c r="L63" s="577"/>
    </row>
    <row r="64" spans="1:12" ht="15">
      <c r="A64" s="513"/>
      <c r="B64" s="514"/>
      <c r="C64" s="514"/>
      <c r="D64" s="514"/>
      <c r="E64" s="769"/>
      <c r="F64" s="434"/>
      <c r="G64" s="434"/>
      <c r="H64" s="499"/>
      <c r="I64" s="577"/>
      <c r="J64" s="529"/>
      <c r="K64" s="577"/>
      <c r="L64" s="577"/>
    </row>
    <row r="65" spans="1:10" ht="14.25" customHeight="1">
      <c r="A65" s="513"/>
      <c r="B65" s="514"/>
      <c r="C65" s="514"/>
      <c r="D65" s="514"/>
      <c r="E65" s="769"/>
      <c r="F65" s="434"/>
      <c r="G65" s="434"/>
      <c r="H65" s="499"/>
      <c r="J65" s="529"/>
    </row>
    <row r="66" spans="1:10" ht="14.25" customHeight="1">
      <c r="A66" s="513"/>
      <c r="B66" s="514"/>
      <c r="C66" s="514"/>
      <c r="D66" s="514"/>
      <c r="E66" s="766"/>
      <c r="F66" s="434"/>
      <c r="G66" s="434"/>
      <c r="H66" s="499"/>
      <c r="I66" s="577"/>
      <c r="J66" s="529"/>
    </row>
    <row r="67" spans="1:10" ht="14.25" customHeight="1">
      <c r="A67" s="513"/>
      <c r="B67" s="514"/>
      <c r="C67" s="514"/>
      <c r="D67" s="514"/>
      <c r="E67" s="766"/>
      <c r="F67" s="434"/>
      <c r="G67" s="434"/>
      <c r="H67" s="499"/>
      <c r="I67" s="577"/>
      <c r="J67" s="529"/>
    </row>
    <row r="68" spans="1:10" ht="14.25" customHeight="1">
      <c r="A68" s="513"/>
      <c r="B68" s="514"/>
      <c r="C68" s="514"/>
      <c r="D68" s="514"/>
      <c r="E68" s="766"/>
      <c r="F68" s="434"/>
      <c r="G68" s="434"/>
      <c r="H68" s="499"/>
      <c r="I68" s="577"/>
      <c r="J68" s="529"/>
    </row>
    <row r="69" spans="1:10" ht="14.25" customHeight="1">
      <c r="A69" s="513"/>
      <c r="B69" s="514"/>
      <c r="C69" s="514"/>
      <c r="D69" s="514"/>
      <c r="E69" s="768"/>
      <c r="F69" s="434"/>
      <c r="G69" s="434"/>
      <c r="H69" s="499"/>
      <c r="I69" s="499"/>
      <c r="J69" s="461"/>
    </row>
    <row r="70" spans="1:10" ht="14.25" customHeight="1">
      <c r="A70" s="513"/>
      <c r="B70" s="514"/>
      <c r="C70" s="514"/>
      <c r="D70" s="514"/>
      <c r="E70" s="768"/>
      <c r="F70" s="434"/>
      <c r="G70" s="434"/>
      <c r="H70" s="499"/>
      <c r="I70" s="499"/>
      <c r="J70" s="529"/>
    </row>
    <row r="71" spans="1:10" ht="14.25" customHeight="1">
      <c r="A71" s="513"/>
      <c r="B71" s="514"/>
      <c r="C71" s="514"/>
      <c r="D71" s="514"/>
      <c r="E71" s="768"/>
      <c r="F71" s="434"/>
      <c r="G71" s="434"/>
      <c r="H71" s="499"/>
      <c r="I71" s="499"/>
      <c r="J71" s="529"/>
    </row>
    <row r="72" spans="1:10" ht="14.25" customHeight="1">
      <c r="A72" s="513"/>
      <c r="B72" s="514"/>
      <c r="C72" s="514"/>
      <c r="D72" s="514"/>
      <c r="E72" s="768"/>
      <c r="F72" s="434"/>
      <c r="G72" s="434"/>
      <c r="H72" s="499"/>
      <c r="I72" s="499"/>
      <c r="J72" s="529"/>
    </row>
    <row r="73" spans="1:10" ht="14.25" customHeight="1">
      <c r="A73" s="513"/>
      <c r="B73" s="514"/>
      <c r="C73" s="514"/>
      <c r="D73" s="514"/>
      <c r="E73" s="767"/>
      <c r="F73" s="434"/>
      <c r="G73" s="434"/>
      <c r="H73" s="499"/>
      <c r="I73" s="577"/>
      <c r="J73" s="529"/>
    </row>
    <row r="74" spans="1:10" ht="14.25" customHeight="1">
      <c r="A74" s="513"/>
      <c r="B74" s="514"/>
      <c r="C74" s="514"/>
      <c r="D74" s="514"/>
      <c r="E74" s="767"/>
      <c r="F74" s="434"/>
      <c r="G74" s="434"/>
      <c r="H74" s="499"/>
      <c r="I74" s="577"/>
      <c r="J74" s="529"/>
    </row>
    <row r="75" spans="1:10" ht="14.25" customHeight="1">
      <c r="A75" s="513"/>
      <c r="B75" s="514"/>
      <c r="C75" s="514"/>
      <c r="D75" s="514"/>
      <c r="E75" s="767"/>
      <c r="F75" s="434"/>
      <c r="G75" s="434"/>
      <c r="H75" s="499"/>
      <c r="I75" s="577"/>
      <c r="J75" s="529"/>
    </row>
    <row r="76" spans="1:10" ht="14.25" customHeight="1">
      <c r="A76" s="513"/>
      <c r="B76" s="514"/>
      <c r="C76" s="514"/>
      <c r="D76" s="514"/>
      <c r="E76" s="767"/>
      <c r="F76" s="434"/>
      <c r="G76" s="434"/>
      <c r="H76" s="499"/>
      <c r="I76" s="577"/>
      <c r="J76" s="529"/>
    </row>
    <row r="77" spans="1:10" ht="14.25" customHeight="1">
      <c r="A77" s="513"/>
      <c r="B77" s="514"/>
      <c r="C77" s="514"/>
      <c r="D77" s="514"/>
      <c r="E77" s="767"/>
      <c r="F77" s="434"/>
      <c r="G77" s="434"/>
      <c r="H77" s="499"/>
      <c r="I77" s="577"/>
      <c r="J77" s="529"/>
    </row>
    <row r="78" spans="1:10" ht="14.25" customHeight="1">
      <c r="A78" s="513"/>
      <c r="B78" s="514"/>
      <c r="C78" s="514"/>
      <c r="D78" s="514"/>
      <c r="E78" s="767"/>
      <c r="F78" s="434"/>
      <c r="G78" s="434"/>
      <c r="H78" s="499"/>
      <c r="I78" s="577"/>
      <c r="J78" s="529"/>
    </row>
    <row r="79" spans="1:10" ht="14.25" customHeight="1">
      <c r="A79" s="513"/>
      <c r="B79" s="514"/>
      <c r="C79" s="514"/>
      <c r="D79" s="514"/>
      <c r="E79" s="769"/>
      <c r="F79" s="434"/>
      <c r="G79" s="434"/>
      <c r="H79" s="499"/>
      <c r="I79" s="577"/>
      <c r="J79" s="446"/>
    </row>
    <row r="80" spans="1:10" ht="14.25" customHeight="1">
      <c r="A80" s="513"/>
      <c r="B80" s="514"/>
      <c r="C80" s="514"/>
      <c r="D80" s="514"/>
      <c r="E80" s="769"/>
      <c r="F80" s="434"/>
      <c r="G80" s="434"/>
      <c r="H80" s="499"/>
      <c r="I80" s="577"/>
      <c r="J80" s="529"/>
    </row>
    <row r="81" spans="1:10" ht="14.25" customHeight="1">
      <c r="A81" s="513"/>
      <c r="B81" s="514"/>
      <c r="C81" s="514"/>
      <c r="D81" s="514"/>
      <c r="E81" s="769"/>
      <c r="F81" s="434"/>
      <c r="G81" s="434"/>
      <c r="H81" s="499"/>
      <c r="J81" s="529"/>
    </row>
    <row r="82" spans="1:10" ht="14.25" customHeight="1">
      <c r="A82" s="513"/>
      <c r="B82" s="514"/>
      <c r="C82" s="514"/>
      <c r="D82" s="514"/>
      <c r="E82" s="767"/>
      <c r="F82" s="434"/>
      <c r="G82" s="434"/>
      <c r="H82" s="499"/>
      <c r="J82" s="529"/>
    </row>
    <row r="83" spans="1:10" ht="14.25" customHeight="1">
      <c r="A83" s="513"/>
      <c r="B83" s="514"/>
      <c r="C83" s="514"/>
      <c r="D83" s="514"/>
      <c r="E83" s="767"/>
      <c r="F83" s="434"/>
      <c r="G83" s="434"/>
      <c r="H83" s="499"/>
      <c r="J83" s="529"/>
    </row>
    <row r="84" spans="1:10" ht="14.25" customHeight="1">
      <c r="A84" s="513"/>
      <c r="B84" s="514"/>
      <c r="C84" s="514"/>
      <c r="D84" s="514"/>
      <c r="E84" s="767"/>
      <c r="F84" s="434"/>
      <c r="G84" s="434"/>
      <c r="H84" s="499"/>
      <c r="J84" s="529"/>
    </row>
    <row r="85" spans="1:10" ht="14.25" customHeight="1">
      <c r="A85" s="513"/>
      <c r="B85" s="514"/>
      <c r="C85" s="514"/>
      <c r="D85" s="514"/>
      <c r="E85" s="766"/>
      <c r="F85" s="434"/>
      <c r="G85" s="434"/>
      <c r="H85" s="499"/>
      <c r="J85" s="529"/>
    </row>
    <row r="86" spans="1:10" ht="14.25" customHeight="1">
      <c r="A86" s="513"/>
      <c r="B86" s="514"/>
      <c r="C86" s="514"/>
      <c r="D86" s="514"/>
      <c r="E86" s="766"/>
      <c r="F86" s="434"/>
      <c r="G86" s="434"/>
      <c r="H86" s="499"/>
      <c r="J86" s="529"/>
    </row>
    <row r="87" spans="1:10" ht="14.25" customHeight="1">
      <c r="A87" s="513"/>
      <c r="B87" s="514"/>
      <c r="C87" s="514"/>
      <c r="D87" s="514"/>
      <c r="E87" s="766"/>
      <c r="F87" s="434"/>
      <c r="G87" s="434"/>
      <c r="H87" s="499"/>
      <c r="J87" s="529"/>
    </row>
    <row r="88" spans="1:10" ht="14.25" customHeight="1">
      <c r="A88" s="513"/>
      <c r="B88" s="514"/>
      <c r="C88" s="514"/>
      <c r="D88" s="514"/>
      <c r="E88" s="767"/>
      <c r="F88" s="434"/>
      <c r="G88" s="434"/>
      <c r="H88" s="499"/>
      <c r="J88" s="529"/>
    </row>
    <row r="89" spans="1:10" ht="14.25" customHeight="1">
      <c r="A89" s="513"/>
      <c r="B89" s="514"/>
      <c r="C89" s="514"/>
      <c r="D89" s="514"/>
      <c r="E89" s="767"/>
      <c r="F89" s="434"/>
      <c r="G89" s="434"/>
      <c r="H89" s="499"/>
      <c r="J89" s="529"/>
    </row>
    <row r="90" spans="1:10" ht="14.25" customHeight="1">
      <c r="A90" s="513"/>
      <c r="B90" s="514"/>
      <c r="C90" s="514"/>
      <c r="D90" s="514"/>
      <c r="E90" s="767"/>
      <c r="F90" s="434"/>
      <c r="G90" s="434"/>
      <c r="H90" s="499"/>
      <c r="J90" s="529"/>
    </row>
    <row r="91" spans="1:10" ht="14.25" customHeight="1">
      <c r="A91" s="513"/>
      <c r="B91" s="514"/>
      <c r="C91" s="514"/>
      <c r="D91" s="514"/>
      <c r="E91" s="769"/>
      <c r="F91" s="434"/>
      <c r="G91" s="434"/>
      <c r="H91" s="499"/>
      <c r="J91" s="446"/>
    </row>
    <row r="92" spans="1:10" ht="14.25" customHeight="1">
      <c r="A92" s="513"/>
      <c r="B92" s="514"/>
      <c r="C92" s="514"/>
      <c r="D92" s="514"/>
      <c r="E92" s="769"/>
      <c r="F92" s="434"/>
      <c r="G92" s="434"/>
      <c r="H92" s="499"/>
      <c r="J92" s="529"/>
    </row>
    <row r="93" spans="1:10" ht="14.25" customHeight="1">
      <c r="A93" s="513"/>
      <c r="B93" s="514"/>
      <c r="C93" s="514"/>
      <c r="D93" s="514"/>
      <c r="E93" s="769"/>
      <c r="F93" s="434"/>
      <c r="G93" s="434"/>
      <c r="H93" s="499"/>
      <c r="J93" s="529"/>
    </row>
    <row r="94" spans="1:10" ht="14.25" customHeight="1">
      <c r="A94" s="513"/>
      <c r="B94" s="514"/>
      <c r="C94" s="514"/>
      <c r="D94" s="514"/>
      <c r="E94" s="768"/>
      <c r="F94" s="434"/>
      <c r="G94" s="434"/>
      <c r="H94" s="499"/>
      <c r="J94" s="446"/>
    </row>
    <row r="95" spans="1:10" ht="14.25" customHeight="1">
      <c r="A95" s="513"/>
      <c r="B95" s="514"/>
      <c r="C95" s="514"/>
      <c r="D95" s="514"/>
      <c r="E95" s="768"/>
      <c r="F95" s="434"/>
      <c r="G95" s="434"/>
      <c r="H95" s="499"/>
      <c r="J95" s="529"/>
    </row>
    <row r="96" spans="1:10" ht="14.25" customHeight="1">
      <c r="A96" s="513"/>
      <c r="B96" s="514"/>
      <c r="C96" s="514"/>
      <c r="D96" s="514"/>
      <c r="E96" s="768"/>
      <c r="F96" s="434"/>
      <c r="G96" s="434"/>
      <c r="H96" s="499"/>
      <c r="J96" s="529"/>
    </row>
    <row r="97" spans="1:10" ht="14.25" customHeight="1">
      <c r="A97" s="513"/>
      <c r="B97" s="514"/>
      <c r="C97" s="514"/>
      <c r="D97" s="514"/>
      <c r="E97" s="768"/>
      <c r="F97" s="434"/>
      <c r="G97" s="434"/>
      <c r="H97" s="499"/>
      <c r="J97" s="529"/>
    </row>
    <row r="98" spans="1:10" ht="14.25" customHeight="1">
      <c r="A98" s="513"/>
      <c r="B98" s="514"/>
      <c r="C98" s="514"/>
      <c r="D98" s="514"/>
      <c r="E98" s="767"/>
      <c r="F98" s="434"/>
      <c r="G98" s="434"/>
      <c r="H98" s="499"/>
      <c r="J98" s="529"/>
    </row>
    <row r="99" spans="1:10" ht="14.25" customHeight="1">
      <c r="A99" s="513"/>
      <c r="B99" s="514"/>
      <c r="C99" s="514"/>
      <c r="D99" s="514"/>
      <c r="E99" s="767"/>
      <c r="F99" s="434"/>
      <c r="G99" s="434"/>
      <c r="H99" s="499"/>
      <c r="J99" s="529"/>
    </row>
    <row r="100" spans="1:10" ht="14.25" customHeight="1">
      <c r="A100" s="513"/>
      <c r="B100" s="514"/>
      <c r="C100" s="514"/>
      <c r="D100" s="514"/>
      <c r="E100" s="767"/>
      <c r="F100" s="434"/>
      <c r="G100" s="434"/>
      <c r="H100" s="499"/>
      <c r="J100" s="529"/>
    </row>
    <row r="101" spans="1:10" ht="14.25" customHeight="1">
      <c r="A101" s="513"/>
      <c r="B101" s="514"/>
      <c r="C101" s="514"/>
      <c r="D101" s="514"/>
      <c r="E101" s="766"/>
      <c r="F101" s="434"/>
      <c r="G101" s="434"/>
      <c r="H101" s="499"/>
      <c r="J101" s="529"/>
    </row>
    <row r="102" spans="1:10" ht="14.25" customHeight="1">
      <c r="A102" s="513"/>
      <c r="B102" s="514"/>
      <c r="C102" s="514"/>
      <c r="D102" s="514"/>
      <c r="E102" s="766"/>
      <c r="F102" s="434"/>
      <c r="G102" s="434"/>
      <c r="H102" s="499"/>
      <c r="J102" s="529"/>
    </row>
    <row r="103" spans="1:10" ht="14.25" customHeight="1">
      <c r="A103" s="513"/>
      <c r="B103" s="514"/>
      <c r="C103" s="514"/>
      <c r="D103" s="514"/>
      <c r="E103" s="766"/>
      <c r="F103" s="434"/>
      <c r="G103" s="434"/>
      <c r="H103" s="499"/>
      <c r="J103" s="529"/>
    </row>
    <row r="104" spans="1:10" ht="14.25" customHeight="1">
      <c r="A104" s="513"/>
      <c r="B104" s="514"/>
      <c r="C104" s="514"/>
      <c r="D104" s="514"/>
      <c r="E104" s="767"/>
      <c r="F104" s="434"/>
      <c r="G104" s="434"/>
      <c r="H104" s="499"/>
      <c r="J104" s="529"/>
    </row>
    <row r="105" spans="1:10" ht="14.25" customHeight="1">
      <c r="A105" s="513"/>
      <c r="B105" s="514"/>
      <c r="C105" s="514"/>
      <c r="D105" s="514"/>
      <c r="E105" s="767"/>
      <c r="F105" s="434"/>
      <c r="G105" s="434"/>
      <c r="H105" s="499"/>
      <c r="J105" s="529"/>
    </row>
    <row r="106" spans="1:10" ht="14.25" customHeight="1">
      <c r="A106" s="513"/>
      <c r="B106" s="514"/>
      <c r="C106" s="514"/>
      <c r="D106" s="514"/>
      <c r="E106" s="767"/>
      <c r="F106" s="434"/>
      <c r="G106" s="434"/>
      <c r="H106" s="499"/>
      <c r="J106" s="529"/>
    </row>
    <row r="107" spans="1:10" ht="14.25" customHeight="1">
      <c r="A107" s="513"/>
      <c r="B107" s="514"/>
      <c r="C107" s="514"/>
      <c r="D107" s="514"/>
      <c r="E107" s="769"/>
      <c r="F107" s="434"/>
      <c r="G107" s="434"/>
      <c r="H107" s="499"/>
      <c r="J107" s="529"/>
    </row>
    <row r="108" spans="1:10" ht="14.25" customHeight="1">
      <c r="A108" s="513"/>
      <c r="B108" s="514"/>
      <c r="C108" s="514"/>
      <c r="D108" s="514"/>
      <c r="E108" s="769"/>
      <c r="F108" s="434"/>
      <c r="G108" s="434"/>
      <c r="H108" s="499"/>
      <c r="J108" s="529"/>
    </row>
    <row r="109" spans="1:10" ht="14.25" customHeight="1">
      <c r="A109" s="513"/>
      <c r="B109" s="514"/>
      <c r="C109" s="514"/>
      <c r="D109" s="514"/>
      <c r="E109" s="769"/>
      <c r="F109" s="434"/>
      <c r="G109" s="434"/>
      <c r="H109" s="499"/>
      <c r="J109" s="529"/>
    </row>
    <row r="110" spans="1:10" ht="14.25" customHeight="1">
      <c r="A110" s="513"/>
      <c r="B110" s="514"/>
      <c r="C110" s="514"/>
      <c r="D110" s="514"/>
      <c r="E110" s="768"/>
      <c r="F110" s="434"/>
      <c r="G110" s="434"/>
      <c r="H110" s="499"/>
      <c r="J110" s="529"/>
    </row>
    <row r="111" spans="1:10" ht="14.25" customHeight="1">
      <c r="A111" s="513"/>
      <c r="B111" s="514"/>
      <c r="C111" s="514"/>
      <c r="D111" s="514"/>
      <c r="E111" s="768"/>
      <c r="F111" s="434"/>
      <c r="G111" s="434"/>
      <c r="H111" s="499"/>
      <c r="J111" s="461"/>
    </row>
    <row r="112" spans="1:10" ht="14.25" customHeight="1">
      <c r="A112" s="513"/>
      <c r="B112" s="514"/>
      <c r="C112" s="514"/>
      <c r="D112" s="514"/>
      <c r="E112" s="768"/>
      <c r="F112" s="434"/>
      <c r="G112" s="434"/>
      <c r="H112" s="499"/>
      <c r="J112" s="529"/>
    </row>
    <row r="113" spans="1:10" ht="14.25" customHeight="1">
      <c r="A113" s="513"/>
      <c r="B113" s="514"/>
      <c r="C113" s="514"/>
      <c r="D113" s="514"/>
      <c r="E113" s="768"/>
      <c r="F113" s="434"/>
      <c r="G113" s="434"/>
      <c r="H113" s="499"/>
      <c r="I113" s="817"/>
      <c r="J113" s="529"/>
    </row>
    <row r="114" spans="1:10" ht="14.25" customHeight="1">
      <c r="A114" s="513"/>
      <c r="B114" s="514"/>
      <c r="C114" s="514"/>
      <c r="D114" s="514"/>
      <c r="E114" s="767"/>
      <c r="F114" s="434"/>
      <c r="G114" s="434"/>
      <c r="H114" s="499"/>
      <c r="J114" s="529"/>
    </row>
    <row r="115" spans="1:10" ht="14.25" customHeight="1">
      <c r="A115" s="513"/>
      <c r="B115" s="514"/>
      <c r="C115" s="514"/>
      <c r="D115" s="514"/>
      <c r="E115" s="767"/>
      <c r="F115" s="434"/>
      <c r="G115" s="434"/>
      <c r="H115" s="499"/>
      <c r="J115" s="529"/>
    </row>
    <row r="116" spans="1:10" ht="14.25" customHeight="1">
      <c r="A116" s="513"/>
      <c r="B116" s="514"/>
      <c r="C116" s="514"/>
      <c r="D116" s="514"/>
      <c r="E116" s="767"/>
      <c r="F116" s="434"/>
      <c r="G116" s="434"/>
      <c r="H116" s="499"/>
      <c r="J116" s="529"/>
    </row>
    <row r="117" spans="1:10" ht="14.25" customHeight="1">
      <c r="A117" s="513"/>
      <c r="B117" s="514"/>
      <c r="C117" s="514"/>
      <c r="D117" s="514"/>
      <c r="E117" s="766"/>
      <c r="F117" s="434"/>
      <c r="G117" s="434"/>
      <c r="H117" s="499"/>
      <c r="J117" s="529"/>
    </row>
    <row r="118" spans="1:10" ht="14.25" customHeight="1">
      <c r="A118" s="513"/>
      <c r="B118" s="514"/>
      <c r="C118" s="514"/>
      <c r="D118" s="514"/>
      <c r="E118" s="766"/>
      <c r="F118" s="434"/>
      <c r="G118" s="434"/>
      <c r="H118" s="499"/>
      <c r="J118" s="529"/>
    </row>
    <row r="119" spans="1:10" ht="14.25" customHeight="1">
      <c r="A119" s="513"/>
      <c r="B119" s="514"/>
      <c r="C119" s="514"/>
      <c r="D119" s="514"/>
      <c r="E119" s="766"/>
      <c r="F119" s="434"/>
      <c r="G119" s="434"/>
      <c r="H119" s="499"/>
      <c r="J119" s="529"/>
    </row>
    <row r="120" spans="1:10" ht="14.25" customHeight="1">
      <c r="A120" s="513"/>
      <c r="B120" s="514"/>
      <c r="C120" s="514"/>
      <c r="D120" s="514"/>
      <c r="E120" s="767"/>
      <c r="F120" s="434"/>
      <c r="G120" s="434"/>
      <c r="H120" s="499"/>
      <c r="J120" s="461"/>
    </row>
    <row r="121" spans="1:10" ht="14.25" customHeight="1">
      <c r="A121" s="513"/>
      <c r="B121" s="514"/>
      <c r="C121" s="514"/>
      <c r="D121" s="514"/>
      <c r="E121" s="767"/>
      <c r="F121" s="434"/>
      <c r="G121" s="434"/>
      <c r="H121" s="499"/>
      <c r="J121" s="529"/>
    </row>
    <row r="122" spans="1:10" ht="14.25" customHeight="1">
      <c r="A122" s="513"/>
      <c r="B122" s="514"/>
      <c r="C122" s="514"/>
      <c r="D122" s="514"/>
      <c r="E122" s="767"/>
      <c r="F122" s="434"/>
      <c r="G122" s="434"/>
      <c r="H122" s="499"/>
      <c r="J122" s="529"/>
    </row>
    <row r="123" spans="1:10" ht="14.25" customHeight="1">
      <c r="A123" s="513"/>
      <c r="B123" s="514"/>
      <c r="C123" s="514"/>
      <c r="D123" s="514"/>
      <c r="E123" s="768"/>
      <c r="F123" s="434"/>
      <c r="G123" s="434"/>
      <c r="H123" s="499"/>
      <c r="J123" s="529"/>
    </row>
    <row r="124" spans="1:10" ht="14.25" customHeight="1">
      <c r="A124" s="513"/>
      <c r="B124" s="514"/>
      <c r="C124" s="514"/>
      <c r="D124" s="514"/>
      <c r="E124" s="768"/>
      <c r="F124" s="434"/>
      <c r="G124" s="434"/>
      <c r="H124" s="499"/>
      <c r="J124" s="529"/>
    </row>
    <row r="125" spans="1:10" ht="14.25" customHeight="1">
      <c r="A125" s="513"/>
      <c r="B125" s="514"/>
      <c r="C125" s="514"/>
      <c r="D125" s="514"/>
      <c r="E125" s="768"/>
      <c r="F125" s="434"/>
      <c r="G125" s="434"/>
      <c r="H125" s="499"/>
      <c r="J125" s="529"/>
    </row>
    <row r="126" spans="1:10" ht="14.25" customHeight="1">
      <c r="A126" s="513"/>
      <c r="B126" s="514"/>
      <c r="C126" s="514"/>
      <c r="D126" s="514"/>
      <c r="E126" s="768"/>
      <c r="F126" s="434"/>
      <c r="G126" s="434"/>
      <c r="H126" s="499"/>
      <c r="J126" s="529"/>
    </row>
    <row r="127" spans="1:10" ht="14.25" customHeight="1">
      <c r="A127" s="513"/>
      <c r="B127" s="514"/>
      <c r="C127" s="514"/>
      <c r="D127" s="514"/>
      <c r="E127" s="769"/>
      <c r="F127" s="434"/>
      <c r="G127" s="434"/>
      <c r="H127" s="499"/>
      <c r="J127" s="529"/>
    </row>
    <row r="128" spans="1:10" ht="14.25" customHeight="1">
      <c r="A128" s="513"/>
      <c r="B128" s="514"/>
      <c r="C128" s="514"/>
      <c r="D128" s="514"/>
      <c r="E128" s="769"/>
      <c r="F128" s="434"/>
      <c r="G128" s="434"/>
      <c r="H128" s="499"/>
      <c r="J128" s="529"/>
    </row>
    <row r="129" spans="1:10" ht="14.25" customHeight="1">
      <c r="A129" s="513"/>
      <c r="B129" s="514"/>
      <c r="C129" s="514"/>
      <c r="D129" s="514"/>
      <c r="E129" s="769"/>
      <c r="F129" s="434"/>
      <c r="G129" s="434"/>
      <c r="H129" s="499"/>
      <c r="J129" s="529"/>
    </row>
    <row r="130" spans="1:10" ht="14.25" customHeight="1">
      <c r="A130" s="513"/>
      <c r="B130" s="514"/>
      <c r="C130" s="514"/>
      <c r="D130" s="514"/>
      <c r="E130" s="771"/>
      <c r="F130" s="434"/>
      <c r="G130" s="434"/>
      <c r="H130" s="499"/>
    </row>
    <row r="131" spans="1:10" ht="14.25" customHeight="1">
      <c r="A131" s="513"/>
      <c r="B131" s="514"/>
      <c r="C131" s="514"/>
      <c r="D131" s="514"/>
      <c r="E131" s="771"/>
      <c r="F131" s="434"/>
      <c r="G131" s="434"/>
      <c r="H131" s="499"/>
    </row>
    <row r="132" spans="1:10" ht="14.25" customHeight="1">
      <c r="A132" s="513"/>
      <c r="B132" s="514"/>
      <c r="C132" s="514"/>
      <c r="D132" s="514"/>
      <c r="E132" s="771"/>
      <c r="F132" s="434"/>
      <c r="G132" s="434"/>
      <c r="H132" s="499"/>
    </row>
    <row r="133" spans="1:10" ht="14.25" customHeight="1">
      <c r="A133" s="513"/>
      <c r="B133" s="514"/>
      <c r="C133" s="514"/>
      <c r="D133" s="514"/>
      <c r="E133" s="771"/>
      <c r="F133" s="434"/>
      <c r="G133" s="434"/>
      <c r="H133" s="499"/>
    </row>
    <row r="134" spans="1:10" ht="14.25" customHeight="1">
      <c r="A134" s="513"/>
      <c r="B134" s="514"/>
      <c r="C134" s="514"/>
      <c r="D134" s="514"/>
      <c r="E134" s="771"/>
      <c r="F134" s="434"/>
      <c r="G134" s="434"/>
      <c r="H134" s="499"/>
    </row>
    <row r="135" spans="1:10" ht="14.25" customHeight="1">
      <c r="A135" s="513"/>
      <c r="B135" s="514"/>
      <c r="C135" s="514"/>
      <c r="D135" s="514"/>
      <c r="E135" s="771"/>
      <c r="F135" s="434"/>
      <c r="G135" s="434"/>
      <c r="H135" s="499"/>
    </row>
    <row r="136" spans="1:10" ht="14.25" customHeight="1">
      <c r="A136" s="513"/>
      <c r="B136" s="514"/>
      <c r="C136" s="514"/>
      <c r="D136" s="514"/>
      <c r="E136" s="771"/>
      <c r="F136" s="434"/>
      <c r="G136" s="434"/>
      <c r="H136" s="499"/>
    </row>
    <row r="137" spans="1:10" ht="14.25" customHeight="1">
      <c r="A137" s="513"/>
      <c r="B137" s="514"/>
      <c r="C137" s="514"/>
      <c r="D137" s="514"/>
      <c r="E137" s="771"/>
      <c r="F137" s="434"/>
      <c r="G137" s="434"/>
      <c r="H137" s="499"/>
    </row>
    <row r="138" spans="1:10" ht="14.25" customHeight="1">
      <c r="A138" s="513"/>
      <c r="B138" s="514"/>
      <c r="C138" s="514"/>
      <c r="D138" s="514"/>
      <c r="E138" s="771"/>
      <c r="F138" s="434"/>
      <c r="G138" s="434"/>
      <c r="H138" s="499"/>
    </row>
    <row r="139" spans="1:10" ht="14.25" customHeight="1">
      <c r="A139" s="513"/>
      <c r="B139" s="514"/>
      <c r="C139" s="514"/>
      <c r="D139" s="514"/>
      <c r="E139" s="771"/>
      <c r="F139" s="434"/>
      <c r="G139" s="434"/>
      <c r="H139" s="499"/>
    </row>
    <row r="140" spans="1:10" ht="14.25" customHeight="1">
      <c r="A140" s="513"/>
      <c r="B140" s="514"/>
      <c r="C140" s="514"/>
      <c r="D140" s="514"/>
      <c r="E140" s="771"/>
      <c r="F140" s="434"/>
      <c r="G140" s="434"/>
      <c r="H140" s="499"/>
    </row>
    <row r="141" spans="1:10" ht="14.25" customHeight="1">
      <c r="A141" s="513"/>
      <c r="B141" s="514"/>
      <c r="C141" s="514"/>
      <c r="D141" s="514"/>
      <c r="E141" s="771"/>
      <c r="F141" s="434"/>
      <c r="G141" s="434"/>
      <c r="H141" s="499"/>
    </row>
    <row r="142" spans="1:10" ht="14.25" customHeight="1">
      <c r="A142" s="513"/>
      <c r="B142" s="514"/>
      <c r="C142" s="514"/>
      <c r="D142" s="514"/>
      <c r="E142" s="771"/>
      <c r="F142" s="434"/>
      <c r="G142" s="434"/>
      <c r="H142" s="499"/>
    </row>
    <row r="143" spans="1:10" ht="14.25" customHeight="1">
      <c r="A143" s="513"/>
      <c r="B143" s="514"/>
      <c r="C143" s="514"/>
      <c r="D143" s="514"/>
      <c r="E143" s="771"/>
      <c r="F143" s="434"/>
      <c r="G143" s="434"/>
      <c r="H143" s="499"/>
    </row>
    <row r="144" spans="1:10" ht="14.25" customHeight="1">
      <c r="A144" s="513"/>
      <c r="B144" s="514"/>
      <c r="C144" s="514"/>
      <c r="D144" s="514"/>
      <c r="E144" s="771"/>
      <c r="F144" s="434"/>
      <c r="G144" s="434"/>
      <c r="H144" s="499"/>
    </row>
    <row r="145" spans="1:8" ht="14.25" customHeight="1">
      <c r="A145" s="513"/>
      <c r="B145" s="514"/>
      <c r="C145" s="514"/>
      <c r="D145" s="514"/>
      <c r="E145" s="771"/>
      <c r="F145" s="434"/>
      <c r="G145" s="434"/>
      <c r="H145" s="499"/>
    </row>
    <row r="146" spans="1:8" ht="14.25" customHeight="1">
      <c r="A146" s="513"/>
      <c r="B146" s="514"/>
      <c r="C146" s="514"/>
      <c r="D146" s="514"/>
      <c r="E146" s="771"/>
      <c r="F146" s="434"/>
      <c r="G146" s="434"/>
      <c r="H146" s="499"/>
    </row>
    <row r="147" spans="1:8" ht="14.25" customHeight="1">
      <c r="A147" s="513"/>
      <c r="B147" s="514"/>
      <c r="C147" s="514"/>
      <c r="D147" s="514"/>
      <c r="E147" s="771"/>
      <c r="F147" s="434"/>
      <c r="G147" s="434"/>
      <c r="H147" s="499"/>
    </row>
    <row r="148" spans="1:8" ht="14.25" customHeight="1">
      <c r="A148" s="513"/>
      <c r="B148" s="514"/>
      <c r="C148" s="514"/>
      <c r="D148" s="514"/>
      <c r="E148" s="771"/>
      <c r="F148" s="434"/>
      <c r="G148" s="434"/>
      <c r="H148" s="499"/>
    </row>
    <row r="149" spans="1:8" ht="14.25" customHeight="1">
      <c r="A149" s="513"/>
      <c r="B149" s="514"/>
      <c r="C149" s="514"/>
      <c r="D149" s="514"/>
      <c r="E149" s="771"/>
      <c r="F149" s="434"/>
      <c r="G149" s="434"/>
      <c r="H149" s="499"/>
    </row>
  </sheetData>
  <sheetProtection sheet="1" objects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8BBD-F417-4B98-9978-E6B52F0BDDB6}">
  <dimension ref="A1:X43"/>
  <sheetViews>
    <sheetView workbookViewId="0">
      <selection activeCell="C12" sqref="C12"/>
    </sheetView>
  </sheetViews>
  <sheetFormatPr defaultColWidth="8.85546875" defaultRowHeight="15"/>
  <cols>
    <col min="1" max="1" width="18.42578125" style="747" customWidth="1"/>
    <col min="3" max="3" width="23.42578125" style="747" customWidth="1"/>
    <col min="4" max="4" width="9.140625" customWidth="1"/>
    <col min="5" max="5" width="16.7109375" customWidth="1"/>
    <col min="6" max="6" width="57.7109375" customWidth="1"/>
    <col min="7" max="7" width="79.42578125" customWidth="1"/>
    <col min="8" max="8" width="26.85546875" style="747" customWidth="1"/>
    <col min="9" max="9" width="102" customWidth="1"/>
    <col min="16" max="16" width="24.7109375" customWidth="1"/>
    <col min="17" max="17" width="56.28515625" customWidth="1"/>
    <col min="18" max="18" width="32.28515625" customWidth="1"/>
    <col min="19" max="19" width="44" customWidth="1"/>
    <col min="20" max="20" width="26.85546875" customWidth="1"/>
    <col min="21" max="21" width="62.42578125" customWidth="1"/>
    <col min="22" max="22" width="23.85546875" customWidth="1"/>
    <col min="23" max="23" width="23.140625" customWidth="1"/>
    <col min="24" max="24" width="73.7109375" customWidth="1"/>
  </cols>
  <sheetData>
    <row r="1" spans="1:24">
      <c r="A1" s="305" t="s">
        <v>10</v>
      </c>
      <c r="B1" s="304" t="s">
        <v>633</v>
      </c>
      <c r="C1" s="305" t="s">
        <v>12</v>
      </c>
      <c r="D1" s="305" t="s">
        <v>13</v>
      </c>
      <c r="E1" s="765" t="s">
        <v>14</v>
      </c>
      <c r="F1" s="305" t="s">
        <v>15</v>
      </c>
      <c r="G1" s="305" t="s">
        <v>16</v>
      </c>
      <c r="H1" s="305" t="s">
        <v>634</v>
      </c>
      <c r="I1" s="305" t="s">
        <v>282</v>
      </c>
      <c r="K1" s="570" t="s">
        <v>19</v>
      </c>
      <c r="L1" s="502" t="s">
        <v>20</v>
      </c>
      <c r="M1" s="502" t="s">
        <v>21</v>
      </c>
      <c r="N1" s="502" t="s">
        <v>22</v>
      </c>
      <c r="O1" s="502" t="s">
        <v>23</v>
      </c>
      <c r="P1" s="587" t="s">
        <v>635</v>
      </c>
      <c r="Q1" s="502" t="s">
        <v>284</v>
      </c>
      <c r="R1" s="502" t="s">
        <v>636</v>
      </c>
      <c r="S1" s="502" t="s">
        <v>102</v>
      </c>
      <c r="T1" s="502" t="s">
        <v>285</v>
      </c>
      <c r="U1" s="853" t="s">
        <v>286</v>
      </c>
      <c r="V1" s="502" t="s">
        <v>103</v>
      </c>
      <c r="W1" s="503" t="s">
        <v>288</v>
      </c>
      <c r="X1" s="502" t="s">
        <v>28</v>
      </c>
    </row>
    <row r="2" spans="1:24" ht="12.75" customHeight="1">
      <c r="A2" s="746">
        <v>46002</v>
      </c>
      <c r="B2">
        <v>3</v>
      </c>
      <c r="C2" s="434" t="s">
        <v>211</v>
      </c>
      <c r="D2" s="434">
        <v>1</v>
      </c>
      <c r="E2" s="434" t="s">
        <v>637</v>
      </c>
      <c r="F2" s="766" t="s">
        <v>638</v>
      </c>
      <c r="G2" s="434" t="s">
        <v>639</v>
      </c>
      <c r="H2" s="747">
        <v>3</v>
      </c>
      <c r="I2" s="499" t="s">
        <v>108</v>
      </c>
      <c r="K2" s="519">
        <v>1</v>
      </c>
      <c r="L2" s="572">
        <v>1</v>
      </c>
      <c r="M2" s="572" t="s">
        <v>637</v>
      </c>
      <c r="N2" s="572">
        <v>1</v>
      </c>
      <c r="O2" s="572" t="s">
        <v>57</v>
      </c>
      <c r="P2" s="434">
        <v>5</v>
      </c>
      <c r="Q2" s="850" t="s">
        <v>640</v>
      </c>
      <c r="R2" s="516" t="s">
        <v>641</v>
      </c>
      <c r="S2" s="530" t="s">
        <v>642</v>
      </c>
      <c r="T2" s="572" t="s">
        <v>643</v>
      </c>
      <c r="U2" s="434" t="s">
        <v>644</v>
      </c>
      <c r="V2" s="574">
        <v>45999</v>
      </c>
      <c r="W2" s="572" t="s">
        <v>303</v>
      </c>
      <c r="X2" s="575" t="s">
        <v>645</v>
      </c>
    </row>
    <row r="3" spans="1:24" ht="12" customHeight="1">
      <c r="A3" s="746">
        <v>46006</v>
      </c>
      <c r="B3">
        <v>7</v>
      </c>
      <c r="C3" s="434" t="s">
        <v>211</v>
      </c>
      <c r="D3" s="434">
        <v>8</v>
      </c>
      <c r="E3" s="434" t="s">
        <v>637</v>
      </c>
      <c r="F3" s="766" t="s">
        <v>638</v>
      </c>
      <c r="G3" s="434" t="s">
        <v>639</v>
      </c>
      <c r="H3" s="747">
        <v>7</v>
      </c>
      <c r="I3" s="499" t="s">
        <v>114</v>
      </c>
      <c r="K3" s="437">
        <v>2</v>
      </c>
      <c r="L3" s="434">
        <v>1</v>
      </c>
      <c r="M3" s="434" t="s">
        <v>637</v>
      </c>
      <c r="N3" s="434">
        <v>2</v>
      </c>
      <c r="O3" s="434" t="s">
        <v>57</v>
      </c>
      <c r="P3" s="434">
        <v>5</v>
      </c>
      <c r="Q3" s="516" t="s">
        <v>640</v>
      </c>
      <c r="R3" s="516" t="s">
        <v>641</v>
      </c>
      <c r="S3" s="530" t="s">
        <v>642</v>
      </c>
      <c r="T3" s="434" t="s">
        <v>643</v>
      </c>
      <c r="U3" s="434" t="s">
        <v>644</v>
      </c>
      <c r="V3" s="531">
        <v>45999</v>
      </c>
      <c r="W3" s="434" t="s">
        <v>303</v>
      </c>
      <c r="X3" s="532" t="s">
        <v>646</v>
      </c>
    </row>
    <row r="4" spans="1:24" ht="13.5" customHeight="1">
      <c r="A4" s="746">
        <v>46009</v>
      </c>
      <c r="B4">
        <v>10</v>
      </c>
      <c r="C4" s="434" t="s">
        <v>211</v>
      </c>
      <c r="D4" s="434">
        <v>11</v>
      </c>
      <c r="E4" s="434" t="s">
        <v>637</v>
      </c>
      <c r="F4" s="766" t="s">
        <v>638</v>
      </c>
      <c r="G4" s="434" t="s">
        <v>639</v>
      </c>
      <c r="H4" s="747">
        <v>10</v>
      </c>
      <c r="I4" s="499" t="s">
        <v>309</v>
      </c>
      <c r="K4" s="437">
        <v>3</v>
      </c>
      <c r="L4" s="434">
        <v>1</v>
      </c>
      <c r="M4" s="434" t="s">
        <v>637</v>
      </c>
      <c r="N4" s="434">
        <v>3</v>
      </c>
      <c r="O4" s="434" t="s">
        <v>57</v>
      </c>
      <c r="P4" s="434">
        <v>5</v>
      </c>
      <c r="Q4" s="516" t="s">
        <v>640</v>
      </c>
      <c r="R4" s="516" t="s">
        <v>641</v>
      </c>
      <c r="S4" s="530" t="s">
        <v>642</v>
      </c>
      <c r="T4" s="434" t="s">
        <v>643</v>
      </c>
      <c r="U4" s="434" t="s">
        <v>644</v>
      </c>
      <c r="V4" s="531">
        <v>45999</v>
      </c>
      <c r="W4" s="434" t="s">
        <v>303</v>
      </c>
      <c r="X4" s="532" t="s">
        <v>647</v>
      </c>
    </row>
    <row r="5" spans="1:24">
      <c r="A5" s="746">
        <v>46013</v>
      </c>
      <c r="B5">
        <v>14</v>
      </c>
      <c r="C5" s="434" t="s">
        <v>211</v>
      </c>
      <c r="D5" s="747">
        <v>12</v>
      </c>
      <c r="E5" s="434" t="s">
        <v>637</v>
      </c>
      <c r="F5" s="766" t="s">
        <v>638</v>
      </c>
      <c r="G5" s="434" t="s">
        <v>639</v>
      </c>
      <c r="H5" s="747">
        <v>14</v>
      </c>
      <c r="I5" s="499" t="s">
        <v>450</v>
      </c>
      <c r="K5" s="437">
        <v>4</v>
      </c>
      <c r="L5" s="434">
        <v>1</v>
      </c>
      <c r="M5" s="434" t="s">
        <v>637</v>
      </c>
      <c r="N5" s="434">
        <v>4</v>
      </c>
      <c r="O5" s="434" t="s">
        <v>57</v>
      </c>
      <c r="P5" s="434">
        <v>5</v>
      </c>
      <c r="Q5" s="516" t="s">
        <v>640</v>
      </c>
      <c r="R5" s="516" t="s">
        <v>641</v>
      </c>
      <c r="S5" s="530" t="s">
        <v>642</v>
      </c>
      <c r="T5" s="434" t="s">
        <v>643</v>
      </c>
      <c r="U5" s="434" t="s">
        <v>644</v>
      </c>
      <c r="V5" s="531">
        <v>45999</v>
      </c>
      <c r="W5" s="434" t="s">
        <v>303</v>
      </c>
      <c r="X5" s="532"/>
    </row>
    <row r="6" spans="1:24">
      <c r="A6" s="746">
        <v>46020</v>
      </c>
      <c r="B6">
        <v>21</v>
      </c>
      <c r="C6" s="434" t="s">
        <v>211</v>
      </c>
      <c r="D6" s="747">
        <v>13</v>
      </c>
      <c r="E6" s="434" t="s">
        <v>637</v>
      </c>
      <c r="F6" s="766" t="s">
        <v>638</v>
      </c>
      <c r="G6" s="434" t="s">
        <v>639</v>
      </c>
      <c r="H6" s="747">
        <v>21</v>
      </c>
      <c r="I6" s="727" t="s">
        <v>648</v>
      </c>
      <c r="K6" s="437">
        <v>5</v>
      </c>
      <c r="L6" s="434">
        <v>1</v>
      </c>
      <c r="M6" s="434" t="s">
        <v>637</v>
      </c>
      <c r="N6" s="434">
        <v>5</v>
      </c>
      <c r="O6" s="434" t="s">
        <v>57</v>
      </c>
      <c r="P6" s="434">
        <v>5</v>
      </c>
      <c r="Q6" s="516" t="s">
        <v>640</v>
      </c>
      <c r="R6" s="516" t="s">
        <v>641</v>
      </c>
      <c r="S6" s="530" t="s">
        <v>642</v>
      </c>
      <c r="T6" s="434" t="s">
        <v>643</v>
      </c>
      <c r="U6" s="434" t="s">
        <v>644</v>
      </c>
      <c r="V6" s="531">
        <v>45999</v>
      </c>
      <c r="W6" s="434" t="s">
        <v>303</v>
      </c>
      <c r="X6" s="532"/>
    </row>
    <row r="7" spans="1:24">
      <c r="A7" s="746">
        <v>46020</v>
      </c>
      <c r="B7">
        <v>21</v>
      </c>
      <c r="C7" s="434" t="s">
        <v>63</v>
      </c>
      <c r="D7" s="747">
        <v>14</v>
      </c>
      <c r="E7" s="434" t="s">
        <v>637</v>
      </c>
      <c r="F7" s="766" t="s">
        <v>638</v>
      </c>
      <c r="G7" s="434" t="s">
        <v>639</v>
      </c>
      <c r="H7" s="747">
        <v>21</v>
      </c>
      <c r="K7" s="437">
        <v>6</v>
      </c>
      <c r="L7" s="434">
        <v>1</v>
      </c>
      <c r="M7" s="434" t="s">
        <v>637</v>
      </c>
      <c r="N7" s="434">
        <v>6</v>
      </c>
      <c r="O7" s="434" t="s">
        <v>57</v>
      </c>
      <c r="P7" s="434">
        <v>5</v>
      </c>
      <c r="Q7" s="516" t="s">
        <v>640</v>
      </c>
      <c r="R7" s="516" t="s">
        <v>641</v>
      </c>
      <c r="S7" s="530" t="s">
        <v>642</v>
      </c>
      <c r="T7" s="434" t="s">
        <v>643</v>
      </c>
      <c r="U7" s="434" t="s">
        <v>644</v>
      </c>
      <c r="V7" s="531">
        <v>45999</v>
      </c>
      <c r="W7" s="434" t="s">
        <v>303</v>
      </c>
      <c r="X7" s="532"/>
    </row>
    <row r="8" spans="1:24">
      <c r="A8" s="746">
        <v>46027</v>
      </c>
      <c r="B8">
        <v>28</v>
      </c>
      <c r="C8" s="434" t="s">
        <v>211</v>
      </c>
      <c r="D8" s="747">
        <v>15</v>
      </c>
      <c r="E8" s="434" t="s">
        <v>637</v>
      </c>
      <c r="F8" s="766" t="s">
        <v>638</v>
      </c>
      <c r="G8" s="434" t="s">
        <v>639</v>
      </c>
      <c r="H8" s="747">
        <v>28</v>
      </c>
      <c r="K8" s="437">
        <v>7</v>
      </c>
      <c r="L8" s="434">
        <v>1</v>
      </c>
      <c r="M8" s="434" t="s">
        <v>637</v>
      </c>
      <c r="N8" s="434">
        <v>7</v>
      </c>
      <c r="O8" s="434" t="s">
        <v>57</v>
      </c>
      <c r="P8" s="434">
        <v>5</v>
      </c>
      <c r="Q8" s="516" t="s">
        <v>640</v>
      </c>
      <c r="R8" s="516" t="s">
        <v>641</v>
      </c>
      <c r="S8" s="530" t="s">
        <v>649</v>
      </c>
      <c r="T8" s="434" t="s">
        <v>643</v>
      </c>
      <c r="U8" s="434" t="s">
        <v>644</v>
      </c>
      <c r="V8" s="531">
        <v>45999</v>
      </c>
      <c r="W8" s="434" t="s">
        <v>303</v>
      </c>
      <c r="X8" s="851"/>
    </row>
    <row r="9" spans="1:24">
      <c r="A9" s="746">
        <v>46027</v>
      </c>
      <c r="B9">
        <v>28</v>
      </c>
      <c r="C9" s="434" t="s">
        <v>63</v>
      </c>
      <c r="D9" s="747">
        <v>16</v>
      </c>
      <c r="E9" s="434" t="s">
        <v>637</v>
      </c>
      <c r="F9" s="766" t="s">
        <v>638</v>
      </c>
      <c r="G9" s="434" t="s">
        <v>639</v>
      </c>
      <c r="H9" s="747">
        <v>28</v>
      </c>
      <c r="K9" s="437">
        <v>8</v>
      </c>
      <c r="L9" s="434">
        <v>1</v>
      </c>
      <c r="M9" s="434" t="s">
        <v>637</v>
      </c>
      <c r="N9" s="434">
        <v>8</v>
      </c>
      <c r="O9" s="434" t="s">
        <v>57</v>
      </c>
      <c r="P9" s="434">
        <v>5</v>
      </c>
      <c r="Q9" s="516" t="s">
        <v>640</v>
      </c>
      <c r="R9" s="516" t="s">
        <v>641</v>
      </c>
      <c r="S9" s="530" t="s">
        <v>649</v>
      </c>
      <c r="T9" s="434" t="s">
        <v>643</v>
      </c>
      <c r="U9" s="434" t="s">
        <v>644</v>
      </c>
      <c r="V9" s="531">
        <v>45999</v>
      </c>
      <c r="W9" s="434" t="s">
        <v>303</v>
      </c>
      <c r="X9" s="851"/>
    </row>
    <row r="10" spans="1:24">
      <c r="A10" s="746">
        <v>46030</v>
      </c>
      <c r="B10">
        <v>31</v>
      </c>
      <c r="C10" s="434" t="s">
        <v>211</v>
      </c>
      <c r="D10" s="747">
        <v>17</v>
      </c>
      <c r="E10" s="434" t="s">
        <v>637</v>
      </c>
      <c r="F10" s="766" t="s">
        <v>638</v>
      </c>
      <c r="G10" s="434" t="s">
        <v>639</v>
      </c>
      <c r="H10" s="747">
        <v>31</v>
      </c>
      <c r="K10" s="437">
        <v>9</v>
      </c>
      <c r="L10" s="434">
        <v>1</v>
      </c>
      <c r="M10" s="434" t="s">
        <v>637</v>
      </c>
      <c r="N10" s="434">
        <v>9</v>
      </c>
      <c r="O10" s="434" t="s">
        <v>57</v>
      </c>
      <c r="P10" s="434">
        <v>5</v>
      </c>
      <c r="Q10" s="516" t="s">
        <v>640</v>
      </c>
      <c r="R10" s="516" t="s">
        <v>641</v>
      </c>
      <c r="S10" s="530" t="s">
        <v>649</v>
      </c>
      <c r="T10" s="434" t="s">
        <v>643</v>
      </c>
      <c r="U10" s="434" t="s">
        <v>644</v>
      </c>
      <c r="V10" s="531">
        <v>45999</v>
      </c>
      <c r="W10" s="434" t="s">
        <v>303</v>
      </c>
      <c r="X10" s="851"/>
    </row>
    <row r="11" spans="1:24">
      <c r="A11" s="746">
        <v>46030</v>
      </c>
      <c r="B11">
        <v>31</v>
      </c>
      <c r="C11" s="434" t="s">
        <v>63</v>
      </c>
      <c r="D11" s="747">
        <v>18</v>
      </c>
      <c r="E11" s="434" t="s">
        <v>637</v>
      </c>
      <c r="F11" s="766" t="s">
        <v>638</v>
      </c>
      <c r="G11" s="434" t="s">
        <v>639</v>
      </c>
      <c r="H11" s="747">
        <v>31</v>
      </c>
      <c r="K11" s="437">
        <v>10</v>
      </c>
      <c r="L11" s="434">
        <v>1</v>
      </c>
      <c r="M11" s="434" t="s">
        <v>637</v>
      </c>
      <c r="N11" s="434">
        <v>10</v>
      </c>
      <c r="O11" s="434" t="s">
        <v>57</v>
      </c>
      <c r="P11" s="434">
        <v>5</v>
      </c>
      <c r="Q11" s="516" t="s">
        <v>640</v>
      </c>
      <c r="R11" s="516" t="s">
        <v>641</v>
      </c>
      <c r="S11" s="530" t="s">
        <v>649</v>
      </c>
      <c r="T11" s="434" t="s">
        <v>643</v>
      </c>
      <c r="U11" s="434" t="s">
        <v>644</v>
      </c>
      <c r="V11" s="531">
        <v>45999</v>
      </c>
      <c r="W11" s="434" t="s">
        <v>303</v>
      </c>
      <c r="X11" s="851"/>
    </row>
    <row r="12" spans="1:24">
      <c r="A12" s="746">
        <v>46030</v>
      </c>
      <c r="B12">
        <v>31</v>
      </c>
      <c r="C12" s="434" t="s">
        <v>65</v>
      </c>
      <c r="D12" s="747">
        <v>19</v>
      </c>
      <c r="E12" s="434" t="s">
        <v>637</v>
      </c>
      <c r="F12" s="766" t="s">
        <v>638</v>
      </c>
      <c r="G12" s="434" t="s">
        <v>639</v>
      </c>
      <c r="H12" s="747">
        <v>31</v>
      </c>
      <c r="K12" s="437">
        <v>11</v>
      </c>
      <c r="L12" s="434">
        <v>1</v>
      </c>
      <c r="M12" s="434" t="s">
        <v>637</v>
      </c>
      <c r="N12" s="434">
        <v>11</v>
      </c>
      <c r="O12" s="434" t="s">
        <v>57</v>
      </c>
      <c r="P12" s="434">
        <v>5</v>
      </c>
      <c r="Q12" s="516" t="s">
        <v>640</v>
      </c>
      <c r="R12" s="516" t="s">
        <v>641</v>
      </c>
      <c r="S12" s="530" t="s">
        <v>649</v>
      </c>
      <c r="T12" s="434" t="s">
        <v>643</v>
      </c>
      <c r="U12" s="434" t="s">
        <v>644</v>
      </c>
      <c r="V12" s="531">
        <v>45999</v>
      </c>
      <c r="W12" s="434" t="s">
        <v>303</v>
      </c>
      <c r="X12" s="851"/>
    </row>
    <row r="13" spans="1:24">
      <c r="A13" s="746">
        <v>46030</v>
      </c>
      <c r="B13">
        <v>31</v>
      </c>
      <c r="C13" s="434" t="s">
        <v>72</v>
      </c>
      <c r="D13" s="747">
        <v>21</v>
      </c>
      <c r="E13" s="434" t="s">
        <v>637</v>
      </c>
      <c r="F13" s="766" t="s">
        <v>638</v>
      </c>
      <c r="G13" s="434" t="s">
        <v>639</v>
      </c>
      <c r="H13" s="747">
        <v>31</v>
      </c>
      <c r="K13" s="437">
        <v>12</v>
      </c>
      <c r="L13" s="434">
        <v>1</v>
      </c>
      <c r="M13" s="434" t="s">
        <v>637</v>
      </c>
      <c r="N13" s="434">
        <v>12</v>
      </c>
      <c r="O13" s="434" t="s">
        <v>57</v>
      </c>
      <c r="P13" s="434">
        <v>5</v>
      </c>
      <c r="Q13" s="516" t="s">
        <v>640</v>
      </c>
      <c r="R13" s="516" t="s">
        <v>641</v>
      </c>
      <c r="S13" s="530" t="s">
        <v>649</v>
      </c>
      <c r="T13" s="434" t="s">
        <v>643</v>
      </c>
      <c r="U13" s="434" t="s">
        <v>644</v>
      </c>
      <c r="V13" s="531">
        <v>45999</v>
      </c>
      <c r="W13" s="434" t="s">
        <v>303</v>
      </c>
      <c r="X13" s="851"/>
    </row>
    <row r="14" spans="1:24">
      <c r="A14" s="746">
        <v>46034</v>
      </c>
      <c r="B14">
        <v>35</v>
      </c>
      <c r="C14" s="434" t="s">
        <v>211</v>
      </c>
      <c r="D14" s="747">
        <v>22</v>
      </c>
      <c r="E14" s="434" t="s">
        <v>637</v>
      </c>
      <c r="F14" s="766" t="s">
        <v>638</v>
      </c>
      <c r="G14" s="434" t="s">
        <v>639</v>
      </c>
      <c r="H14" s="747">
        <v>35</v>
      </c>
      <c r="K14" s="437">
        <v>13</v>
      </c>
      <c r="L14" s="434">
        <v>1</v>
      </c>
      <c r="M14" s="434" t="s">
        <v>637</v>
      </c>
      <c r="N14" s="434">
        <v>13</v>
      </c>
      <c r="O14" s="434" t="s">
        <v>57</v>
      </c>
      <c r="P14" s="434">
        <v>5</v>
      </c>
      <c r="Q14" s="516" t="s">
        <v>640</v>
      </c>
      <c r="R14" s="516" t="s">
        <v>641</v>
      </c>
      <c r="S14" s="530" t="s">
        <v>650</v>
      </c>
      <c r="T14" s="434" t="s">
        <v>643</v>
      </c>
      <c r="U14" s="434" t="s">
        <v>644</v>
      </c>
      <c r="V14" s="531">
        <v>45999</v>
      </c>
      <c r="W14" s="434" t="s">
        <v>303</v>
      </c>
      <c r="X14" s="851"/>
    </row>
    <row r="15" spans="1:24">
      <c r="A15" s="746">
        <v>46034</v>
      </c>
      <c r="B15">
        <v>35</v>
      </c>
      <c r="C15" s="434" t="s">
        <v>63</v>
      </c>
      <c r="D15" s="747">
        <v>23</v>
      </c>
      <c r="E15" s="434" t="s">
        <v>637</v>
      </c>
      <c r="F15" s="766" t="s">
        <v>638</v>
      </c>
      <c r="G15" s="434" t="s">
        <v>639</v>
      </c>
      <c r="H15" s="747">
        <v>35</v>
      </c>
      <c r="K15" s="437">
        <v>14</v>
      </c>
      <c r="L15" s="434">
        <v>1</v>
      </c>
      <c r="M15" s="434" t="s">
        <v>637</v>
      </c>
      <c r="N15" s="434">
        <v>14</v>
      </c>
      <c r="O15" s="434" t="s">
        <v>57</v>
      </c>
      <c r="P15" s="434">
        <v>5</v>
      </c>
      <c r="Q15" s="516" t="s">
        <v>640</v>
      </c>
      <c r="R15" s="516" t="s">
        <v>641</v>
      </c>
      <c r="S15" s="530" t="s">
        <v>650</v>
      </c>
      <c r="T15" s="434" t="s">
        <v>643</v>
      </c>
      <c r="U15" s="434" t="s">
        <v>644</v>
      </c>
      <c r="V15" s="531">
        <v>45999</v>
      </c>
      <c r="W15" s="434" t="s">
        <v>303</v>
      </c>
      <c r="X15" s="851"/>
    </row>
    <row r="16" spans="1:24">
      <c r="A16" s="746">
        <v>46034</v>
      </c>
      <c r="B16">
        <v>35</v>
      </c>
      <c r="C16" s="434" t="s">
        <v>65</v>
      </c>
      <c r="D16" s="747">
        <v>24</v>
      </c>
      <c r="E16" s="434" t="s">
        <v>637</v>
      </c>
      <c r="F16" s="766" t="s">
        <v>638</v>
      </c>
      <c r="G16" s="434" t="s">
        <v>639</v>
      </c>
      <c r="H16" s="747">
        <v>35</v>
      </c>
      <c r="K16" s="437">
        <v>15</v>
      </c>
      <c r="L16" s="434">
        <v>1</v>
      </c>
      <c r="M16" s="434" t="s">
        <v>637</v>
      </c>
      <c r="N16" s="434">
        <v>15</v>
      </c>
      <c r="O16" s="434" t="s">
        <v>57</v>
      </c>
      <c r="P16" s="434">
        <v>5</v>
      </c>
      <c r="Q16" s="516" t="s">
        <v>640</v>
      </c>
      <c r="R16" s="516" t="s">
        <v>641</v>
      </c>
      <c r="S16" s="530" t="s">
        <v>650</v>
      </c>
      <c r="T16" s="434" t="s">
        <v>643</v>
      </c>
      <c r="U16" s="434" t="s">
        <v>644</v>
      </c>
      <c r="V16" s="531">
        <v>45999</v>
      </c>
      <c r="W16" s="434" t="s">
        <v>303</v>
      </c>
      <c r="X16" s="851"/>
    </row>
    <row r="17" spans="1:24">
      <c r="A17" s="746">
        <v>46034</v>
      </c>
      <c r="B17">
        <v>35</v>
      </c>
      <c r="C17" s="434" t="s">
        <v>72</v>
      </c>
      <c r="D17" s="747">
        <v>25</v>
      </c>
      <c r="E17" s="434" t="s">
        <v>637</v>
      </c>
      <c r="F17" s="766" t="s">
        <v>638</v>
      </c>
      <c r="G17" s="434" t="s">
        <v>639</v>
      </c>
      <c r="H17" s="747">
        <v>35</v>
      </c>
      <c r="K17" s="437">
        <v>16</v>
      </c>
      <c r="L17" s="434">
        <v>1</v>
      </c>
      <c r="M17" s="434" t="s">
        <v>637</v>
      </c>
      <c r="N17" s="434">
        <v>16</v>
      </c>
      <c r="O17" s="434" t="s">
        <v>57</v>
      </c>
      <c r="P17" s="434">
        <v>5</v>
      </c>
      <c r="Q17" s="516" t="s">
        <v>640</v>
      </c>
      <c r="R17" s="516" t="s">
        <v>641</v>
      </c>
      <c r="S17" s="530" t="s">
        <v>650</v>
      </c>
      <c r="T17" s="434" t="s">
        <v>643</v>
      </c>
      <c r="U17" s="434" t="s">
        <v>644</v>
      </c>
      <c r="V17" s="531">
        <v>45999</v>
      </c>
      <c r="W17" s="434" t="s">
        <v>303</v>
      </c>
      <c r="X17" s="851"/>
    </row>
    <row r="18" spans="1:24">
      <c r="A18" s="746">
        <v>46037</v>
      </c>
      <c r="B18">
        <v>38</v>
      </c>
      <c r="C18" s="434" t="s">
        <v>211</v>
      </c>
      <c r="D18" s="747">
        <v>26</v>
      </c>
      <c r="E18" s="434" t="s">
        <v>637</v>
      </c>
      <c r="F18" s="766" t="s">
        <v>638</v>
      </c>
      <c r="G18" s="434" t="s">
        <v>639</v>
      </c>
      <c r="H18" s="747">
        <v>38</v>
      </c>
      <c r="K18" s="437">
        <v>17</v>
      </c>
      <c r="L18" s="434">
        <v>1</v>
      </c>
      <c r="M18" s="434" t="s">
        <v>637</v>
      </c>
      <c r="N18" s="434">
        <v>17</v>
      </c>
      <c r="O18" s="434" t="s">
        <v>57</v>
      </c>
      <c r="P18" s="434">
        <v>5</v>
      </c>
      <c r="Q18" s="516" t="s">
        <v>640</v>
      </c>
      <c r="R18" s="516" t="s">
        <v>641</v>
      </c>
      <c r="S18" s="530" t="s">
        <v>650</v>
      </c>
      <c r="T18" s="434" t="s">
        <v>643</v>
      </c>
      <c r="U18" s="434" t="s">
        <v>644</v>
      </c>
      <c r="V18" s="531">
        <v>45999</v>
      </c>
      <c r="W18" s="434" t="s">
        <v>303</v>
      </c>
      <c r="X18" s="851"/>
    </row>
    <row r="19" spans="1:24">
      <c r="A19" s="746">
        <v>46037</v>
      </c>
      <c r="B19">
        <v>38</v>
      </c>
      <c r="C19" s="434" t="s">
        <v>63</v>
      </c>
      <c r="D19" s="747">
        <v>27</v>
      </c>
      <c r="E19" s="434" t="s">
        <v>637</v>
      </c>
      <c r="F19" s="766" t="s">
        <v>638</v>
      </c>
      <c r="G19" s="434" t="s">
        <v>639</v>
      </c>
      <c r="H19" s="747">
        <v>38</v>
      </c>
      <c r="K19" s="437">
        <v>18</v>
      </c>
      <c r="L19" s="434">
        <v>1</v>
      </c>
      <c r="M19" s="434" t="s">
        <v>637</v>
      </c>
      <c r="N19" s="434">
        <v>18</v>
      </c>
      <c r="O19" s="434" t="s">
        <v>57</v>
      </c>
      <c r="P19" s="434">
        <v>5</v>
      </c>
      <c r="Q19" s="516" t="s">
        <v>640</v>
      </c>
      <c r="R19" s="516" t="s">
        <v>641</v>
      </c>
      <c r="S19" s="530" t="s">
        <v>650</v>
      </c>
      <c r="T19" s="434" t="s">
        <v>643</v>
      </c>
      <c r="U19" s="434" t="s">
        <v>644</v>
      </c>
      <c r="V19" s="531">
        <v>45999</v>
      </c>
      <c r="W19" s="434" t="s">
        <v>303</v>
      </c>
      <c r="X19" s="851"/>
    </row>
    <row r="20" spans="1:24">
      <c r="A20" s="746">
        <v>46037</v>
      </c>
      <c r="B20">
        <v>38</v>
      </c>
      <c r="C20" s="434" t="s">
        <v>65</v>
      </c>
      <c r="D20" s="747">
        <v>28</v>
      </c>
      <c r="E20" s="434" t="s">
        <v>637</v>
      </c>
      <c r="F20" s="766" t="s">
        <v>638</v>
      </c>
      <c r="G20" s="434" t="s">
        <v>639</v>
      </c>
      <c r="H20" s="747">
        <v>38</v>
      </c>
      <c r="K20" s="437">
        <v>19</v>
      </c>
      <c r="L20" s="434">
        <v>1</v>
      </c>
      <c r="M20" s="434" t="s">
        <v>637</v>
      </c>
      <c r="N20" s="434">
        <v>19</v>
      </c>
      <c r="O20" s="434" t="s">
        <v>57</v>
      </c>
      <c r="P20" s="434">
        <v>5</v>
      </c>
      <c r="Q20" s="516" t="s">
        <v>640</v>
      </c>
      <c r="R20" s="516" t="s">
        <v>641</v>
      </c>
      <c r="S20" s="530" t="s">
        <v>651</v>
      </c>
      <c r="T20" s="434" t="s">
        <v>643</v>
      </c>
      <c r="U20" s="434" t="s">
        <v>644</v>
      </c>
      <c r="V20" s="531">
        <v>45999</v>
      </c>
      <c r="W20" s="434" t="s">
        <v>303</v>
      </c>
      <c r="X20" s="851" t="s">
        <v>652</v>
      </c>
    </row>
    <row r="21" spans="1:24">
      <c r="A21" s="746">
        <v>46037</v>
      </c>
      <c r="B21">
        <v>38</v>
      </c>
      <c r="C21" s="434" t="s">
        <v>72</v>
      </c>
      <c r="D21" s="747">
        <v>29</v>
      </c>
      <c r="E21" s="434" t="s">
        <v>637</v>
      </c>
      <c r="F21" s="766" t="s">
        <v>638</v>
      </c>
      <c r="G21" s="434" t="s">
        <v>639</v>
      </c>
      <c r="H21" s="747">
        <v>38</v>
      </c>
      <c r="K21" s="437">
        <v>20</v>
      </c>
      <c r="L21" s="434">
        <v>1</v>
      </c>
      <c r="M21" s="434" t="s">
        <v>637</v>
      </c>
      <c r="N21" s="434">
        <v>20</v>
      </c>
      <c r="O21" s="434" t="s">
        <v>57</v>
      </c>
      <c r="P21" s="434">
        <v>5</v>
      </c>
      <c r="Q21" s="516" t="s">
        <v>640</v>
      </c>
      <c r="R21" s="516" t="s">
        <v>641</v>
      </c>
      <c r="S21" s="530" t="s">
        <v>651</v>
      </c>
      <c r="T21" s="434" t="s">
        <v>643</v>
      </c>
      <c r="U21" s="434" t="s">
        <v>644</v>
      </c>
      <c r="V21" s="531">
        <v>45999</v>
      </c>
      <c r="W21" s="434" t="s">
        <v>303</v>
      </c>
      <c r="X21" s="851" t="s">
        <v>652</v>
      </c>
    </row>
    <row r="22" spans="1:24">
      <c r="A22" s="746">
        <v>46042</v>
      </c>
      <c r="B22">
        <v>43</v>
      </c>
      <c r="C22" s="434" t="s">
        <v>211</v>
      </c>
      <c r="D22" s="747">
        <v>30</v>
      </c>
      <c r="E22" s="434" t="s">
        <v>637</v>
      </c>
      <c r="F22" s="766" t="s">
        <v>638</v>
      </c>
      <c r="G22" s="434" t="s">
        <v>639</v>
      </c>
      <c r="H22" s="747">
        <v>43</v>
      </c>
      <c r="K22" s="437">
        <v>21</v>
      </c>
      <c r="L22" s="434">
        <v>1</v>
      </c>
      <c r="M22" s="434" t="s">
        <v>637</v>
      </c>
      <c r="N22" s="434">
        <v>21</v>
      </c>
      <c r="O22" s="434" t="s">
        <v>57</v>
      </c>
      <c r="P22" s="434">
        <v>5</v>
      </c>
      <c r="Q22" s="516" t="s">
        <v>640</v>
      </c>
      <c r="R22" s="516" t="s">
        <v>641</v>
      </c>
      <c r="S22" s="530" t="s">
        <v>651</v>
      </c>
      <c r="T22" s="434" t="s">
        <v>643</v>
      </c>
      <c r="U22" s="434" t="s">
        <v>644</v>
      </c>
      <c r="V22" s="531">
        <v>45999</v>
      </c>
      <c r="W22" s="434" t="s">
        <v>303</v>
      </c>
      <c r="X22" s="851" t="s">
        <v>652</v>
      </c>
    </row>
    <row r="23" spans="1:24">
      <c r="A23" s="746">
        <v>46042</v>
      </c>
      <c r="B23">
        <v>43</v>
      </c>
      <c r="C23" s="434" t="s">
        <v>63</v>
      </c>
      <c r="D23" s="747">
        <v>31</v>
      </c>
      <c r="E23" s="434" t="s">
        <v>637</v>
      </c>
      <c r="F23" s="766" t="s">
        <v>638</v>
      </c>
      <c r="G23" s="434" t="s">
        <v>639</v>
      </c>
      <c r="H23" s="747">
        <v>43</v>
      </c>
      <c r="K23" s="437">
        <v>22</v>
      </c>
      <c r="L23" s="434">
        <v>1</v>
      </c>
      <c r="M23" s="434" t="s">
        <v>637</v>
      </c>
      <c r="N23" s="434">
        <v>22</v>
      </c>
      <c r="O23" s="434" t="s">
        <v>57</v>
      </c>
      <c r="P23" s="434">
        <v>5</v>
      </c>
      <c r="Q23" s="516" t="s">
        <v>640</v>
      </c>
      <c r="R23" s="516" t="s">
        <v>641</v>
      </c>
      <c r="S23" s="530" t="s">
        <v>651</v>
      </c>
      <c r="T23" s="434" t="s">
        <v>643</v>
      </c>
      <c r="U23" s="434" t="s">
        <v>644</v>
      </c>
      <c r="V23" s="531">
        <v>45999</v>
      </c>
      <c r="W23" s="434" t="s">
        <v>303</v>
      </c>
      <c r="X23" s="851" t="s">
        <v>652</v>
      </c>
    </row>
    <row r="24" spans="1:24">
      <c r="A24" s="746">
        <v>46042</v>
      </c>
      <c r="B24">
        <v>43</v>
      </c>
      <c r="C24" s="434" t="s">
        <v>65</v>
      </c>
      <c r="D24" s="747">
        <v>32</v>
      </c>
      <c r="E24" s="434" t="s">
        <v>637</v>
      </c>
      <c r="F24" s="766" t="s">
        <v>638</v>
      </c>
      <c r="G24" s="434" t="s">
        <v>639</v>
      </c>
      <c r="H24" s="747">
        <v>43</v>
      </c>
      <c r="K24" s="437">
        <v>23</v>
      </c>
      <c r="L24" s="434">
        <v>1</v>
      </c>
      <c r="M24" s="434" t="s">
        <v>637</v>
      </c>
      <c r="N24" s="434">
        <v>23</v>
      </c>
      <c r="O24" s="434" t="s">
        <v>57</v>
      </c>
      <c r="P24" s="434">
        <v>5</v>
      </c>
      <c r="Q24" s="516" t="s">
        <v>640</v>
      </c>
      <c r="R24" s="516" t="s">
        <v>641</v>
      </c>
      <c r="S24" s="530" t="s">
        <v>651</v>
      </c>
      <c r="T24" s="434" t="s">
        <v>643</v>
      </c>
      <c r="U24" s="434" t="s">
        <v>644</v>
      </c>
      <c r="V24" s="531">
        <v>45999</v>
      </c>
      <c r="W24" s="434" t="s">
        <v>303</v>
      </c>
      <c r="X24" s="851" t="s">
        <v>652</v>
      </c>
    </row>
    <row r="25" spans="1:24">
      <c r="A25" s="746">
        <v>46042</v>
      </c>
      <c r="B25">
        <v>43</v>
      </c>
      <c r="C25" s="434" t="s">
        <v>72</v>
      </c>
      <c r="D25" s="747">
        <v>33</v>
      </c>
      <c r="E25" s="434" t="s">
        <v>637</v>
      </c>
      <c r="F25" s="766" t="s">
        <v>638</v>
      </c>
      <c r="G25" s="434" t="s">
        <v>639</v>
      </c>
      <c r="H25" s="747">
        <v>43</v>
      </c>
      <c r="K25" s="548">
        <v>24</v>
      </c>
      <c r="L25" s="549">
        <v>1</v>
      </c>
      <c r="M25" s="549" t="s">
        <v>637</v>
      </c>
      <c r="N25" s="549">
        <v>24</v>
      </c>
      <c r="O25" s="549" t="s">
        <v>57</v>
      </c>
      <c r="P25" s="549">
        <v>5</v>
      </c>
      <c r="Q25" s="565" t="s">
        <v>640</v>
      </c>
      <c r="R25" s="565" t="s">
        <v>641</v>
      </c>
      <c r="S25" s="550" t="s">
        <v>651</v>
      </c>
      <c r="T25" s="549" t="s">
        <v>643</v>
      </c>
      <c r="U25" s="549" t="s">
        <v>644</v>
      </c>
      <c r="V25" s="551">
        <v>45999</v>
      </c>
      <c r="W25" s="549" t="s">
        <v>303</v>
      </c>
      <c r="X25" s="852" t="s">
        <v>652</v>
      </c>
    </row>
    <row r="26" spans="1:24">
      <c r="A26" s="746">
        <v>46045</v>
      </c>
      <c r="B26">
        <v>46</v>
      </c>
      <c r="C26" s="434" t="s">
        <v>211</v>
      </c>
      <c r="D26" s="747">
        <v>34</v>
      </c>
      <c r="E26" s="434" t="s">
        <v>637</v>
      </c>
      <c r="F26" s="766" t="s">
        <v>638</v>
      </c>
      <c r="G26" s="434" t="s">
        <v>639</v>
      </c>
      <c r="H26" s="747">
        <v>46</v>
      </c>
      <c r="M26" s="434"/>
      <c r="N26" s="434"/>
    </row>
    <row r="27" spans="1:24">
      <c r="A27" s="746">
        <v>46045</v>
      </c>
      <c r="B27">
        <v>46</v>
      </c>
      <c r="C27" s="434" t="s">
        <v>63</v>
      </c>
      <c r="D27" s="849">
        <v>35</v>
      </c>
      <c r="E27" s="434" t="s">
        <v>637</v>
      </c>
      <c r="F27" s="766" t="s">
        <v>638</v>
      </c>
      <c r="G27" s="434" t="s">
        <v>639</v>
      </c>
      <c r="H27" s="747">
        <v>46</v>
      </c>
      <c r="M27" s="434"/>
      <c r="N27" s="434"/>
    </row>
    <row r="28" spans="1:24">
      <c r="A28" s="746">
        <v>46045</v>
      </c>
      <c r="B28">
        <v>46</v>
      </c>
      <c r="C28" s="434" t="s">
        <v>65</v>
      </c>
      <c r="D28" s="747">
        <v>36</v>
      </c>
      <c r="E28" s="434" t="s">
        <v>637</v>
      </c>
      <c r="F28" s="766" t="s">
        <v>638</v>
      </c>
      <c r="G28" s="434" t="s">
        <v>639</v>
      </c>
      <c r="H28" s="747">
        <v>46</v>
      </c>
      <c r="M28" s="434"/>
      <c r="N28" s="434"/>
    </row>
    <row r="29" spans="1:24">
      <c r="A29" s="746">
        <v>46045</v>
      </c>
      <c r="B29">
        <v>46</v>
      </c>
      <c r="C29" s="434" t="s">
        <v>72</v>
      </c>
      <c r="D29" s="747">
        <v>37</v>
      </c>
      <c r="E29" s="434" t="s">
        <v>637</v>
      </c>
      <c r="F29" s="766" t="s">
        <v>638</v>
      </c>
      <c r="G29" s="434" t="s">
        <v>639</v>
      </c>
      <c r="H29" s="747">
        <v>46</v>
      </c>
      <c r="M29" s="434"/>
      <c r="N29" s="434"/>
    </row>
    <row r="30" spans="1:24">
      <c r="A30" s="746">
        <v>46049</v>
      </c>
      <c r="B30">
        <v>50</v>
      </c>
      <c r="C30" s="434" t="s">
        <v>211</v>
      </c>
      <c r="D30" s="747">
        <v>38</v>
      </c>
      <c r="E30" s="434" t="s">
        <v>637</v>
      </c>
      <c r="F30" s="766" t="s">
        <v>69</v>
      </c>
      <c r="G30" t="s">
        <v>653</v>
      </c>
      <c r="H30" s="747">
        <v>50</v>
      </c>
      <c r="I30" t="s">
        <v>654</v>
      </c>
      <c r="M30" s="434"/>
      <c r="N30" s="434"/>
    </row>
    <row r="31" spans="1:24">
      <c r="A31" s="746">
        <v>46049</v>
      </c>
      <c r="B31">
        <v>50</v>
      </c>
      <c r="C31" s="434" t="s">
        <v>63</v>
      </c>
      <c r="D31" s="747">
        <v>39</v>
      </c>
      <c r="E31" s="434" t="s">
        <v>637</v>
      </c>
      <c r="F31" s="766" t="s">
        <v>69</v>
      </c>
      <c r="G31" t="s">
        <v>653</v>
      </c>
      <c r="H31" s="747">
        <v>50</v>
      </c>
      <c r="I31" t="s">
        <v>655</v>
      </c>
      <c r="M31" s="434"/>
      <c r="N31" s="434"/>
    </row>
    <row r="32" spans="1:24">
      <c r="A32" s="746">
        <v>46049</v>
      </c>
      <c r="B32">
        <v>50</v>
      </c>
      <c r="C32" s="434" t="s">
        <v>63</v>
      </c>
      <c r="D32" s="747">
        <v>40</v>
      </c>
      <c r="E32" s="434" t="s">
        <v>637</v>
      </c>
      <c r="F32" s="766" t="s">
        <v>69</v>
      </c>
      <c r="G32" t="s">
        <v>653</v>
      </c>
      <c r="H32" s="747">
        <v>50</v>
      </c>
      <c r="I32" t="s">
        <v>656</v>
      </c>
      <c r="M32" s="434"/>
      <c r="N32" s="434"/>
    </row>
    <row r="33" spans="1:13">
      <c r="A33" s="746">
        <v>46049</v>
      </c>
      <c r="B33">
        <v>50</v>
      </c>
      <c r="C33" s="434" t="s">
        <v>63</v>
      </c>
      <c r="D33" s="747">
        <v>42</v>
      </c>
      <c r="E33" s="434" t="s">
        <v>637</v>
      </c>
      <c r="F33" s="766" t="s">
        <v>69</v>
      </c>
      <c r="G33" t="s">
        <v>653</v>
      </c>
      <c r="H33" s="747">
        <v>50</v>
      </c>
      <c r="I33" t="s">
        <v>657</v>
      </c>
      <c r="M33" s="434"/>
    </row>
    <row r="34" spans="1:13">
      <c r="A34" s="746">
        <v>46049</v>
      </c>
      <c r="B34">
        <v>50</v>
      </c>
      <c r="C34" s="434" t="s">
        <v>63</v>
      </c>
      <c r="D34" s="747">
        <v>44</v>
      </c>
      <c r="E34" s="434" t="s">
        <v>637</v>
      </c>
      <c r="F34" s="766" t="s">
        <v>69</v>
      </c>
      <c r="G34" t="s">
        <v>653</v>
      </c>
      <c r="H34" s="747">
        <v>50</v>
      </c>
      <c r="I34" t="s">
        <v>658</v>
      </c>
      <c r="M34" s="434"/>
    </row>
    <row r="35" spans="1:13">
      <c r="A35" s="746">
        <v>46049</v>
      </c>
      <c r="B35">
        <v>50</v>
      </c>
      <c r="C35" s="434" t="s">
        <v>63</v>
      </c>
      <c r="D35" s="747">
        <v>45</v>
      </c>
      <c r="E35" s="434" t="s">
        <v>637</v>
      </c>
      <c r="F35" s="766" t="s">
        <v>69</v>
      </c>
      <c r="G35" t="s">
        <v>653</v>
      </c>
      <c r="H35" s="747">
        <v>50</v>
      </c>
      <c r="I35" t="s">
        <v>659</v>
      </c>
    </row>
    <row r="36" spans="1:13">
      <c r="A36" s="746">
        <v>46049</v>
      </c>
      <c r="B36">
        <v>50</v>
      </c>
      <c r="C36" s="434" t="s">
        <v>63</v>
      </c>
      <c r="D36" s="747">
        <v>46</v>
      </c>
      <c r="E36" s="434" t="s">
        <v>637</v>
      </c>
      <c r="F36" s="766" t="s">
        <v>69</v>
      </c>
      <c r="G36" t="s">
        <v>653</v>
      </c>
      <c r="H36" s="747">
        <v>50</v>
      </c>
      <c r="I36" t="s">
        <v>660</v>
      </c>
    </row>
    <row r="37" spans="1:13">
      <c r="A37" s="746">
        <v>46049</v>
      </c>
      <c r="B37">
        <v>50</v>
      </c>
      <c r="C37" s="434" t="s">
        <v>63</v>
      </c>
      <c r="D37" s="747">
        <v>47</v>
      </c>
      <c r="E37" s="434" t="s">
        <v>637</v>
      </c>
      <c r="F37" s="766" t="s">
        <v>69</v>
      </c>
      <c r="G37" t="s">
        <v>653</v>
      </c>
      <c r="H37" s="747">
        <v>50</v>
      </c>
      <c r="I37" t="s">
        <v>661</v>
      </c>
    </row>
    <row r="38" spans="1:13">
      <c r="A38" s="746">
        <v>46049</v>
      </c>
      <c r="B38">
        <v>50</v>
      </c>
      <c r="C38" s="434" t="s">
        <v>63</v>
      </c>
      <c r="D38" s="747">
        <v>48</v>
      </c>
      <c r="E38" s="434" t="s">
        <v>637</v>
      </c>
      <c r="F38" s="766" t="s">
        <v>69</v>
      </c>
      <c r="G38" t="s">
        <v>653</v>
      </c>
      <c r="H38" s="747">
        <v>50</v>
      </c>
      <c r="I38" t="s">
        <v>662</v>
      </c>
    </row>
    <row r="39" spans="1:13">
      <c r="A39" s="746">
        <v>46049</v>
      </c>
      <c r="B39">
        <v>50</v>
      </c>
      <c r="C39" s="434" t="s">
        <v>63</v>
      </c>
      <c r="D39" s="747">
        <v>50</v>
      </c>
      <c r="E39" s="434" t="s">
        <v>637</v>
      </c>
      <c r="F39" s="766" t="s">
        <v>69</v>
      </c>
      <c r="G39" t="s">
        <v>653</v>
      </c>
      <c r="H39" s="747">
        <v>50</v>
      </c>
      <c r="I39" t="s">
        <v>663</v>
      </c>
    </row>
    <row r="40" spans="1:13">
      <c r="A40" s="746">
        <v>46052</v>
      </c>
      <c r="B40">
        <v>53</v>
      </c>
      <c r="C40" s="434" t="s">
        <v>211</v>
      </c>
      <c r="D40" s="747">
        <v>51</v>
      </c>
      <c r="E40" s="434" t="s">
        <v>637</v>
      </c>
      <c r="F40" s="766" t="s">
        <v>69</v>
      </c>
      <c r="G40" t="s">
        <v>653</v>
      </c>
      <c r="H40" s="747">
        <v>53</v>
      </c>
    </row>
    <row r="41" spans="1:13">
      <c r="A41" s="746">
        <v>46052</v>
      </c>
      <c r="B41">
        <v>53</v>
      </c>
      <c r="C41" s="434" t="s">
        <v>63</v>
      </c>
      <c r="D41" s="747">
        <v>52</v>
      </c>
      <c r="E41" s="434" t="s">
        <v>637</v>
      </c>
      <c r="F41" s="766" t="s">
        <v>69</v>
      </c>
      <c r="G41" t="s">
        <v>653</v>
      </c>
      <c r="H41" s="747">
        <v>53</v>
      </c>
    </row>
    <row r="42" spans="1:13">
      <c r="A42" s="746">
        <v>46052</v>
      </c>
      <c r="B42">
        <v>53</v>
      </c>
      <c r="C42" s="434" t="s">
        <v>65</v>
      </c>
      <c r="D42" s="747">
        <v>53</v>
      </c>
      <c r="E42" s="434" t="s">
        <v>637</v>
      </c>
      <c r="F42" s="766" t="s">
        <v>69</v>
      </c>
      <c r="G42" t="s">
        <v>653</v>
      </c>
      <c r="H42" s="747">
        <v>53</v>
      </c>
    </row>
    <row r="43" spans="1:13">
      <c r="A43" s="855">
        <v>46052</v>
      </c>
      <c r="B43" s="856">
        <v>53</v>
      </c>
      <c r="C43" s="549" t="s">
        <v>72</v>
      </c>
      <c r="D43" s="827">
        <v>54</v>
      </c>
      <c r="E43" s="549" t="s">
        <v>637</v>
      </c>
      <c r="F43" s="857" t="s">
        <v>69</v>
      </c>
      <c r="G43" s="856" t="s">
        <v>653</v>
      </c>
      <c r="H43" s="827">
        <v>53</v>
      </c>
      <c r="I43" s="856"/>
    </row>
  </sheetData>
  <sheetProtection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3F72-8327-419F-AB7B-AE478AA9FC9C}">
  <dimension ref="A1:AK36"/>
  <sheetViews>
    <sheetView workbookViewId="0">
      <selection activeCell="G42" sqref="G42"/>
    </sheetView>
  </sheetViews>
  <sheetFormatPr defaultColWidth="8.85546875" defaultRowHeight="15"/>
  <cols>
    <col min="1" max="1" width="18.42578125" style="747" customWidth="1"/>
    <col min="3" max="3" width="23.42578125" style="747" customWidth="1"/>
    <col min="4" max="4" width="9.140625" customWidth="1"/>
    <col min="5" max="5" width="16.7109375" customWidth="1"/>
    <col min="6" max="6" width="22.140625" customWidth="1"/>
    <col min="7" max="8" width="29" customWidth="1"/>
    <col min="9" max="9" width="102" customWidth="1"/>
    <col min="16" max="16" width="24.7109375" customWidth="1"/>
    <col min="17" max="17" width="56.28515625" customWidth="1"/>
    <col min="18" max="18" width="32.28515625" customWidth="1"/>
    <col min="19" max="19" width="30.28515625" customWidth="1"/>
    <col min="20" max="20" width="37.7109375" customWidth="1"/>
    <col min="21" max="21" width="60.7109375" customWidth="1"/>
    <col min="22" max="22" width="23.85546875" customWidth="1"/>
    <col min="23" max="23" width="38.85546875" customWidth="1"/>
    <col min="24" max="24" width="23.140625" customWidth="1"/>
    <col min="25" max="25" width="19.85546875" customWidth="1"/>
    <col min="27" max="27" width="29.140625" customWidth="1"/>
    <col min="28" max="28" width="10.140625" bestFit="1" customWidth="1"/>
    <col min="29" max="29" width="16.140625" customWidth="1"/>
    <col min="30" max="30" width="12.42578125" customWidth="1"/>
    <col min="31" max="31" width="11.42578125" customWidth="1"/>
    <col min="32" max="32" width="12.7109375" customWidth="1"/>
    <col min="33" max="33" width="12" customWidth="1"/>
    <col min="34" max="34" width="12.140625" customWidth="1"/>
    <col min="35" max="35" width="14.28515625" customWidth="1"/>
    <col min="36" max="36" width="14.7109375" customWidth="1"/>
    <col min="37" max="37" width="45.85546875" customWidth="1"/>
  </cols>
  <sheetData>
    <row r="1" spans="1:37">
      <c r="A1" s="305" t="s">
        <v>10</v>
      </c>
      <c r="B1" s="305" t="s">
        <v>633</v>
      </c>
      <c r="C1" s="305" t="s">
        <v>12</v>
      </c>
      <c r="D1" s="305" t="s">
        <v>13</v>
      </c>
      <c r="E1" s="765" t="s">
        <v>14</v>
      </c>
      <c r="F1" s="305" t="s">
        <v>15</v>
      </c>
      <c r="G1" s="305" t="s">
        <v>16</v>
      </c>
      <c r="H1" s="305" t="s">
        <v>664</v>
      </c>
      <c r="I1" s="305" t="s">
        <v>282</v>
      </c>
      <c r="K1" s="570" t="s">
        <v>19</v>
      </c>
      <c r="L1" s="502" t="s">
        <v>20</v>
      </c>
      <c r="M1" s="587" t="s">
        <v>21</v>
      </c>
      <c r="N1" s="502" t="s">
        <v>22</v>
      </c>
      <c r="O1" s="502" t="s">
        <v>23</v>
      </c>
      <c r="P1" s="587" t="s">
        <v>635</v>
      </c>
      <c r="Q1" s="502" t="s">
        <v>284</v>
      </c>
      <c r="R1" s="587" t="s">
        <v>636</v>
      </c>
      <c r="S1" s="587" t="s">
        <v>102</v>
      </c>
      <c r="T1" s="587" t="s">
        <v>285</v>
      </c>
      <c r="U1" s="853" t="s">
        <v>286</v>
      </c>
      <c r="V1" s="587" t="s">
        <v>665</v>
      </c>
      <c r="W1" s="587" t="s">
        <v>666</v>
      </c>
      <c r="X1" s="503" t="s">
        <v>288</v>
      </c>
      <c r="Y1" s="502" t="s">
        <v>28</v>
      </c>
      <c r="AA1" s="832" t="s">
        <v>105</v>
      </c>
      <c r="AB1" s="831" t="s">
        <v>10</v>
      </c>
      <c r="AC1" s="866" t="s">
        <v>667</v>
      </c>
      <c r="AD1" s="590" t="s">
        <v>633</v>
      </c>
      <c r="AE1" s="655" t="s">
        <v>668</v>
      </c>
      <c r="AF1" s="655" t="s">
        <v>669</v>
      </c>
      <c r="AG1" s="655" t="s">
        <v>670</v>
      </c>
      <c r="AH1" s="655" t="s">
        <v>671</v>
      </c>
      <c r="AI1" s="655" t="s">
        <v>672</v>
      </c>
      <c r="AJ1" s="655" t="s">
        <v>673</v>
      </c>
      <c r="AK1" t="s">
        <v>674</v>
      </c>
    </row>
    <row r="2" spans="1:37" ht="12.75" customHeight="1">
      <c r="A2" s="746">
        <v>46076</v>
      </c>
      <c r="B2" s="747">
        <v>6</v>
      </c>
      <c r="C2" s="434" t="s">
        <v>211</v>
      </c>
      <c r="D2" s="747">
        <v>1</v>
      </c>
      <c r="E2" s="434" t="s">
        <v>675</v>
      </c>
      <c r="F2" s="771" t="s">
        <v>69</v>
      </c>
      <c r="G2" s="747" t="s">
        <v>653</v>
      </c>
      <c r="H2" s="747">
        <f>B2+4</f>
        <v>10</v>
      </c>
      <c r="I2" s="499" t="s">
        <v>108</v>
      </c>
      <c r="K2" s="519">
        <v>1</v>
      </c>
      <c r="L2" s="572">
        <v>1</v>
      </c>
      <c r="M2" s="858" t="s">
        <v>675</v>
      </c>
      <c r="N2" s="572">
        <v>1</v>
      </c>
      <c r="O2" s="572" t="s">
        <v>57</v>
      </c>
      <c r="P2" s="434">
        <v>5</v>
      </c>
      <c r="Q2" s="850" t="s">
        <v>676</v>
      </c>
      <c r="R2" s="516" t="s">
        <v>677</v>
      </c>
      <c r="S2" s="530" t="s">
        <v>642</v>
      </c>
      <c r="T2" s="434" t="s">
        <v>678</v>
      </c>
      <c r="U2" s="434" t="s">
        <v>679</v>
      </c>
      <c r="V2" s="531">
        <v>46070</v>
      </c>
      <c r="W2" s="531">
        <v>46066</v>
      </c>
      <c r="X2" s="572" t="s">
        <v>303</v>
      </c>
      <c r="Y2" s="575"/>
      <c r="AA2" s="832" t="s">
        <v>303</v>
      </c>
      <c r="AB2" s="829">
        <v>46076</v>
      </c>
      <c r="AC2" s="867" t="s">
        <v>680</v>
      </c>
      <c r="AD2" s="598">
        <v>6</v>
      </c>
      <c r="AE2" s="803">
        <v>0.11</v>
      </c>
      <c r="AF2" s="804">
        <v>0.13</v>
      </c>
      <c r="AG2" s="804">
        <v>0.11</v>
      </c>
      <c r="AH2" s="804">
        <v>0.28000000000000003</v>
      </c>
      <c r="AI2" s="804">
        <v>0.14000000000000001</v>
      </c>
      <c r="AJ2" s="860">
        <v>0.12</v>
      </c>
    </row>
    <row r="3" spans="1:37" ht="12" customHeight="1">
      <c r="A3" s="746">
        <v>46076</v>
      </c>
      <c r="B3" s="747">
        <v>6</v>
      </c>
      <c r="C3" s="434" t="s">
        <v>63</v>
      </c>
      <c r="D3" s="747">
        <v>2</v>
      </c>
      <c r="E3" s="434" t="s">
        <v>675</v>
      </c>
      <c r="F3" s="771" t="s">
        <v>69</v>
      </c>
      <c r="G3" s="747" t="s">
        <v>653</v>
      </c>
      <c r="H3" s="747">
        <f t="shared" ref="H3:H16" si="0">B3+4</f>
        <v>10</v>
      </c>
      <c r="I3" s="499" t="s">
        <v>114</v>
      </c>
      <c r="K3" s="437">
        <v>2</v>
      </c>
      <c r="L3" s="434">
        <v>1</v>
      </c>
      <c r="M3" s="858" t="s">
        <v>675</v>
      </c>
      <c r="N3" s="434">
        <v>2</v>
      </c>
      <c r="O3" s="434" t="s">
        <v>57</v>
      </c>
      <c r="P3" s="434">
        <v>5</v>
      </c>
      <c r="Q3" s="516" t="s">
        <v>676</v>
      </c>
      <c r="R3" s="516" t="s">
        <v>677</v>
      </c>
      <c r="S3" s="530" t="s">
        <v>642</v>
      </c>
      <c r="T3" s="434" t="s">
        <v>678</v>
      </c>
      <c r="U3" s="434" t="s">
        <v>679</v>
      </c>
      <c r="V3" s="531">
        <v>46070</v>
      </c>
      <c r="W3" s="531">
        <v>46066</v>
      </c>
      <c r="X3" s="434" t="s">
        <v>303</v>
      </c>
      <c r="Y3" s="532"/>
      <c r="AA3" s="833" t="s">
        <v>303</v>
      </c>
      <c r="AB3" s="830">
        <v>46079</v>
      </c>
      <c r="AC3" s="867" t="s">
        <v>681</v>
      </c>
      <c r="AD3" s="598">
        <v>9</v>
      </c>
      <c r="AE3" s="807">
        <v>2.79</v>
      </c>
      <c r="AF3" s="808">
        <v>3.92</v>
      </c>
      <c r="AG3" s="808">
        <v>1.82</v>
      </c>
      <c r="AH3" s="808">
        <v>2.44</v>
      </c>
      <c r="AI3" s="808">
        <v>2.0699999999999998</v>
      </c>
      <c r="AJ3" s="861">
        <v>1.82</v>
      </c>
      <c r="AK3" t="s">
        <v>682</v>
      </c>
    </row>
    <row r="4" spans="1:37" ht="13.5" customHeight="1">
      <c r="A4" s="855">
        <v>46076</v>
      </c>
      <c r="B4" s="827">
        <v>6</v>
      </c>
      <c r="C4" s="549" t="s">
        <v>65</v>
      </c>
      <c r="D4" s="827">
        <v>3</v>
      </c>
      <c r="E4" s="549" t="s">
        <v>675</v>
      </c>
      <c r="F4" s="815" t="s">
        <v>69</v>
      </c>
      <c r="G4" s="827" t="s">
        <v>653</v>
      </c>
      <c r="H4" s="827">
        <f t="shared" si="0"/>
        <v>10</v>
      </c>
      <c r="I4" s="499" t="s">
        <v>309</v>
      </c>
      <c r="K4" s="437">
        <v>3</v>
      </c>
      <c r="L4" s="434">
        <v>1</v>
      </c>
      <c r="M4" s="858" t="s">
        <v>675</v>
      </c>
      <c r="N4" s="434">
        <v>3</v>
      </c>
      <c r="O4" s="434" t="s">
        <v>57</v>
      </c>
      <c r="P4" s="434">
        <v>5</v>
      </c>
      <c r="Q4" s="516" t="s">
        <v>676</v>
      </c>
      <c r="R4" s="516" t="s">
        <v>677</v>
      </c>
      <c r="S4" s="530" t="s">
        <v>642</v>
      </c>
      <c r="T4" s="434" t="s">
        <v>678</v>
      </c>
      <c r="U4" s="434" t="s">
        <v>679</v>
      </c>
      <c r="V4" s="531">
        <v>46070</v>
      </c>
      <c r="W4" s="531">
        <v>46066</v>
      </c>
      <c r="X4" s="434" t="s">
        <v>303</v>
      </c>
      <c r="Y4" s="532"/>
      <c r="AA4" s="833" t="s">
        <v>303</v>
      </c>
      <c r="AB4" s="830">
        <v>46083</v>
      </c>
      <c r="AC4" s="867" t="s">
        <v>683</v>
      </c>
      <c r="AD4" s="598">
        <v>13</v>
      </c>
      <c r="AE4" s="807">
        <v>17.45</v>
      </c>
      <c r="AF4" s="808">
        <v>18.940000000000001</v>
      </c>
      <c r="AG4" s="808">
        <v>10.220000000000001</v>
      </c>
      <c r="AH4" s="808">
        <v>15.33</v>
      </c>
      <c r="AI4" s="808">
        <v>13.8</v>
      </c>
      <c r="AJ4" s="861">
        <v>9.85</v>
      </c>
      <c r="AK4" t="s">
        <v>684</v>
      </c>
    </row>
    <row r="5" spans="1:37">
      <c r="A5" s="746">
        <v>46079</v>
      </c>
      <c r="B5" s="747">
        <v>9</v>
      </c>
      <c r="C5" s="434" t="s">
        <v>211</v>
      </c>
      <c r="D5" s="747">
        <v>4</v>
      </c>
      <c r="E5" s="434" t="s">
        <v>675</v>
      </c>
      <c r="F5" s="771" t="s">
        <v>69</v>
      </c>
      <c r="G5" s="747" t="s">
        <v>653</v>
      </c>
      <c r="H5" s="747">
        <f t="shared" si="0"/>
        <v>13</v>
      </c>
      <c r="I5" s="499" t="s">
        <v>450</v>
      </c>
      <c r="K5" s="437">
        <v>4</v>
      </c>
      <c r="L5" s="434">
        <v>1</v>
      </c>
      <c r="M5" s="858" t="s">
        <v>675</v>
      </c>
      <c r="N5" s="434">
        <v>4</v>
      </c>
      <c r="O5" s="434" t="s">
        <v>57</v>
      </c>
      <c r="P5" s="434">
        <v>5</v>
      </c>
      <c r="Q5" s="516" t="s">
        <v>676</v>
      </c>
      <c r="R5" s="516" t="s">
        <v>677</v>
      </c>
      <c r="S5" s="530" t="s">
        <v>685</v>
      </c>
      <c r="T5" s="434" t="s">
        <v>678</v>
      </c>
      <c r="U5" s="434" t="s">
        <v>679</v>
      </c>
      <c r="V5" s="531">
        <v>46070</v>
      </c>
      <c r="W5" s="531">
        <v>46066</v>
      </c>
      <c r="X5" s="434" t="s">
        <v>303</v>
      </c>
      <c r="Y5" s="532"/>
      <c r="AA5" s="833" t="s">
        <v>303</v>
      </c>
      <c r="AB5" s="830">
        <v>46087</v>
      </c>
      <c r="AC5" s="867" t="s">
        <v>686</v>
      </c>
      <c r="AD5" s="598">
        <v>16</v>
      </c>
      <c r="AE5" s="863">
        <v>24.34</v>
      </c>
      <c r="AF5" s="808">
        <v>26.28</v>
      </c>
      <c r="AG5" s="808">
        <v>14.92</v>
      </c>
      <c r="AH5" s="808">
        <v>24.25</v>
      </c>
      <c r="AI5" s="808">
        <v>24.25</v>
      </c>
      <c r="AJ5" s="861">
        <v>17.72</v>
      </c>
      <c r="AK5" t="s">
        <v>687</v>
      </c>
    </row>
    <row r="6" spans="1:37">
      <c r="A6" s="746">
        <v>46079</v>
      </c>
      <c r="B6" s="747">
        <v>9</v>
      </c>
      <c r="C6" s="434" t="s">
        <v>63</v>
      </c>
      <c r="D6" s="747">
        <v>5</v>
      </c>
      <c r="E6" s="434" t="s">
        <v>675</v>
      </c>
      <c r="F6" s="771" t="s">
        <v>69</v>
      </c>
      <c r="G6" s="747" t="s">
        <v>653</v>
      </c>
      <c r="H6" s="747">
        <f t="shared" si="0"/>
        <v>13</v>
      </c>
      <c r="K6" s="437">
        <v>5</v>
      </c>
      <c r="L6" s="434">
        <v>1</v>
      </c>
      <c r="M6" s="858" t="s">
        <v>675</v>
      </c>
      <c r="N6" s="434">
        <v>5</v>
      </c>
      <c r="O6" s="434" t="s">
        <v>57</v>
      </c>
      <c r="P6" s="434">
        <v>5</v>
      </c>
      <c r="Q6" s="516" t="s">
        <v>676</v>
      </c>
      <c r="R6" s="516" t="s">
        <v>677</v>
      </c>
      <c r="S6" s="530" t="s">
        <v>685</v>
      </c>
      <c r="T6" s="434" t="s">
        <v>678</v>
      </c>
      <c r="U6" s="434" t="s">
        <v>679</v>
      </c>
      <c r="V6" s="531">
        <v>46070</v>
      </c>
      <c r="W6" s="531">
        <v>46066</v>
      </c>
      <c r="X6" s="434" t="s">
        <v>303</v>
      </c>
      <c r="Y6" s="532"/>
      <c r="AA6" s="833" t="s">
        <v>303</v>
      </c>
      <c r="AB6" s="830">
        <v>46092</v>
      </c>
      <c r="AC6" s="867" t="s">
        <v>688</v>
      </c>
      <c r="AD6" s="598">
        <v>21</v>
      </c>
      <c r="AE6" s="807">
        <v>33.71</v>
      </c>
      <c r="AF6" s="808">
        <v>35.9</v>
      </c>
      <c r="AG6" s="808">
        <v>21.11</v>
      </c>
      <c r="AH6" s="808">
        <v>36.130000000000003</v>
      </c>
      <c r="AI6" s="808">
        <v>37.39</v>
      </c>
      <c r="AJ6" s="861">
        <v>27.12</v>
      </c>
      <c r="AK6" t="s">
        <v>689</v>
      </c>
    </row>
    <row r="7" spans="1:37">
      <c r="A7" s="855">
        <v>46079</v>
      </c>
      <c r="B7" s="827">
        <v>9</v>
      </c>
      <c r="C7" s="549" t="s">
        <v>65</v>
      </c>
      <c r="D7" s="827">
        <v>6</v>
      </c>
      <c r="E7" s="549" t="s">
        <v>675</v>
      </c>
      <c r="F7" s="815" t="s">
        <v>69</v>
      </c>
      <c r="G7" s="827" t="s">
        <v>653</v>
      </c>
      <c r="H7" s="827">
        <f t="shared" si="0"/>
        <v>13</v>
      </c>
      <c r="K7" s="548">
        <v>6</v>
      </c>
      <c r="L7" s="549">
        <v>1</v>
      </c>
      <c r="M7" s="859" t="s">
        <v>675</v>
      </c>
      <c r="N7" s="549">
        <v>6</v>
      </c>
      <c r="O7" s="549" t="s">
        <v>57</v>
      </c>
      <c r="P7" s="549">
        <v>5</v>
      </c>
      <c r="Q7" s="565" t="s">
        <v>676</v>
      </c>
      <c r="R7" s="565" t="s">
        <v>677</v>
      </c>
      <c r="S7" s="550" t="s">
        <v>685</v>
      </c>
      <c r="T7" s="549" t="s">
        <v>678</v>
      </c>
      <c r="U7" s="549" t="s">
        <v>679</v>
      </c>
      <c r="V7" s="551">
        <v>46070</v>
      </c>
      <c r="W7" s="551">
        <v>46066</v>
      </c>
      <c r="X7" s="549" t="s">
        <v>303</v>
      </c>
      <c r="Y7" s="552"/>
      <c r="AA7" s="833" t="s">
        <v>303</v>
      </c>
      <c r="AB7" s="830">
        <v>46097</v>
      </c>
      <c r="AC7" s="867" t="s">
        <v>690</v>
      </c>
      <c r="AD7" s="598">
        <v>26</v>
      </c>
      <c r="AE7" s="807">
        <v>47.58</v>
      </c>
      <c r="AF7" s="808">
        <v>48.45</v>
      </c>
      <c r="AG7" s="808">
        <v>31.29</v>
      </c>
      <c r="AH7" s="808">
        <v>48.14</v>
      </c>
      <c r="AI7" s="808">
        <v>49.58</v>
      </c>
      <c r="AJ7" s="861">
        <v>38.909999999999997</v>
      </c>
      <c r="AK7" t="s">
        <v>691</v>
      </c>
    </row>
    <row r="8" spans="1:37">
      <c r="A8" s="746">
        <v>46083</v>
      </c>
      <c r="B8" s="747">
        <v>13</v>
      </c>
      <c r="C8" s="434" t="s">
        <v>211</v>
      </c>
      <c r="D8" s="747">
        <v>7</v>
      </c>
      <c r="E8" s="434" t="s">
        <v>675</v>
      </c>
      <c r="F8" s="771" t="s">
        <v>69</v>
      </c>
      <c r="G8" s="747" t="s">
        <v>653</v>
      </c>
      <c r="H8" s="747">
        <f t="shared" si="0"/>
        <v>17</v>
      </c>
      <c r="K8" s="434"/>
      <c r="L8" s="434"/>
      <c r="M8" s="434"/>
      <c r="N8" s="434"/>
      <c r="O8" s="434"/>
      <c r="P8" s="434"/>
      <c r="Q8" s="516"/>
      <c r="R8" s="516"/>
      <c r="S8" s="530"/>
      <c r="T8" s="434"/>
      <c r="U8" s="434"/>
      <c r="V8" s="531"/>
      <c r="W8" s="531"/>
      <c r="X8" s="434"/>
      <c r="AA8" s="833" t="s">
        <v>303</v>
      </c>
      <c r="AB8" s="830" t="s">
        <v>692</v>
      </c>
      <c r="AC8" s="867" t="s">
        <v>693</v>
      </c>
      <c r="AD8" s="598">
        <v>29</v>
      </c>
      <c r="AE8" s="807">
        <v>52.73</v>
      </c>
      <c r="AF8" s="808">
        <v>52.97</v>
      </c>
      <c r="AG8" s="808">
        <v>35.43</v>
      </c>
      <c r="AH8" s="808">
        <v>52.43</v>
      </c>
      <c r="AI8" s="808">
        <v>52.63</v>
      </c>
      <c r="AJ8" s="861">
        <v>42.03</v>
      </c>
      <c r="AK8" t="s">
        <v>694</v>
      </c>
    </row>
    <row r="9" spans="1:37">
      <c r="A9" s="746">
        <v>46083</v>
      </c>
      <c r="B9" s="747">
        <v>13</v>
      </c>
      <c r="C9" s="434" t="s">
        <v>63</v>
      </c>
      <c r="D9" s="747">
        <v>8</v>
      </c>
      <c r="E9" s="434" t="s">
        <v>675</v>
      </c>
      <c r="F9" s="771" t="s">
        <v>69</v>
      </c>
      <c r="G9" s="747" t="s">
        <v>653</v>
      </c>
      <c r="H9" s="747">
        <f t="shared" si="0"/>
        <v>17</v>
      </c>
      <c r="K9" s="434"/>
      <c r="L9" s="434"/>
      <c r="M9" s="434"/>
      <c r="N9" s="434"/>
      <c r="O9" s="434"/>
      <c r="P9" s="434"/>
      <c r="Q9" s="516"/>
      <c r="R9" s="516" t="s">
        <v>695</v>
      </c>
      <c r="S9" s="530"/>
      <c r="T9" s="434"/>
      <c r="U9" s="434"/>
      <c r="V9" s="531"/>
      <c r="W9" s="531"/>
      <c r="X9" s="434"/>
      <c r="AA9" s="833" t="s">
        <v>303</v>
      </c>
      <c r="AB9" s="830">
        <v>46104</v>
      </c>
      <c r="AC9" s="867" t="s">
        <v>696</v>
      </c>
      <c r="AD9" s="598">
        <v>33</v>
      </c>
      <c r="AE9" s="863">
        <v>59.38</v>
      </c>
      <c r="AF9" s="808">
        <v>56.9</v>
      </c>
      <c r="AG9" s="808">
        <v>41.98</v>
      </c>
      <c r="AH9" s="808">
        <v>54.46</v>
      </c>
      <c r="AI9" s="808">
        <v>56.41</v>
      </c>
      <c r="AJ9" s="861">
        <v>46.3</v>
      </c>
    </row>
    <row r="10" spans="1:37">
      <c r="A10" s="855">
        <v>46083</v>
      </c>
      <c r="B10" s="827">
        <v>13</v>
      </c>
      <c r="C10" s="549" t="s">
        <v>65</v>
      </c>
      <c r="D10" s="827">
        <v>9</v>
      </c>
      <c r="E10" s="549" t="s">
        <v>675</v>
      </c>
      <c r="F10" s="815" t="s">
        <v>69</v>
      </c>
      <c r="G10" s="827" t="s">
        <v>653</v>
      </c>
      <c r="H10" s="827">
        <f t="shared" si="0"/>
        <v>17</v>
      </c>
      <c r="K10" s="434"/>
      <c r="L10" s="434"/>
      <c r="M10" s="434"/>
      <c r="N10" s="434"/>
      <c r="O10" s="434"/>
      <c r="P10" s="434"/>
      <c r="Q10" s="516"/>
      <c r="R10" s="516"/>
      <c r="S10" s="530"/>
      <c r="T10" s="434"/>
      <c r="U10" s="434"/>
      <c r="V10" s="531"/>
      <c r="W10" s="531"/>
      <c r="X10" s="434"/>
      <c r="AA10" s="833" t="s">
        <v>303</v>
      </c>
      <c r="AB10" s="639">
        <v>46111</v>
      </c>
      <c r="AC10" s="924" t="s">
        <v>696</v>
      </c>
      <c r="AD10" s="637">
        <v>40</v>
      </c>
      <c r="AE10" s="808">
        <v>14.96</v>
      </c>
      <c r="AF10" s="808">
        <v>58.8</v>
      </c>
      <c r="AG10" s="808">
        <v>44.34</v>
      </c>
      <c r="AH10" s="808">
        <v>35.53</v>
      </c>
      <c r="AI10" s="808">
        <v>45.3</v>
      </c>
      <c r="AJ10" s="808">
        <v>43.74</v>
      </c>
      <c r="AK10" s="896" t="s">
        <v>697</v>
      </c>
    </row>
    <row r="11" spans="1:37">
      <c r="A11" s="746">
        <v>46087</v>
      </c>
      <c r="B11" s="747">
        <v>16</v>
      </c>
      <c r="C11" s="434" t="s">
        <v>211</v>
      </c>
      <c r="D11" s="747">
        <v>10</v>
      </c>
      <c r="E11" s="434" t="s">
        <v>675</v>
      </c>
      <c r="F11" s="771" t="s">
        <v>69</v>
      </c>
      <c r="G11" s="747" t="s">
        <v>653</v>
      </c>
      <c r="H11" s="747">
        <f t="shared" si="0"/>
        <v>20</v>
      </c>
      <c r="K11" s="434"/>
      <c r="L11" s="434"/>
      <c r="M11" s="434"/>
      <c r="N11" s="434"/>
      <c r="O11" s="434"/>
      <c r="P11" s="434"/>
      <c r="Q11" s="516"/>
      <c r="R11" s="516"/>
      <c r="S11" s="530"/>
      <c r="T11" s="434"/>
      <c r="U11" s="434"/>
      <c r="V11" s="531"/>
      <c r="W11" s="531"/>
      <c r="X11" s="434"/>
      <c r="AA11" s="833" t="s">
        <v>303</v>
      </c>
      <c r="AB11" s="729">
        <v>46118</v>
      </c>
      <c r="AC11" s="923">
        <v>51</v>
      </c>
      <c r="AD11" s="877">
        <v>47</v>
      </c>
      <c r="AE11" s="869">
        <v>69.930000000000007</v>
      </c>
      <c r="AF11" s="869">
        <v>62.03</v>
      </c>
      <c r="AG11" s="869">
        <v>45.79</v>
      </c>
      <c r="AH11" s="869">
        <v>21.48</v>
      </c>
      <c r="AI11" s="869">
        <v>12.85</v>
      </c>
      <c r="AJ11" s="869">
        <v>53.25</v>
      </c>
      <c r="AK11" s="896"/>
    </row>
    <row r="12" spans="1:37">
      <c r="A12" s="746">
        <v>46087</v>
      </c>
      <c r="B12" s="747">
        <v>16</v>
      </c>
      <c r="C12" s="434" t="s">
        <v>63</v>
      </c>
      <c r="D12" s="747">
        <v>11</v>
      </c>
      <c r="E12" s="434" t="s">
        <v>675</v>
      </c>
      <c r="F12" s="771" t="s">
        <v>69</v>
      </c>
      <c r="G12" s="747" t="s">
        <v>653</v>
      </c>
      <c r="H12" s="747">
        <f t="shared" si="0"/>
        <v>20</v>
      </c>
      <c r="K12" s="434"/>
      <c r="L12" s="434"/>
      <c r="M12" s="434"/>
      <c r="N12" s="434"/>
      <c r="O12" s="434"/>
      <c r="P12" s="434"/>
      <c r="Q12" s="516"/>
      <c r="R12" s="516"/>
      <c r="S12" s="530"/>
      <c r="T12" s="434"/>
      <c r="U12" s="434"/>
      <c r="V12" s="531"/>
      <c r="W12" s="531"/>
      <c r="X12" s="434"/>
      <c r="AA12" s="925" t="s">
        <v>303</v>
      </c>
      <c r="AB12" s="729">
        <v>46128</v>
      </c>
      <c r="AC12" s="923">
        <v>58</v>
      </c>
      <c r="AD12" s="877">
        <v>54</v>
      </c>
      <c r="AE12" s="869"/>
      <c r="AF12" s="869"/>
      <c r="AG12" s="869"/>
      <c r="AH12" s="869"/>
      <c r="AI12" s="869"/>
      <c r="AJ12" s="869"/>
      <c r="AK12" s="896"/>
    </row>
    <row r="13" spans="1:37">
      <c r="A13" s="855">
        <v>46087</v>
      </c>
      <c r="B13" s="827">
        <v>16</v>
      </c>
      <c r="C13" s="549" t="s">
        <v>65</v>
      </c>
      <c r="D13" s="827">
        <v>12</v>
      </c>
      <c r="E13" s="549" t="s">
        <v>675</v>
      </c>
      <c r="F13" s="815" t="s">
        <v>69</v>
      </c>
      <c r="G13" s="827" t="s">
        <v>653</v>
      </c>
      <c r="H13" s="827">
        <f t="shared" si="0"/>
        <v>20</v>
      </c>
      <c r="K13" s="434"/>
      <c r="L13" s="434"/>
      <c r="M13" s="434"/>
      <c r="N13" s="434"/>
      <c r="O13" s="434"/>
      <c r="P13" s="434"/>
      <c r="Q13" s="516"/>
      <c r="R13" s="516"/>
      <c r="S13" s="530"/>
      <c r="T13" s="434"/>
      <c r="U13" s="434"/>
      <c r="V13" s="531"/>
      <c r="W13" s="531"/>
      <c r="X13" s="434"/>
      <c r="AA13" s="896"/>
      <c r="AB13" s="896"/>
      <c r="AC13" s="926"/>
      <c r="AD13" s="851"/>
      <c r="AE13" s="869"/>
      <c r="AF13" s="869"/>
      <c r="AG13" s="869"/>
      <c r="AH13" s="869"/>
      <c r="AI13" s="869"/>
      <c r="AJ13" s="869"/>
      <c r="AK13" s="896"/>
    </row>
    <row r="14" spans="1:37">
      <c r="A14" s="746">
        <v>46092</v>
      </c>
      <c r="B14" s="747">
        <v>21</v>
      </c>
      <c r="C14" s="434" t="s">
        <v>211</v>
      </c>
      <c r="D14" s="747">
        <v>14</v>
      </c>
      <c r="E14" s="434" t="s">
        <v>675</v>
      </c>
      <c r="F14" s="771" t="s">
        <v>69</v>
      </c>
      <c r="G14" s="747" t="s">
        <v>653</v>
      </c>
      <c r="H14" s="747">
        <f t="shared" si="0"/>
        <v>25</v>
      </c>
      <c r="K14" s="434"/>
      <c r="L14" s="434"/>
      <c r="M14" s="434"/>
      <c r="N14" s="434"/>
      <c r="O14" s="434"/>
      <c r="P14" s="434"/>
      <c r="Q14" s="516"/>
      <c r="R14" s="516"/>
      <c r="S14" s="530"/>
      <c r="T14" s="434"/>
      <c r="U14" s="434"/>
      <c r="V14" s="531"/>
      <c r="W14" s="531"/>
      <c r="X14" s="434"/>
      <c r="AA14" s="896"/>
      <c r="AB14" s="896"/>
      <c r="AC14" s="926"/>
      <c r="AD14" s="851"/>
      <c r="AE14" s="869"/>
      <c r="AF14" s="869"/>
      <c r="AG14" s="869"/>
      <c r="AH14" s="869"/>
      <c r="AI14" s="869"/>
      <c r="AJ14" s="869"/>
      <c r="AK14" s="896"/>
    </row>
    <row r="15" spans="1:37">
      <c r="A15" s="746">
        <v>46092</v>
      </c>
      <c r="B15" s="747">
        <v>21</v>
      </c>
      <c r="C15" s="434" t="s">
        <v>63</v>
      </c>
      <c r="D15" s="747">
        <v>15</v>
      </c>
      <c r="E15" s="434" t="s">
        <v>675</v>
      </c>
      <c r="F15" s="771" t="s">
        <v>69</v>
      </c>
      <c r="G15" s="747" t="s">
        <v>653</v>
      </c>
      <c r="H15" s="747">
        <f t="shared" si="0"/>
        <v>25</v>
      </c>
      <c r="K15" s="434"/>
      <c r="L15" s="434"/>
      <c r="M15" s="434"/>
      <c r="N15" s="434"/>
      <c r="O15" s="434"/>
      <c r="P15" s="434"/>
      <c r="Q15" s="516"/>
      <c r="R15" s="516"/>
      <c r="S15" s="530"/>
      <c r="T15" s="434"/>
      <c r="U15" s="434"/>
      <c r="V15" s="531"/>
      <c r="W15" s="531"/>
      <c r="X15" s="434"/>
      <c r="AA15" s="896"/>
      <c r="AB15" s="896"/>
      <c r="AC15" s="926"/>
      <c r="AD15" s="851"/>
      <c r="AE15" s="869"/>
      <c r="AF15" s="869"/>
      <c r="AG15" s="869"/>
      <c r="AH15" s="869"/>
      <c r="AI15" s="869"/>
      <c r="AJ15" s="869"/>
      <c r="AK15" s="896"/>
    </row>
    <row r="16" spans="1:37">
      <c r="A16" s="855">
        <v>46092</v>
      </c>
      <c r="B16" s="827">
        <v>21</v>
      </c>
      <c r="C16" s="549" t="s">
        <v>65</v>
      </c>
      <c r="D16" s="827">
        <v>16</v>
      </c>
      <c r="E16" s="549" t="s">
        <v>675</v>
      </c>
      <c r="F16" s="815" t="s">
        <v>69</v>
      </c>
      <c r="G16" s="827" t="s">
        <v>653</v>
      </c>
      <c r="H16" s="827">
        <f t="shared" si="0"/>
        <v>25</v>
      </c>
      <c r="K16" s="434"/>
      <c r="L16" s="434"/>
      <c r="M16" s="434"/>
      <c r="N16" s="434"/>
      <c r="O16" s="434"/>
      <c r="P16" s="434"/>
      <c r="Q16" s="516"/>
      <c r="R16" s="516"/>
      <c r="S16" s="530"/>
      <c r="T16" s="434"/>
      <c r="U16" s="434"/>
      <c r="V16" s="531"/>
      <c r="W16" s="531"/>
      <c r="X16" s="434"/>
      <c r="AA16" s="896"/>
      <c r="AB16" s="896"/>
      <c r="AC16" s="926"/>
      <c r="AD16" s="851"/>
      <c r="AE16" s="869"/>
      <c r="AF16" s="869"/>
      <c r="AG16" s="869"/>
      <c r="AH16" s="869"/>
      <c r="AI16" s="869"/>
      <c r="AJ16" s="869"/>
      <c r="AK16" s="896"/>
    </row>
    <row r="17" spans="1:24">
      <c r="A17" s="746">
        <v>46097</v>
      </c>
      <c r="B17" s="747">
        <v>26</v>
      </c>
      <c r="C17" s="434" t="s">
        <v>211</v>
      </c>
      <c r="D17" s="747">
        <v>17</v>
      </c>
      <c r="E17" s="434" t="s">
        <v>675</v>
      </c>
      <c r="F17" s="771" t="s">
        <v>69</v>
      </c>
      <c r="G17" s="747" t="s">
        <v>653</v>
      </c>
      <c r="H17" s="747">
        <f t="shared" ref="H17:H23" si="1">B17+4</f>
        <v>30</v>
      </c>
      <c r="K17" s="434"/>
      <c r="L17" s="434"/>
      <c r="M17" s="434"/>
      <c r="N17" s="434"/>
      <c r="O17" s="434"/>
      <c r="P17" s="434"/>
      <c r="Q17" s="516"/>
      <c r="R17" s="516"/>
      <c r="S17" s="530"/>
      <c r="T17" s="434"/>
      <c r="U17" s="434"/>
      <c r="V17" s="531"/>
      <c r="W17" s="531"/>
      <c r="X17" s="434"/>
    </row>
    <row r="18" spans="1:24">
      <c r="A18" s="746">
        <v>46097</v>
      </c>
      <c r="B18" s="747">
        <v>26</v>
      </c>
      <c r="C18" s="434" t="s">
        <v>63</v>
      </c>
      <c r="D18" s="747">
        <v>18</v>
      </c>
      <c r="E18" s="434" t="s">
        <v>675</v>
      </c>
      <c r="F18" s="771" t="s">
        <v>69</v>
      </c>
      <c r="G18" s="747" t="s">
        <v>653</v>
      </c>
      <c r="H18" s="747">
        <f t="shared" si="1"/>
        <v>30</v>
      </c>
      <c r="K18" s="434"/>
      <c r="L18" s="434"/>
      <c r="M18" s="434"/>
      <c r="N18" s="434"/>
      <c r="O18" s="434"/>
      <c r="P18" s="434"/>
      <c r="Q18" s="516"/>
      <c r="R18" s="516"/>
      <c r="S18" s="530"/>
      <c r="T18" s="434"/>
      <c r="U18" s="434"/>
      <c r="V18" s="531"/>
      <c r="W18" s="531"/>
      <c r="X18" s="434"/>
    </row>
    <row r="19" spans="1:24">
      <c r="A19" s="855">
        <v>46097</v>
      </c>
      <c r="B19" s="827">
        <v>26</v>
      </c>
      <c r="C19" s="549" t="s">
        <v>65</v>
      </c>
      <c r="D19" s="827">
        <v>19</v>
      </c>
      <c r="E19" s="549" t="s">
        <v>675</v>
      </c>
      <c r="F19" s="815" t="s">
        <v>69</v>
      </c>
      <c r="G19" s="827" t="s">
        <v>653</v>
      </c>
      <c r="H19" s="827">
        <f t="shared" si="1"/>
        <v>30</v>
      </c>
      <c r="K19" s="434"/>
      <c r="L19" s="434"/>
      <c r="M19" s="434"/>
      <c r="N19" s="434"/>
      <c r="O19" s="434"/>
      <c r="P19" s="434"/>
      <c r="Q19" s="516"/>
      <c r="R19" s="516"/>
      <c r="S19" s="530"/>
      <c r="T19" s="434"/>
      <c r="U19" s="434"/>
      <c r="V19" s="531"/>
      <c r="W19" s="531"/>
      <c r="X19" s="434"/>
    </row>
    <row r="20" spans="1:24">
      <c r="A20" s="746">
        <v>46100</v>
      </c>
      <c r="B20" s="747">
        <v>29</v>
      </c>
      <c r="C20" s="434" t="s">
        <v>211</v>
      </c>
      <c r="D20" s="747">
        <v>20</v>
      </c>
      <c r="E20" s="434" t="s">
        <v>675</v>
      </c>
      <c r="F20" s="771" t="s">
        <v>69</v>
      </c>
      <c r="G20" s="747" t="s">
        <v>653</v>
      </c>
      <c r="H20" s="747">
        <f t="shared" si="1"/>
        <v>33</v>
      </c>
      <c r="K20" s="434"/>
      <c r="L20" s="434"/>
      <c r="M20" s="434"/>
      <c r="N20" s="434"/>
      <c r="O20" s="434"/>
      <c r="P20" s="434"/>
      <c r="Q20" s="516"/>
      <c r="R20" s="516"/>
      <c r="S20" s="530"/>
      <c r="T20" s="434"/>
      <c r="U20" s="434"/>
      <c r="V20" s="531"/>
      <c r="W20" s="531"/>
      <c r="X20" s="434"/>
    </row>
    <row r="21" spans="1:24">
      <c r="A21" s="746">
        <v>46100</v>
      </c>
      <c r="B21" s="747">
        <v>29</v>
      </c>
      <c r="C21" s="434" t="s">
        <v>63</v>
      </c>
      <c r="D21" s="747">
        <v>21</v>
      </c>
      <c r="E21" s="434" t="s">
        <v>675</v>
      </c>
      <c r="F21" s="771" t="s">
        <v>69</v>
      </c>
      <c r="G21" s="747" t="s">
        <v>653</v>
      </c>
      <c r="H21" s="747">
        <f t="shared" si="1"/>
        <v>33</v>
      </c>
      <c r="K21" s="434"/>
      <c r="L21" s="434"/>
      <c r="M21" s="434"/>
      <c r="N21" s="434"/>
      <c r="O21" s="434"/>
      <c r="P21" s="434"/>
      <c r="Q21" s="516"/>
      <c r="R21" s="516"/>
      <c r="S21" s="530"/>
      <c r="T21" s="434"/>
      <c r="U21" s="434"/>
      <c r="V21" s="531"/>
      <c r="W21" s="531"/>
      <c r="X21" s="434"/>
    </row>
    <row r="22" spans="1:24">
      <c r="A22" s="746">
        <v>46100</v>
      </c>
      <c r="B22" s="747">
        <v>29</v>
      </c>
      <c r="C22" s="434" t="s">
        <v>65</v>
      </c>
      <c r="D22" s="747">
        <v>22</v>
      </c>
      <c r="E22" s="434" t="s">
        <v>675</v>
      </c>
      <c r="F22" s="771" t="s">
        <v>69</v>
      </c>
      <c r="G22" s="747" t="s">
        <v>653</v>
      </c>
      <c r="H22" s="747">
        <f t="shared" si="1"/>
        <v>33</v>
      </c>
      <c r="K22" s="434"/>
      <c r="L22" s="434"/>
      <c r="M22" s="434"/>
      <c r="N22" s="434"/>
      <c r="O22" s="434"/>
      <c r="P22" s="434"/>
      <c r="Q22" s="516"/>
      <c r="R22" s="516"/>
      <c r="S22" s="530"/>
      <c r="T22" s="434"/>
      <c r="U22" s="434"/>
      <c r="V22" s="531"/>
      <c r="W22" s="531"/>
      <c r="X22" s="434"/>
    </row>
    <row r="23" spans="1:24">
      <c r="A23" s="855">
        <v>46100</v>
      </c>
      <c r="B23" s="827">
        <v>29</v>
      </c>
      <c r="C23" s="827" t="s">
        <v>449</v>
      </c>
      <c r="D23" s="827">
        <v>24</v>
      </c>
      <c r="E23" s="549" t="s">
        <v>675</v>
      </c>
      <c r="F23" s="815" t="s">
        <v>69</v>
      </c>
      <c r="G23" s="827" t="s">
        <v>653</v>
      </c>
      <c r="H23" s="827">
        <f t="shared" si="1"/>
        <v>33</v>
      </c>
      <c r="K23" s="434"/>
      <c r="L23" s="434"/>
      <c r="M23" s="434"/>
      <c r="N23" s="434"/>
      <c r="O23" s="434"/>
      <c r="P23" s="434"/>
      <c r="Q23" s="516"/>
      <c r="R23" s="516"/>
      <c r="S23" s="530"/>
      <c r="T23" s="434"/>
      <c r="U23" s="434"/>
      <c r="V23" s="531"/>
      <c r="W23" s="531"/>
      <c r="X23" s="434"/>
    </row>
    <row r="24" spans="1:24">
      <c r="A24" s="746">
        <v>46104</v>
      </c>
      <c r="B24" s="747">
        <v>33</v>
      </c>
      <c r="C24" s="434" t="s">
        <v>211</v>
      </c>
      <c r="D24" s="747">
        <v>25</v>
      </c>
      <c r="E24" s="434" t="s">
        <v>675</v>
      </c>
      <c r="F24" s="771" t="s">
        <v>69</v>
      </c>
      <c r="G24" s="747" t="s">
        <v>653</v>
      </c>
      <c r="H24" s="747">
        <f t="shared" ref="H24:H27" si="2">B24+4</f>
        <v>37</v>
      </c>
      <c r="K24" s="434"/>
      <c r="L24" s="434"/>
      <c r="M24" s="434"/>
      <c r="N24" s="434"/>
      <c r="O24" s="434"/>
      <c r="P24" s="434"/>
      <c r="Q24" s="516"/>
      <c r="R24" s="516"/>
      <c r="S24" s="530"/>
      <c r="T24" s="434"/>
      <c r="U24" s="434"/>
      <c r="V24" s="531"/>
      <c r="W24" s="531"/>
      <c r="X24" s="434"/>
    </row>
    <row r="25" spans="1:24">
      <c r="A25" s="746">
        <v>46104</v>
      </c>
      <c r="B25" s="747">
        <v>33</v>
      </c>
      <c r="C25" s="434" t="s">
        <v>63</v>
      </c>
      <c r="D25" s="747">
        <v>26</v>
      </c>
      <c r="E25" s="434" t="s">
        <v>675</v>
      </c>
      <c r="F25" s="771" t="s">
        <v>69</v>
      </c>
      <c r="G25" s="747" t="s">
        <v>653</v>
      </c>
      <c r="H25" s="747">
        <f t="shared" si="2"/>
        <v>37</v>
      </c>
      <c r="K25" s="434"/>
      <c r="L25" s="434"/>
      <c r="M25" s="434"/>
      <c r="N25" s="434"/>
      <c r="O25" s="434"/>
      <c r="P25" s="434"/>
      <c r="Q25" s="516"/>
      <c r="R25" s="516"/>
      <c r="S25" s="530"/>
      <c r="T25" s="434"/>
      <c r="U25" s="434"/>
      <c r="V25" s="531"/>
      <c r="W25" s="531"/>
      <c r="X25" s="434"/>
    </row>
    <row r="26" spans="1:24">
      <c r="A26" s="746">
        <v>46104</v>
      </c>
      <c r="B26" s="747">
        <v>33</v>
      </c>
      <c r="C26" s="434" t="s">
        <v>65</v>
      </c>
      <c r="D26" s="747">
        <v>27</v>
      </c>
      <c r="E26" s="434" t="s">
        <v>675</v>
      </c>
      <c r="F26" s="771" t="s">
        <v>69</v>
      </c>
      <c r="G26" s="747" t="s">
        <v>653</v>
      </c>
      <c r="H26" s="747">
        <f t="shared" si="2"/>
        <v>37</v>
      </c>
      <c r="M26" s="434"/>
      <c r="N26" s="434"/>
    </row>
    <row r="27" spans="1:24">
      <c r="A27" s="855">
        <v>46104</v>
      </c>
      <c r="B27" s="827">
        <v>33</v>
      </c>
      <c r="C27" s="827" t="s">
        <v>449</v>
      </c>
      <c r="D27" s="827">
        <v>28</v>
      </c>
      <c r="E27" s="549" t="s">
        <v>675</v>
      </c>
      <c r="F27" s="815" t="s">
        <v>69</v>
      </c>
      <c r="G27" s="827" t="s">
        <v>653</v>
      </c>
      <c r="H27" s="827">
        <f t="shared" si="2"/>
        <v>37</v>
      </c>
      <c r="M27" s="434"/>
      <c r="N27" s="434"/>
    </row>
    <row r="28" spans="1:24">
      <c r="A28" s="746">
        <v>46111</v>
      </c>
      <c r="B28" s="747">
        <v>40</v>
      </c>
      <c r="C28" s="434" t="s">
        <v>211</v>
      </c>
      <c r="D28" s="747">
        <v>29</v>
      </c>
      <c r="E28" s="434" t="s">
        <v>675</v>
      </c>
      <c r="F28" s="771" t="s">
        <v>69</v>
      </c>
      <c r="G28" s="747" t="s">
        <v>653</v>
      </c>
      <c r="H28" s="747">
        <f t="shared" ref="H28:H36" si="3">B28+4</f>
        <v>44</v>
      </c>
      <c r="M28" s="434"/>
      <c r="N28" s="434"/>
    </row>
    <row r="29" spans="1:24">
      <c r="A29" s="855">
        <v>46111</v>
      </c>
      <c r="B29" s="827">
        <v>40</v>
      </c>
      <c r="C29" s="549" t="s">
        <v>63</v>
      </c>
      <c r="D29" s="827">
        <v>30</v>
      </c>
      <c r="E29" s="549" t="s">
        <v>675</v>
      </c>
      <c r="F29" s="815" t="s">
        <v>69</v>
      </c>
      <c r="G29" s="827" t="s">
        <v>653</v>
      </c>
      <c r="H29" s="827">
        <f t="shared" si="3"/>
        <v>44</v>
      </c>
      <c r="M29" s="434"/>
      <c r="N29" s="434"/>
    </row>
    <row r="30" spans="1:24">
      <c r="A30" s="746">
        <v>46118</v>
      </c>
      <c r="B30" s="747">
        <v>47</v>
      </c>
      <c r="C30" s="434" t="s">
        <v>211</v>
      </c>
      <c r="D30" s="747">
        <v>34</v>
      </c>
      <c r="E30" s="434" t="s">
        <v>675</v>
      </c>
      <c r="F30" s="771" t="s">
        <v>69</v>
      </c>
      <c r="G30" s="747" t="s">
        <v>653</v>
      </c>
      <c r="H30" s="747">
        <f t="shared" si="3"/>
        <v>51</v>
      </c>
      <c r="M30" s="434"/>
      <c r="N30" s="434"/>
    </row>
    <row r="31" spans="1:24">
      <c r="A31" s="746">
        <v>46118</v>
      </c>
      <c r="B31" s="747">
        <v>47</v>
      </c>
      <c r="C31" s="434" t="s">
        <v>63</v>
      </c>
      <c r="D31" s="747">
        <v>35</v>
      </c>
      <c r="E31" s="434" t="s">
        <v>675</v>
      </c>
      <c r="F31" s="771" t="s">
        <v>69</v>
      </c>
      <c r="G31" s="747" t="s">
        <v>653</v>
      </c>
      <c r="H31" s="747">
        <f t="shared" si="3"/>
        <v>51</v>
      </c>
      <c r="M31" s="434"/>
      <c r="N31" s="434"/>
    </row>
    <row r="32" spans="1:24">
      <c r="A32" s="855">
        <v>46118</v>
      </c>
      <c r="B32" s="827">
        <v>47</v>
      </c>
      <c r="C32" s="827" t="s">
        <v>449</v>
      </c>
      <c r="D32" s="827">
        <v>36</v>
      </c>
      <c r="E32" s="549" t="s">
        <v>675</v>
      </c>
      <c r="F32" s="815" t="s">
        <v>69</v>
      </c>
      <c r="G32" s="827" t="s">
        <v>653</v>
      </c>
      <c r="H32" s="827">
        <f t="shared" si="3"/>
        <v>51</v>
      </c>
      <c r="M32" s="434"/>
      <c r="N32" s="434"/>
    </row>
    <row r="33" spans="1:13">
      <c r="A33" s="746">
        <v>46125</v>
      </c>
      <c r="B33" s="747">
        <v>54</v>
      </c>
      <c r="C33" s="434" t="s">
        <v>211</v>
      </c>
      <c r="D33" s="747">
        <v>37</v>
      </c>
      <c r="E33" s="434" t="s">
        <v>675</v>
      </c>
      <c r="F33" s="771" t="s">
        <v>69</v>
      </c>
      <c r="G33" s="747" t="s">
        <v>653</v>
      </c>
      <c r="H33" s="747">
        <f t="shared" si="3"/>
        <v>58</v>
      </c>
      <c r="M33" s="434"/>
    </row>
    <row r="34" spans="1:13">
      <c r="A34" s="746">
        <v>46125</v>
      </c>
      <c r="B34" s="747">
        <v>54</v>
      </c>
      <c r="C34" s="434" t="s">
        <v>63</v>
      </c>
      <c r="D34" s="747">
        <v>38</v>
      </c>
      <c r="E34" s="434" t="s">
        <v>675</v>
      </c>
      <c r="F34" s="771" t="s">
        <v>69</v>
      </c>
      <c r="G34" s="747" t="s">
        <v>653</v>
      </c>
      <c r="H34" s="747">
        <f t="shared" si="3"/>
        <v>58</v>
      </c>
      <c r="M34" s="434"/>
    </row>
    <row r="35" spans="1:13">
      <c r="A35" s="746">
        <v>46125</v>
      </c>
      <c r="B35" s="747">
        <v>54</v>
      </c>
      <c r="C35" s="434" t="s">
        <v>65</v>
      </c>
      <c r="D35" s="747">
        <v>39</v>
      </c>
      <c r="E35" s="434" t="s">
        <v>675</v>
      </c>
      <c r="F35" s="771" t="s">
        <v>69</v>
      </c>
      <c r="G35" s="747" t="s">
        <v>653</v>
      </c>
      <c r="H35" s="747">
        <f t="shared" si="3"/>
        <v>58</v>
      </c>
    </row>
    <row r="36" spans="1:13">
      <c r="A36" s="855">
        <v>46125</v>
      </c>
      <c r="B36" s="827">
        <v>54</v>
      </c>
      <c r="C36" s="827" t="s">
        <v>449</v>
      </c>
      <c r="D36" s="827">
        <v>40</v>
      </c>
      <c r="E36" s="549" t="s">
        <v>675</v>
      </c>
      <c r="F36" s="815" t="s">
        <v>69</v>
      </c>
      <c r="G36" s="827" t="s">
        <v>653</v>
      </c>
      <c r="H36" s="827">
        <f t="shared" si="3"/>
        <v>58</v>
      </c>
    </row>
  </sheetData>
  <sheetProtection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7C8D-C2BB-4468-8629-F0487DF0D6F6}">
  <dimension ref="A1:BE184"/>
  <sheetViews>
    <sheetView tabSelected="1" workbookViewId="0">
      <selection activeCell="G40" sqref="G40"/>
    </sheetView>
  </sheetViews>
  <sheetFormatPr defaultColWidth="8.85546875" defaultRowHeight="15"/>
  <cols>
    <col min="1" max="1" width="10.7109375" bestFit="1" customWidth="1"/>
    <col min="2" max="2" width="9.42578125" customWidth="1"/>
    <col min="3" max="3" width="19.42578125" customWidth="1"/>
    <col min="6" max="6" width="27.85546875" customWidth="1"/>
    <col min="7" max="7" width="51.85546875" customWidth="1"/>
    <col min="8" max="8" width="88.42578125" customWidth="1"/>
    <col min="9" max="9" width="34" customWidth="1"/>
    <col min="12" max="12" width="13.28515625" customWidth="1"/>
    <col min="15" max="15" width="22" customWidth="1"/>
    <col min="16" max="16" width="19.42578125" customWidth="1"/>
    <col min="17" max="17" width="22.42578125" customWidth="1"/>
    <col min="18" max="18" width="21.42578125" customWidth="1"/>
    <col min="19" max="19" width="50.28515625" customWidth="1"/>
    <col min="20" max="20" width="19.28515625" customWidth="1"/>
    <col min="21" max="21" width="56.7109375" customWidth="1"/>
    <col min="22" max="22" width="27.85546875" customWidth="1"/>
    <col min="23" max="23" width="17" customWidth="1"/>
    <col min="25" max="25" width="65.7109375" customWidth="1"/>
    <col min="26" max="26" width="12.42578125" customWidth="1"/>
    <col min="27" max="27" width="41.85546875" customWidth="1"/>
    <col min="28" max="28" width="11.7109375" customWidth="1"/>
    <col min="29" max="29" width="12.28515625" customWidth="1"/>
    <col min="30" max="30" width="13.42578125" customWidth="1"/>
    <col min="31" max="31" width="11.42578125" customWidth="1"/>
    <col min="32" max="32" width="12.42578125" customWidth="1"/>
    <col min="33" max="33" width="11.42578125" customWidth="1"/>
    <col min="34" max="34" width="13.42578125" customWidth="1"/>
    <col min="35" max="35" width="12.85546875" customWidth="1"/>
    <col min="36" max="37" width="13.85546875" customWidth="1"/>
    <col min="38" max="38" width="12.85546875" customWidth="1"/>
    <col min="39" max="39" width="13.7109375" customWidth="1"/>
    <col min="40" max="40" width="20.42578125" customWidth="1"/>
    <col min="41" max="41" width="22" customWidth="1"/>
    <col min="42" max="42" width="16.85546875" customWidth="1"/>
    <col min="43" max="43" width="17.85546875" customWidth="1"/>
    <col min="44" max="44" width="15.85546875" customWidth="1"/>
    <col min="45" max="45" width="16.7109375" customWidth="1"/>
    <col min="46" max="46" width="14.85546875" customWidth="1"/>
    <col min="47" max="47" width="14.140625" customWidth="1"/>
    <col min="48" max="48" width="13.7109375" customWidth="1"/>
    <col min="49" max="50" width="13.42578125" customWidth="1"/>
    <col min="51" max="51" width="13.28515625" customWidth="1"/>
    <col min="52" max="52" width="13.42578125" customWidth="1"/>
    <col min="53" max="53" width="11.7109375" customWidth="1"/>
    <col min="54" max="54" width="13.140625" customWidth="1"/>
    <col min="55" max="55" width="12" customWidth="1"/>
    <col min="56" max="56" width="14.28515625" customWidth="1"/>
    <col min="57" max="57" width="14.140625" customWidth="1"/>
  </cols>
  <sheetData>
    <row r="1" spans="1:57">
      <c r="A1" s="305" t="s">
        <v>10</v>
      </c>
      <c r="B1" s="305" t="s">
        <v>11</v>
      </c>
      <c r="C1" s="305" t="s">
        <v>12</v>
      </c>
      <c r="D1" s="305" t="s">
        <v>13</v>
      </c>
      <c r="E1" s="765" t="s">
        <v>14</v>
      </c>
      <c r="F1" s="305" t="s">
        <v>15</v>
      </c>
      <c r="G1" s="305" t="s">
        <v>16</v>
      </c>
      <c r="H1" s="305" t="s">
        <v>282</v>
      </c>
      <c r="I1" t="s">
        <v>28</v>
      </c>
      <c r="J1" s="839" t="s">
        <v>19</v>
      </c>
      <c r="K1" s="836" t="s">
        <v>20</v>
      </c>
      <c r="L1" s="836" t="s">
        <v>21</v>
      </c>
      <c r="M1" s="836" t="s">
        <v>22</v>
      </c>
      <c r="N1" s="836" t="s">
        <v>23</v>
      </c>
      <c r="O1" s="836" t="s">
        <v>284</v>
      </c>
      <c r="P1" s="836" t="s">
        <v>24</v>
      </c>
      <c r="Q1" s="836" t="s">
        <v>102</v>
      </c>
      <c r="R1" s="836" t="s">
        <v>285</v>
      </c>
      <c r="S1" s="836" t="s">
        <v>286</v>
      </c>
      <c r="T1" s="836" t="s">
        <v>103</v>
      </c>
      <c r="U1" s="837" t="s">
        <v>287</v>
      </c>
      <c r="V1" s="837" t="s">
        <v>288</v>
      </c>
      <c r="W1" s="838" t="s">
        <v>28</v>
      </c>
      <c r="Y1" s="832" t="s">
        <v>105</v>
      </c>
      <c r="Z1" s="831" t="s">
        <v>10</v>
      </c>
      <c r="AA1" s="590" t="s">
        <v>11</v>
      </c>
      <c r="AB1" s="655" t="s">
        <v>698</v>
      </c>
      <c r="AC1" s="655" t="s">
        <v>699</v>
      </c>
      <c r="AD1" s="655" t="s">
        <v>700</v>
      </c>
      <c r="AE1" s="655" t="s">
        <v>701</v>
      </c>
      <c r="AF1" s="655" t="s">
        <v>702</v>
      </c>
      <c r="AG1" s="655" t="s">
        <v>703</v>
      </c>
      <c r="AH1" s="878" t="s">
        <v>704</v>
      </c>
      <c r="AI1" s="593" t="s">
        <v>705</v>
      </c>
      <c r="AJ1" s="592" t="s">
        <v>706</v>
      </c>
      <c r="AK1" s="592" t="s">
        <v>707</v>
      </c>
      <c r="AL1" s="592" t="s">
        <v>708</v>
      </c>
      <c r="AM1" s="592" t="s">
        <v>709</v>
      </c>
      <c r="AN1" s="884" t="s">
        <v>710</v>
      </c>
      <c r="AO1" s="692" t="s">
        <v>711</v>
      </c>
      <c r="AP1" s="692" t="s">
        <v>712</v>
      </c>
      <c r="AQ1" s="692" t="s">
        <v>713</v>
      </c>
      <c r="AR1" s="692" t="s">
        <v>714</v>
      </c>
      <c r="AS1" s="692" t="s">
        <v>715</v>
      </c>
      <c r="AT1" s="889" t="s">
        <v>716</v>
      </c>
      <c r="AU1" s="592" t="s">
        <v>717</v>
      </c>
      <c r="AV1" s="592" t="s">
        <v>718</v>
      </c>
      <c r="AW1" s="592" t="s">
        <v>719</v>
      </c>
      <c r="AX1" s="592" t="s">
        <v>720</v>
      </c>
      <c r="AY1" s="592" t="s">
        <v>721</v>
      </c>
      <c r="AZ1" s="884" t="s">
        <v>722</v>
      </c>
      <c r="BA1" s="692" t="s">
        <v>723</v>
      </c>
      <c r="BB1" s="692" t="s">
        <v>724</v>
      </c>
      <c r="BC1" s="692" t="s">
        <v>725</v>
      </c>
      <c r="BD1" s="692" t="s">
        <v>726</v>
      </c>
      <c r="BE1" s="692" t="s">
        <v>727</v>
      </c>
    </row>
    <row r="2" spans="1:57">
      <c r="A2" s="842">
        <v>46076</v>
      </c>
      <c r="B2" s="598">
        <v>5</v>
      </c>
      <c r="C2" s="598" t="s">
        <v>211</v>
      </c>
      <c r="D2" s="843">
        <v>8</v>
      </c>
      <c r="E2" s="598" t="s">
        <v>728</v>
      </c>
      <c r="F2" s="598" t="s">
        <v>69</v>
      </c>
      <c r="G2" s="840" t="s">
        <v>729</v>
      </c>
      <c r="H2" s="844" t="s">
        <v>108</v>
      </c>
      <c r="J2" s="437">
        <v>1</v>
      </c>
      <c r="K2" s="434">
        <v>1</v>
      </c>
      <c r="L2" s="434" t="s">
        <v>728</v>
      </c>
      <c r="M2" s="434">
        <v>1</v>
      </c>
      <c r="N2" s="434" t="s">
        <v>57</v>
      </c>
      <c r="O2" s="516" t="s">
        <v>730</v>
      </c>
      <c r="P2" s="516" t="s">
        <v>391</v>
      </c>
      <c r="Q2" s="530" t="s">
        <v>215</v>
      </c>
      <c r="R2" s="434" t="s">
        <v>389</v>
      </c>
      <c r="S2" s="434" t="s">
        <v>301</v>
      </c>
      <c r="T2" s="531">
        <v>46071</v>
      </c>
      <c r="U2" s="499" t="s">
        <v>731</v>
      </c>
      <c r="V2" s="434" t="s">
        <v>303</v>
      </c>
      <c r="W2" s="532"/>
      <c r="Y2" s="832" t="s">
        <v>303</v>
      </c>
      <c r="Z2" s="829">
        <v>46076</v>
      </c>
      <c r="AA2" s="598">
        <v>5</v>
      </c>
      <c r="AB2" s="803">
        <v>10.41</v>
      </c>
      <c r="AC2" s="804">
        <v>12.65</v>
      </c>
      <c r="AD2" s="804">
        <v>4.95</v>
      </c>
      <c r="AE2" s="804">
        <v>2.38</v>
      </c>
      <c r="AF2" s="804">
        <v>2.4300000000000002</v>
      </c>
      <c r="AG2" s="860">
        <v>0.04</v>
      </c>
      <c r="AH2" s="805">
        <v>3.15</v>
      </c>
      <c r="AI2" s="805">
        <v>1.9</v>
      </c>
      <c r="AJ2" s="805">
        <v>2.04</v>
      </c>
      <c r="AK2" s="805">
        <v>0.81</v>
      </c>
      <c r="AL2" s="805">
        <v>0.95</v>
      </c>
      <c r="AM2" s="879">
        <v>0.56999999999999995</v>
      </c>
      <c r="AN2" s="804">
        <v>4.4800000000000004</v>
      </c>
      <c r="AO2" s="780">
        <v>1.58</v>
      </c>
      <c r="AP2" s="780">
        <v>1.66</v>
      </c>
      <c r="AQ2" s="780">
        <v>0.24</v>
      </c>
      <c r="AR2" s="780">
        <v>0.18</v>
      </c>
      <c r="AS2" s="885">
        <v>0.48</v>
      </c>
      <c r="AT2" s="781">
        <v>13.19</v>
      </c>
      <c r="AU2" s="781">
        <v>22.23</v>
      </c>
      <c r="AV2" s="835">
        <v>17.47</v>
      </c>
      <c r="AW2" s="781">
        <v>1.6</v>
      </c>
      <c r="AX2" s="781">
        <v>1.51</v>
      </c>
      <c r="AY2" s="890">
        <v>0.73</v>
      </c>
      <c r="AZ2" s="784">
        <v>8.86</v>
      </c>
      <c r="BA2" s="784">
        <v>6.09</v>
      </c>
      <c r="BB2" s="784">
        <v>4.4400000000000004</v>
      </c>
      <c r="BC2" s="784">
        <v>1.1599999999999999</v>
      </c>
      <c r="BD2" s="784">
        <v>0.53</v>
      </c>
      <c r="BE2" s="785">
        <v>0.84</v>
      </c>
    </row>
    <row r="3" spans="1:57">
      <c r="A3" s="842">
        <v>46076</v>
      </c>
      <c r="B3" s="598">
        <v>5</v>
      </c>
      <c r="C3" s="598" t="s">
        <v>63</v>
      </c>
      <c r="D3" s="843">
        <v>9</v>
      </c>
      <c r="E3" s="598" t="s">
        <v>728</v>
      </c>
      <c r="F3" s="598" t="s">
        <v>69</v>
      </c>
      <c r="G3" s="840" t="s">
        <v>729</v>
      </c>
      <c r="H3" s="844" t="s">
        <v>114</v>
      </c>
      <c r="J3" s="437">
        <v>2</v>
      </c>
      <c r="K3" s="434">
        <v>1</v>
      </c>
      <c r="L3" s="434" t="s">
        <v>728</v>
      </c>
      <c r="M3" s="434">
        <v>2</v>
      </c>
      <c r="N3" s="434" t="s">
        <v>57</v>
      </c>
      <c r="O3" s="516" t="s">
        <v>730</v>
      </c>
      <c r="P3" s="516" t="s">
        <v>391</v>
      </c>
      <c r="Q3" s="530" t="s">
        <v>215</v>
      </c>
      <c r="R3" s="434" t="s">
        <v>389</v>
      </c>
      <c r="S3" s="434" t="s">
        <v>301</v>
      </c>
      <c r="T3" s="531">
        <v>46071</v>
      </c>
      <c r="U3" s="499" t="s">
        <v>731</v>
      </c>
      <c r="V3" s="434" t="s">
        <v>303</v>
      </c>
      <c r="W3" s="532"/>
      <c r="Y3" s="833" t="s">
        <v>303</v>
      </c>
      <c r="Z3" s="830">
        <v>46079</v>
      </c>
      <c r="AA3" s="598">
        <v>8</v>
      </c>
      <c r="AB3" s="807">
        <v>26.85</v>
      </c>
      <c r="AC3" s="808">
        <v>27.46</v>
      </c>
      <c r="AD3" s="808">
        <v>15.26</v>
      </c>
      <c r="AE3" s="808">
        <v>12.96</v>
      </c>
      <c r="AF3" s="808">
        <v>10.85</v>
      </c>
      <c r="AG3" s="861">
        <v>6.84</v>
      </c>
      <c r="AH3" s="771">
        <v>14.77</v>
      </c>
      <c r="AI3" s="771">
        <v>10.07</v>
      </c>
      <c r="AJ3" s="771">
        <v>11.64</v>
      </c>
      <c r="AK3" s="771">
        <v>7.84</v>
      </c>
      <c r="AL3" s="771">
        <v>11.78</v>
      </c>
      <c r="AM3" s="880">
        <v>4.53</v>
      </c>
      <c r="AN3" s="808">
        <v>6.84</v>
      </c>
      <c r="AO3" s="786">
        <v>6.07</v>
      </c>
      <c r="AP3" s="786">
        <v>4.03</v>
      </c>
      <c r="AQ3" s="786">
        <v>0.34</v>
      </c>
      <c r="AR3" s="786">
        <v>0.82</v>
      </c>
      <c r="AS3" s="886">
        <v>0.45</v>
      </c>
      <c r="AT3" s="787">
        <v>31.73</v>
      </c>
      <c r="AU3" s="787">
        <v>40.4</v>
      </c>
      <c r="AV3" s="787">
        <v>36.880000000000003</v>
      </c>
      <c r="AW3" s="787">
        <v>9.74</v>
      </c>
      <c r="AX3" s="787">
        <v>2.7</v>
      </c>
      <c r="AY3" s="891">
        <v>4.33</v>
      </c>
      <c r="AZ3" s="790">
        <v>26.04</v>
      </c>
      <c r="BA3" s="790">
        <v>22.11</v>
      </c>
      <c r="BB3" s="790">
        <v>19.510000000000002</v>
      </c>
      <c r="BC3" s="790">
        <v>11.23</v>
      </c>
      <c r="BD3" s="790">
        <v>7.06</v>
      </c>
      <c r="BE3" s="791">
        <v>9.52</v>
      </c>
    </row>
    <row r="4" spans="1:57">
      <c r="A4" s="842">
        <v>46076</v>
      </c>
      <c r="B4" s="598">
        <v>5</v>
      </c>
      <c r="C4" s="598" t="s">
        <v>65</v>
      </c>
      <c r="D4" s="843">
        <v>10</v>
      </c>
      <c r="E4" s="598" t="s">
        <v>728</v>
      </c>
      <c r="F4" s="598" t="s">
        <v>69</v>
      </c>
      <c r="G4" s="840" t="s">
        <v>729</v>
      </c>
      <c r="H4" s="844" t="s">
        <v>309</v>
      </c>
      <c r="J4" s="437">
        <v>3</v>
      </c>
      <c r="K4" s="434">
        <v>1</v>
      </c>
      <c r="L4" s="434" t="s">
        <v>728</v>
      </c>
      <c r="M4" s="434">
        <v>3</v>
      </c>
      <c r="N4" s="434" t="s">
        <v>57</v>
      </c>
      <c r="O4" s="516" t="s">
        <v>730</v>
      </c>
      <c r="P4" s="516" t="s">
        <v>391</v>
      </c>
      <c r="Q4" s="530" t="s">
        <v>215</v>
      </c>
      <c r="R4" s="434" t="s">
        <v>389</v>
      </c>
      <c r="S4" s="434" t="s">
        <v>301</v>
      </c>
      <c r="T4" s="531">
        <v>46071</v>
      </c>
      <c r="U4" s="499" t="s">
        <v>731</v>
      </c>
      <c r="V4" s="434" t="s">
        <v>303</v>
      </c>
      <c r="W4" s="532"/>
      <c r="Y4" s="833" t="s">
        <v>303</v>
      </c>
      <c r="Z4" s="830">
        <v>46083</v>
      </c>
      <c r="AA4" s="598">
        <v>12</v>
      </c>
      <c r="AB4" s="807">
        <v>41.45</v>
      </c>
      <c r="AC4" s="808">
        <v>39.35</v>
      </c>
      <c r="AD4" s="808">
        <v>24.65</v>
      </c>
      <c r="AE4" s="808">
        <v>56.99</v>
      </c>
      <c r="AF4" s="808">
        <v>61.03</v>
      </c>
      <c r="AG4" s="861">
        <v>71.19</v>
      </c>
      <c r="AH4" s="771">
        <v>33.6</v>
      </c>
      <c r="AI4" s="771">
        <v>22.78</v>
      </c>
      <c r="AJ4" s="771">
        <v>26.75</v>
      </c>
      <c r="AK4" s="771">
        <v>27.89</v>
      </c>
      <c r="AL4" s="771">
        <v>41.84</v>
      </c>
      <c r="AM4" s="880">
        <v>25.45</v>
      </c>
      <c r="AN4" s="809">
        <v>15.79</v>
      </c>
      <c r="AO4" s="786">
        <v>15.23</v>
      </c>
      <c r="AP4" s="786">
        <v>8.7200000000000006</v>
      </c>
      <c r="AQ4" s="786">
        <v>0.85</v>
      </c>
      <c r="AR4" s="786">
        <v>5.0199999999999996</v>
      </c>
      <c r="AS4" s="886">
        <v>0.14000000000000001</v>
      </c>
      <c r="AT4" s="787">
        <v>47.09</v>
      </c>
      <c r="AU4" s="787">
        <v>57.57</v>
      </c>
      <c r="AV4" s="787">
        <v>47.44</v>
      </c>
      <c r="AW4" s="787">
        <v>39.549999999999997</v>
      </c>
      <c r="AX4" s="787">
        <v>58.22</v>
      </c>
      <c r="AY4" s="891">
        <v>34.03</v>
      </c>
      <c r="AZ4" s="790">
        <v>46.78</v>
      </c>
      <c r="BA4" s="790">
        <v>38.47</v>
      </c>
      <c r="BB4" s="790">
        <v>37.43</v>
      </c>
      <c r="BC4" s="790">
        <v>44.76</v>
      </c>
      <c r="BD4" s="790">
        <v>36.01</v>
      </c>
      <c r="BE4" s="791">
        <v>50.71</v>
      </c>
    </row>
    <row r="5" spans="1:57">
      <c r="A5" s="842">
        <v>46076</v>
      </c>
      <c r="B5" s="598">
        <v>5</v>
      </c>
      <c r="C5" s="598" t="s">
        <v>211</v>
      </c>
      <c r="D5" s="840">
        <v>11</v>
      </c>
      <c r="E5" s="847" t="s">
        <v>228</v>
      </c>
      <c r="F5" s="598" t="s">
        <v>69</v>
      </c>
      <c r="G5" s="840" t="s">
        <v>729</v>
      </c>
      <c r="H5" s="844" t="s">
        <v>108</v>
      </c>
      <c r="J5" s="437">
        <v>4</v>
      </c>
      <c r="K5" s="434">
        <v>1</v>
      </c>
      <c r="L5" s="434" t="s">
        <v>728</v>
      </c>
      <c r="M5" s="434">
        <v>4</v>
      </c>
      <c r="N5" s="434" t="s">
        <v>57</v>
      </c>
      <c r="O5" s="516" t="s">
        <v>730</v>
      </c>
      <c r="P5" s="516" t="s">
        <v>391</v>
      </c>
      <c r="Q5" s="530" t="s">
        <v>215</v>
      </c>
      <c r="R5" s="434" t="s">
        <v>389</v>
      </c>
      <c r="S5" s="426" t="s">
        <v>524</v>
      </c>
      <c r="T5" s="531">
        <v>46071</v>
      </c>
      <c r="U5" s="499" t="s">
        <v>731</v>
      </c>
      <c r="V5" s="434" t="s">
        <v>303</v>
      </c>
      <c r="W5" s="532"/>
      <c r="Y5" s="833" t="s">
        <v>303</v>
      </c>
      <c r="Z5" s="830">
        <v>46086</v>
      </c>
      <c r="AA5" s="598">
        <v>15</v>
      </c>
      <c r="AB5" s="807">
        <v>46.92</v>
      </c>
      <c r="AC5" s="808">
        <v>47.78</v>
      </c>
      <c r="AD5" s="808">
        <v>27.27</v>
      </c>
      <c r="AE5" s="808">
        <v>66.86</v>
      </c>
      <c r="AF5" s="808">
        <v>74.56</v>
      </c>
      <c r="AG5" s="861">
        <v>79.11</v>
      </c>
      <c r="AH5" s="810">
        <v>32.69</v>
      </c>
      <c r="AI5" s="771">
        <v>33.049999999999997</v>
      </c>
      <c r="AJ5" s="771">
        <v>33.44</v>
      </c>
      <c r="AK5" s="771">
        <v>22.95</v>
      </c>
      <c r="AL5" s="771">
        <v>38.22</v>
      </c>
      <c r="AM5" s="880">
        <v>22.81</v>
      </c>
      <c r="AN5" s="811">
        <v>26.09</v>
      </c>
      <c r="AO5" s="808">
        <v>17.77</v>
      </c>
      <c r="AP5" s="808">
        <v>11.49</v>
      </c>
      <c r="AQ5" s="808">
        <v>1.1200000000000001</v>
      </c>
      <c r="AR5" s="808">
        <v>7.91</v>
      </c>
      <c r="AS5" s="861">
        <v>1.41</v>
      </c>
      <c r="AT5" s="787">
        <v>48.23</v>
      </c>
      <c r="AU5" s="787">
        <v>62.11</v>
      </c>
      <c r="AV5" s="787">
        <v>52.14</v>
      </c>
      <c r="AW5" s="787">
        <v>68.39</v>
      </c>
      <c r="AX5" s="787">
        <v>65.72</v>
      </c>
      <c r="AY5" s="891">
        <v>52.2</v>
      </c>
      <c r="AZ5" s="790">
        <v>44.59</v>
      </c>
      <c r="BA5" s="790">
        <v>44.1</v>
      </c>
      <c r="BB5" s="790">
        <v>39.86</v>
      </c>
      <c r="BC5" s="790">
        <v>51.17</v>
      </c>
      <c r="BD5" s="790">
        <v>56.58</v>
      </c>
      <c r="BE5" s="791">
        <v>66.12</v>
      </c>
    </row>
    <row r="6" spans="1:57">
      <c r="A6" s="842">
        <v>46076</v>
      </c>
      <c r="B6" s="598">
        <v>5</v>
      </c>
      <c r="C6" s="598" t="s">
        <v>63</v>
      </c>
      <c r="D6" s="840">
        <v>12</v>
      </c>
      <c r="E6" s="847" t="s">
        <v>228</v>
      </c>
      <c r="F6" s="598" t="s">
        <v>69</v>
      </c>
      <c r="G6" s="840" t="s">
        <v>729</v>
      </c>
      <c r="H6" s="844" t="s">
        <v>114</v>
      </c>
      <c r="J6" s="437">
        <v>5</v>
      </c>
      <c r="K6" s="434">
        <v>1</v>
      </c>
      <c r="L6" s="434" t="s">
        <v>728</v>
      </c>
      <c r="M6" s="434">
        <v>5</v>
      </c>
      <c r="N6" s="434" t="s">
        <v>57</v>
      </c>
      <c r="O6" s="516" t="s">
        <v>730</v>
      </c>
      <c r="P6" s="516" t="s">
        <v>391</v>
      </c>
      <c r="Q6" s="530" t="s">
        <v>215</v>
      </c>
      <c r="R6" s="434" t="s">
        <v>389</v>
      </c>
      <c r="S6" s="426" t="s">
        <v>524</v>
      </c>
      <c r="T6" s="531">
        <v>46071</v>
      </c>
      <c r="U6" s="499" t="s">
        <v>731</v>
      </c>
      <c r="V6" s="434" t="s">
        <v>303</v>
      </c>
      <c r="W6" s="532"/>
      <c r="Y6" s="833" t="s">
        <v>303</v>
      </c>
      <c r="Z6" s="830">
        <v>46090</v>
      </c>
      <c r="AA6" s="598">
        <v>19</v>
      </c>
      <c r="AB6" s="807">
        <v>43.91</v>
      </c>
      <c r="AC6" s="808">
        <v>49.89</v>
      </c>
      <c r="AD6" s="808">
        <v>31.34</v>
      </c>
      <c r="AE6" s="808">
        <v>71.06</v>
      </c>
      <c r="AF6" s="808">
        <v>81.209999999999994</v>
      </c>
      <c r="AG6" s="861">
        <v>79.510000000000005</v>
      </c>
      <c r="AH6" s="810">
        <v>37.49</v>
      </c>
      <c r="AI6" s="771">
        <v>30.38</v>
      </c>
      <c r="AJ6" s="771">
        <v>30.47</v>
      </c>
      <c r="AK6" s="816">
        <v>3.69</v>
      </c>
      <c r="AL6" s="816">
        <v>17.649999999999999</v>
      </c>
      <c r="AM6" s="881">
        <v>5.67</v>
      </c>
      <c r="AN6" s="808">
        <v>21.5</v>
      </c>
      <c r="AO6" s="786">
        <v>19.57</v>
      </c>
      <c r="AP6" s="786">
        <v>11.77</v>
      </c>
      <c r="AQ6" s="792">
        <v>0.53</v>
      </c>
      <c r="AR6" s="792">
        <v>1.08</v>
      </c>
      <c r="AS6" s="887">
        <v>0.96</v>
      </c>
      <c r="AT6" s="787">
        <v>47.95</v>
      </c>
      <c r="AU6" s="787">
        <v>57</v>
      </c>
      <c r="AV6" s="787">
        <v>48.74</v>
      </c>
      <c r="AW6" s="787">
        <v>68.53</v>
      </c>
      <c r="AX6" s="787">
        <v>41.98</v>
      </c>
      <c r="AY6" s="891">
        <v>54.12</v>
      </c>
      <c r="AZ6" s="893">
        <v>44.79</v>
      </c>
      <c r="BA6" s="790">
        <v>45.3</v>
      </c>
      <c r="BB6" s="790">
        <v>40.409999999999997</v>
      </c>
      <c r="BC6" s="790">
        <v>54.86</v>
      </c>
      <c r="BD6" s="790">
        <v>61.44</v>
      </c>
      <c r="BE6" s="791">
        <v>70.41</v>
      </c>
    </row>
    <row r="7" spans="1:57">
      <c r="A7" s="842">
        <v>46076</v>
      </c>
      <c r="B7" s="598">
        <v>5</v>
      </c>
      <c r="C7" s="598" t="s">
        <v>65</v>
      </c>
      <c r="D7" s="840">
        <v>14</v>
      </c>
      <c r="E7" s="847" t="s">
        <v>228</v>
      </c>
      <c r="F7" s="598" t="s">
        <v>69</v>
      </c>
      <c r="G7" s="840" t="s">
        <v>729</v>
      </c>
      <c r="H7" s="844" t="s">
        <v>309</v>
      </c>
      <c r="J7" s="548">
        <v>6</v>
      </c>
      <c r="K7" s="549">
        <v>1</v>
      </c>
      <c r="L7" s="549" t="s">
        <v>728</v>
      </c>
      <c r="M7" s="549">
        <v>6</v>
      </c>
      <c r="N7" s="549" t="s">
        <v>57</v>
      </c>
      <c r="O7" s="565" t="s">
        <v>730</v>
      </c>
      <c r="P7" s="565" t="s">
        <v>391</v>
      </c>
      <c r="Q7" s="550" t="s">
        <v>215</v>
      </c>
      <c r="R7" s="549" t="s">
        <v>389</v>
      </c>
      <c r="S7" s="427" t="s">
        <v>524</v>
      </c>
      <c r="T7" s="551">
        <v>46071</v>
      </c>
      <c r="U7" s="566" t="s">
        <v>731</v>
      </c>
      <c r="V7" s="549" t="s">
        <v>303</v>
      </c>
      <c r="W7" s="552"/>
      <c r="Y7" s="833" t="s">
        <v>303</v>
      </c>
      <c r="Z7" s="830">
        <v>46093</v>
      </c>
      <c r="AA7" s="598">
        <v>22</v>
      </c>
      <c r="AB7" s="807">
        <v>43.19</v>
      </c>
      <c r="AC7" s="808">
        <v>50</v>
      </c>
      <c r="AD7" s="808">
        <v>29.58</v>
      </c>
      <c r="AE7" s="808">
        <v>70.63</v>
      </c>
      <c r="AF7" s="808">
        <v>79.06</v>
      </c>
      <c r="AG7" s="861">
        <v>77.95</v>
      </c>
      <c r="AH7" s="810">
        <v>40</v>
      </c>
      <c r="AI7" s="771">
        <v>30.27</v>
      </c>
      <c r="AJ7" s="771">
        <v>27.42</v>
      </c>
      <c r="AK7" s="816">
        <v>0</v>
      </c>
      <c r="AL7" s="816">
        <v>0</v>
      </c>
      <c r="AM7" s="881">
        <v>0</v>
      </c>
      <c r="AN7" s="869">
        <v>21.58</v>
      </c>
      <c r="AO7" s="869">
        <v>19.170000000000002</v>
      </c>
      <c r="AP7" s="869">
        <v>10.79</v>
      </c>
      <c r="AQ7" s="812">
        <v>0</v>
      </c>
      <c r="AR7" s="812">
        <v>0</v>
      </c>
      <c r="AS7" s="888">
        <v>0</v>
      </c>
      <c r="AT7" s="772">
        <v>46.42</v>
      </c>
      <c r="AU7" s="787">
        <v>57.4</v>
      </c>
      <c r="AV7" s="787">
        <v>51.75</v>
      </c>
      <c r="AW7" s="787">
        <v>58.66</v>
      </c>
      <c r="AX7" s="787">
        <v>75.17</v>
      </c>
      <c r="AY7" s="891">
        <v>53.37</v>
      </c>
      <c r="AZ7" s="790">
        <v>43.31</v>
      </c>
      <c r="BA7" s="790">
        <v>43.72</v>
      </c>
      <c r="BB7" s="790">
        <v>37.119999999999997</v>
      </c>
      <c r="BC7" s="790">
        <v>55.79</v>
      </c>
      <c r="BD7" s="790">
        <v>60.47</v>
      </c>
      <c r="BE7" s="791">
        <v>70.209999999999994</v>
      </c>
    </row>
    <row r="8" spans="1:57">
      <c r="A8" s="842">
        <v>46076</v>
      </c>
      <c r="B8" s="598">
        <v>5</v>
      </c>
      <c r="C8" s="598" t="s">
        <v>211</v>
      </c>
      <c r="D8" s="840">
        <v>18</v>
      </c>
      <c r="E8" s="847" t="s">
        <v>53</v>
      </c>
      <c r="F8" s="598" t="s">
        <v>69</v>
      </c>
      <c r="G8" s="840" t="s">
        <v>732</v>
      </c>
      <c r="H8" s="844" t="s">
        <v>108</v>
      </c>
      <c r="I8" s="826" t="s">
        <v>733</v>
      </c>
      <c r="J8" s="437">
        <v>7</v>
      </c>
      <c r="K8" s="434">
        <v>2</v>
      </c>
      <c r="L8" s="747" t="s">
        <v>228</v>
      </c>
      <c r="M8" s="434">
        <v>1</v>
      </c>
      <c r="N8" s="434" t="s">
        <v>57</v>
      </c>
      <c r="O8" s="516" t="s">
        <v>730</v>
      </c>
      <c r="P8" s="516" t="s">
        <v>391</v>
      </c>
      <c r="Q8" s="530" t="s">
        <v>215</v>
      </c>
      <c r="R8" s="434" t="s">
        <v>389</v>
      </c>
      <c r="S8" s="434" t="s">
        <v>301</v>
      </c>
      <c r="T8" s="531">
        <v>46071</v>
      </c>
      <c r="U8" s="499" t="s">
        <v>731</v>
      </c>
      <c r="V8" s="434" t="s">
        <v>303</v>
      </c>
      <c r="W8" s="578"/>
      <c r="Y8" s="833" t="s">
        <v>303</v>
      </c>
      <c r="Z8" s="830">
        <v>46097</v>
      </c>
      <c r="AA8" s="598">
        <v>26</v>
      </c>
      <c r="AB8" s="807">
        <v>45.33</v>
      </c>
      <c r="AC8" s="808">
        <v>47.65</v>
      </c>
      <c r="AD8" s="808">
        <v>27.67</v>
      </c>
      <c r="AE8" s="808">
        <v>65.75</v>
      </c>
      <c r="AF8" s="808">
        <v>73.099999999999994</v>
      </c>
      <c r="AG8" s="861">
        <v>70.97</v>
      </c>
      <c r="AH8" s="771">
        <v>38.270000000000003</v>
      </c>
      <c r="AI8" s="771">
        <v>32.99</v>
      </c>
      <c r="AJ8" s="771">
        <v>26.61</v>
      </c>
      <c r="AK8" s="816">
        <v>0</v>
      </c>
      <c r="AL8" s="816">
        <v>0</v>
      </c>
      <c r="AM8" s="881">
        <v>0</v>
      </c>
      <c r="AN8" s="808">
        <v>22.11</v>
      </c>
      <c r="AO8" s="786">
        <v>20.95</v>
      </c>
      <c r="AP8" s="786">
        <v>11.81</v>
      </c>
      <c r="AQ8" s="792">
        <v>0</v>
      </c>
      <c r="AR8" s="792">
        <v>0</v>
      </c>
      <c r="AS8" s="887">
        <v>0</v>
      </c>
      <c r="AT8" s="772">
        <v>47.55</v>
      </c>
      <c r="AU8" s="787">
        <v>58.12</v>
      </c>
      <c r="AV8" s="787">
        <v>49.88</v>
      </c>
      <c r="AW8" s="787">
        <v>70.55</v>
      </c>
      <c r="AX8" s="787">
        <v>74.7</v>
      </c>
      <c r="AY8" s="891">
        <v>51.58</v>
      </c>
      <c r="AZ8" s="790">
        <v>41.86</v>
      </c>
      <c r="BA8" s="790">
        <v>36.72</v>
      </c>
      <c r="BB8" s="790">
        <v>38.28</v>
      </c>
      <c r="BC8" s="790">
        <v>53.07</v>
      </c>
      <c r="BD8" s="790">
        <v>58.33</v>
      </c>
      <c r="BE8" s="791">
        <v>67.37</v>
      </c>
    </row>
    <row r="9" spans="1:57">
      <c r="A9" s="842">
        <v>46076</v>
      </c>
      <c r="B9" s="598">
        <v>5</v>
      </c>
      <c r="C9" s="598" t="s">
        <v>63</v>
      </c>
      <c r="D9" s="840">
        <v>19</v>
      </c>
      <c r="E9" s="847" t="s">
        <v>53</v>
      </c>
      <c r="F9" s="598" t="s">
        <v>69</v>
      </c>
      <c r="G9" s="840" t="s">
        <v>732</v>
      </c>
      <c r="H9" s="844" t="s">
        <v>114</v>
      </c>
      <c r="J9" s="437">
        <v>8</v>
      </c>
      <c r="K9" s="434">
        <v>2</v>
      </c>
      <c r="L9" s="747" t="s">
        <v>228</v>
      </c>
      <c r="M9" s="434">
        <v>2</v>
      </c>
      <c r="N9" s="434" t="s">
        <v>57</v>
      </c>
      <c r="O9" s="516" t="s">
        <v>730</v>
      </c>
      <c r="P9" s="516" t="s">
        <v>391</v>
      </c>
      <c r="Q9" s="530" t="s">
        <v>215</v>
      </c>
      <c r="R9" s="434" t="s">
        <v>389</v>
      </c>
      <c r="S9" s="434" t="s">
        <v>301</v>
      </c>
      <c r="T9" s="531">
        <v>46071</v>
      </c>
      <c r="U9" s="499" t="s">
        <v>731</v>
      </c>
      <c r="V9" s="434" t="s">
        <v>303</v>
      </c>
      <c r="W9" s="578"/>
      <c r="Y9" s="833" t="s">
        <v>303</v>
      </c>
      <c r="Z9" s="830">
        <v>46100</v>
      </c>
      <c r="AA9" s="598">
        <v>29</v>
      </c>
      <c r="AB9" s="807">
        <v>43.94</v>
      </c>
      <c r="AC9" s="808">
        <v>45.29</v>
      </c>
      <c r="AD9" s="808">
        <v>26.21</v>
      </c>
      <c r="AE9" s="808">
        <v>62.28</v>
      </c>
      <c r="AF9" s="808">
        <v>66.09</v>
      </c>
      <c r="AG9" s="861">
        <v>64.89</v>
      </c>
      <c r="AH9" s="771">
        <v>37.08</v>
      </c>
      <c r="AI9" s="771">
        <v>34.76</v>
      </c>
      <c r="AJ9" s="771">
        <v>26.52</v>
      </c>
      <c r="AK9" s="816">
        <v>0.41</v>
      </c>
      <c r="AL9" s="816">
        <v>0.19</v>
      </c>
      <c r="AM9" s="882">
        <v>0.13</v>
      </c>
      <c r="AN9" s="808">
        <v>23.34</v>
      </c>
      <c r="AO9" s="786">
        <v>21.55</v>
      </c>
      <c r="AP9" s="786">
        <v>12.25</v>
      </c>
      <c r="AQ9" s="792">
        <v>0</v>
      </c>
      <c r="AR9" s="792">
        <v>0</v>
      </c>
      <c r="AS9" s="887">
        <v>0</v>
      </c>
      <c r="AT9" s="787">
        <v>47.28</v>
      </c>
      <c r="AU9" s="787">
        <v>60.39</v>
      </c>
      <c r="AV9" s="787">
        <v>52.61</v>
      </c>
      <c r="AW9" s="787">
        <v>66.069999999999993</v>
      </c>
      <c r="AX9" s="787">
        <v>69.11</v>
      </c>
      <c r="AY9" s="891">
        <v>48.86</v>
      </c>
      <c r="AZ9" s="790">
        <v>42.99</v>
      </c>
      <c r="BA9" s="790">
        <v>37.520000000000003</v>
      </c>
      <c r="BB9" s="790">
        <v>41.4</v>
      </c>
      <c r="BC9" s="790">
        <v>48.89</v>
      </c>
      <c r="BD9" s="790">
        <v>48.21</v>
      </c>
      <c r="BE9" s="791">
        <v>59.58</v>
      </c>
    </row>
    <row r="10" spans="1:57">
      <c r="A10" s="842">
        <v>46076</v>
      </c>
      <c r="B10" s="598">
        <v>5</v>
      </c>
      <c r="C10" s="598" t="s">
        <v>65</v>
      </c>
      <c r="D10" s="840">
        <v>20</v>
      </c>
      <c r="E10" s="847" t="s">
        <v>53</v>
      </c>
      <c r="F10" s="598" t="s">
        <v>69</v>
      </c>
      <c r="G10" s="840" t="s">
        <v>732</v>
      </c>
      <c r="H10" s="844" t="s">
        <v>309</v>
      </c>
      <c r="J10" s="437">
        <v>9</v>
      </c>
      <c r="K10" s="434">
        <v>2</v>
      </c>
      <c r="L10" s="747" t="s">
        <v>228</v>
      </c>
      <c r="M10" s="434">
        <v>3</v>
      </c>
      <c r="N10" s="434" t="s">
        <v>57</v>
      </c>
      <c r="O10" s="516" t="s">
        <v>730</v>
      </c>
      <c r="P10" s="516" t="s">
        <v>391</v>
      </c>
      <c r="Q10" s="530" t="s">
        <v>215</v>
      </c>
      <c r="R10" s="434" t="s">
        <v>389</v>
      </c>
      <c r="S10" s="434" t="s">
        <v>301</v>
      </c>
      <c r="T10" s="531">
        <v>46071</v>
      </c>
      <c r="U10" s="499" t="s">
        <v>731</v>
      </c>
      <c r="V10" s="434" t="s">
        <v>303</v>
      </c>
      <c r="W10" s="578"/>
      <c r="Y10" s="596" t="s">
        <v>303</v>
      </c>
      <c r="Z10" s="874">
        <v>46104</v>
      </c>
      <c r="AA10" s="596">
        <v>33</v>
      </c>
      <c r="AB10" s="863">
        <v>42.67</v>
      </c>
      <c r="AC10" s="808">
        <v>43.87</v>
      </c>
      <c r="AD10" s="808">
        <v>25.57</v>
      </c>
      <c r="AE10" s="808">
        <v>61.06</v>
      </c>
      <c r="AF10" s="808">
        <v>57.52</v>
      </c>
      <c r="AG10" s="861">
        <v>56.48</v>
      </c>
      <c r="AH10" s="771">
        <v>42.14</v>
      </c>
      <c r="AI10" s="771">
        <v>35.090000000000003</v>
      </c>
      <c r="AJ10" s="771">
        <v>26.32</v>
      </c>
      <c r="AK10" s="816">
        <v>0</v>
      </c>
      <c r="AL10" s="816">
        <v>0</v>
      </c>
      <c r="AM10" s="881">
        <v>0</v>
      </c>
      <c r="AN10" s="786" t="s">
        <v>734</v>
      </c>
      <c r="AO10" s="786" t="s">
        <v>734</v>
      </c>
      <c r="AP10" s="786" t="s">
        <v>734</v>
      </c>
      <c r="AQ10" s="786" t="s">
        <v>734</v>
      </c>
      <c r="AR10" s="786" t="s">
        <v>734</v>
      </c>
      <c r="AS10" s="886" t="s">
        <v>734</v>
      </c>
      <c r="AT10" s="872">
        <v>49.81</v>
      </c>
      <c r="AU10" s="787">
        <v>60.43</v>
      </c>
      <c r="AV10" s="787">
        <v>53.97</v>
      </c>
      <c r="AW10" s="787">
        <v>62.84</v>
      </c>
      <c r="AX10" s="787">
        <v>64</v>
      </c>
      <c r="AY10" s="891">
        <v>45.02</v>
      </c>
      <c r="AZ10" s="790">
        <v>41.42</v>
      </c>
      <c r="BA10" s="790">
        <v>34.36</v>
      </c>
      <c r="BB10" s="790">
        <v>39.11</v>
      </c>
      <c r="BC10" s="790">
        <v>44.12</v>
      </c>
      <c r="BD10" s="790">
        <v>31.67</v>
      </c>
      <c r="BE10" s="791">
        <v>54.42</v>
      </c>
    </row>
    <row r="11" spans="1:57">
      <c r="A11" s="842">
        <v>46076</v>
      </c>
      <c r="B11" s="598">
        <v>5</v>
      </c>
      <c r="C11" s="598" t="s">
        <v>211</v>
      </c>
      <c r="D11" s="840">
        <v>24</v>
      </c>
      <c r="E11" s="847" t="s">
        <v>735</v>
      </c>
      <c r="F11" s="598" t="s">
        <v>69</v>
      </c>
      <c r="G11" s="840" t="s">
        <v>729</v>
      </c>
      <c r="H11" s="844" t="s">
        <v>108</v>
      </c>
      <c r="J11" s="437">
        <v>10</v>
      </c>
      <c r="K11" s="434">
        <v>2</v>
      </c>
      <c r="L11" s="747" t="s">
        <v>228</v>
      </c>
      <c r="M11" s="434">
        <v>4</v>
      </c>
      <c r="N11" s="434" t="s">
        <v>57</v>
      </c>
      <c r="O11" s="516" t="s">
        <v>730</v>
      </c>
      <c r="P11" s="516" t="s">
        <v>391</v>
      </c>
      <c r="Q11" s="530" t="s">
        <v>215</v>
      </c>
      <c r="R11" s="434" t="s">
        <v>389</v>
      </c>
      <c r="S11" s="426" t="s">
        <v>524</v>
      </c>
      <c r="T11" s="531">
        <v>46071</v>
      </c>
      <c r="U11" s="499" t="s">
        <v>731</v>
      </c>
      <c r="V11" s="434" t="s">
        <v>303</v>
      </c>
      <c r="W11" s="578"/>
      <c r="Y11" s="630" t="s">
        <v>303</v>
      </c>
      <c r="Z11" s="875">
        <v>46107</v>
      </c>
      <c r="AA11" s="630">
        <v>36</v>
      </c>
      <c r="AB11" s="870">
        <v>45.16</v>
      </c>
      <c r="AC11" s="814">
        <v>42.88</v>
      </c>
      <c r="AD11" s="814">
        <v>24.6</v>
      </c>
      <c r="AE11" s="814">
        <v>60.15</v>
      </c>
      <c r="AF11" s="814">
        <v>52.41</v>
      </c>
      <c r="AG11" s="862">
        <v>52.56</v>
      </c>
      <c r="AH11" s="815">
        <v>42.53</v>
      </c>
      <c r="AI11" s="815">
        <v>36.74</v>
      </c>
      <c r="AJ11" s="815">
        <v>25.68</v>
      </c>
      <c r="AK11" s="864">
        <v>0</v>
      </c>
      <c r="AL11" s="864">
        <v>0</v>
      </c>
      <c r="AM11" s="883">
        <v>0</v>
      </c>
      <c r="AN11" s="796" t="s">
        <v>734</v>
      </c>
      <c r="AO11" s="796" t="s">
        <v>734</v>
      </c>
      <c r="AP11" s="796" t="s">
        <v>734</v>
      </c>
      <c r="AQ11" s="796" t="s">
        <v>734</v>
      </c>
      <c r="AR11" s="796" t="s">
        <v>734</v>
      </c>
      <c r="AS11" s="898" t="s">
        <v>734</v>
      </c>
      <c r="AT11" s="871">
        <v>50.44</v>
      </c>
      <c r="AU11" s="797">
        <v>62.02</v>
      </c>
      <c r="AV11" s="797">
        <v>55.38</v>
      </c>
      <c r="AW11" s="797">
        <v>58.94</v>
      </c>
      <c r="AX11" s="797">
        <v>40.21</v>
      </c>
      <c r="AY11" s="892">
        <v>44.78</v>
      </c>
      <c r="AZ11" s="873">
        <v>46.48</v>
      </c>
      <c r="BA11" s="873">
        <v>40.61</v>
      </c>
      <c r="BB11" s="873">
        <v>44.92</v>
      </c>
      <c r="BC11" s="873">
        <v>40.92</v>
      </c>
      <c r="BD11" s="873">
        <v>46.19</v>
      </c>
      <c r="BE11" s="876">
        <v>25.08</v>
      </c>
    </row>
    <row r="12" spans="1:57">
      <c r="A12" s="842">
        <v>46076</v>
      </c>
      <c r="B12" s="598">
        <v>5</v>
      </c>
      <c r="C12" s="598" t="s">
        <v>63</v>
      </c>
      <c r="D12" s="840">
        <v>25</v>
      </c>
      <c r="E12" s="847" t="s">
        <v>735</v>
      </c>
      <c r="F12" s="598" t="s">
        <v>69</v>
      </c>
      <c r="G12" s="840" t="s">
        <v>729</v>
      </c>
      <c r="H12" s="844" t="s">
        <v>114</v>
      </c>
      <c r="J12" s="437">
        <v>11</v>
      </c>
      <c r="K12" s="434">
        <v>2</v>
      </c>
      <c r="L12" s="747" t="s">
        <v>228</v>
      </c>
      <c r="M12" s="434">
        <v>5</v>
      </c>
      <c r="N12" s="434" t="s">
        <v>57</v>
      </c>
      <c r="O12" s="516" t="s">
        <v>730</v>
      </c>
      <c r="P12" s="516" t="s">
        <v>391</v>
      </c>
      <c r="Q12" s="530" t="s">
        <v>215</v>
      </c>
      <c r="R12" s="434" t="s">
        <v>389</v>
      </c>
      <c r="S12" s="426" t="s">
        <v>524</v>
      </c>
      <c r="T12" s="531">
        <v>46071</v>
      </c>
      <c r="U12" s="499" t="s">
        <v>731</v>
      </c>
      <c r="V12" s="434" t="s">
        <v>303</v>
      </c>
      <c r="W12" s="578"/>
      <c r="Y12" s="834" t="s">
        <v>303</v>
      </c>
      <c r="Z12" s="912">
        <v>46111</v>
      </c>
      <c r="AA12" s="913">
        <v>40</v>
      </c>
      <c r="AB12" s="909">
        <v>47.24</v>
      </c>
      <c r="AC12" s="910">
        <v>49.66</v>
      </c>
      <c r="AD12" s="910">
        <v>25</v>
      </c>
      <c r="AE12" s="910">
        <v>60.03</v>
      </c>
      <c r="AF12" s="910">
        <v>57.8</v>
      </c>
      <c r="AG12" s="911">
        <v>54.57</v>
      </c>
      <c r="AH12" s="815">
        <v>46.03</v>
      </c>
      <c r="AI12" s="815">
        <v>36.61</v>
      </c>
      <c r="AJ12" s="815">
        <v>18.95</v>
      </c>
      <c r="AK12" s="914" t="s">
        <v>734</v>
      </c>
      <c r="AL12" s="914" t="s">
        <v>734</v>
      </c>
      <c r="AM12" s="914" t="s">
        <v>734</v>
      </c>
      <c r="AN12" s="915" t="s">
        <v>734</v>
      </c>
      <c r="AO12" s="786" t="s">
        <v>734</v>
      </c>
      <c r="AP12" s="786" t="s">
        <v>734</v>
      </c>
      <c r="AQ12" s="786" t="s">
        <v>734</v>
      </c>
      <c r="AR12" s="786" t="s">
        <v>734</v>
      </c>
      <c r="AS12" s="886" t="s">
        <v>734</v>
      </c>
      <c r="AT12" s="871">
        <v>53.86</v>
      </c>
      <c r="AU12" s="797">
        <v>67.44</v>
      </c>
      <c r="AV12" s="797">
        <v>54.78</v>
      </c>
      <c r="AW12" s="797">
        <v>52.14</v>
      </c>
      <c r="AX12" s="797">
        <v>62.33</v>
      </c>
      <c r="AY12" s="892">
        <v>45.06</v>
      </c>
      <c r="AZ12" s="873">
        <v>48.5</v>
      </c>
      <c r="BA12" s="873">
        <v>39.24</v>
      </c>
      <c r="BB12" s="873">
        <v>44.03</v>
      </c>
      <c r="BC12" s="873">
        <v>41.56</v>
      </c>
      <c r="BD12" s="873">
        <v>36.19</v>
      </c>
      <c r="BE12" s="876">
        <v>56.97</v>
      </c>
    </row>
    <row r="13" spans="1:57">
      <c r="A13" s="842">
        <v>46076</v>
      </c>
      <c r="B13" s="598">
        <v>5</v>
      </c>
      <c r="C13" s="598" t="s">
        <v>65</v>
      </c>
      <c r="D13" s="840">
        <v>26</v>
      </c>
      <c r="E13" s="847" t="s">
        <v>735</v>
      </c>
      <c r="F13" s="598" t="s">
        <v>69</v>
      </c>
      <c r="G13" s="840" t="s">
        <v>729</v>
      </c>
      <c r="H13" s="844" t="s">
        <v>309</v>
      </c>
      <c r="J13" s="548">
        <v>12</v>
      </c>
      <c r="K13" s="549">
        <v>2</v>
      </c>
      <c r="L13" s="827" t="s">
        <v>228</v>
      </c>
      <c r="M13" s="549">
        <v>6</v>
      </c>
      <c r="N13" s="549" t="s">
        <v>57</v>
      </c>
      <c r="O13" s="565" t="s">
        <v>730</v>
      </c>
      <c r="P13" s="565" t="s">
        <v>391</v>
      </c>
      <c r="Q13" s="550" t="s">
        <v>215</v>
      </c>
      <c r="R13" s="549" t="s">
        <v>389</v>
      </c>
      <c r="S13" s="427" t="s">
        <v>524</v>
      </c>
      <c r="T13" s="551">
        <v>46071</v>
      </c>
      <c r="U13" s="566" t="s">
        <v>731</v>
      </c>
      <c r="V13" s="549" t="s">
        <v>303</v>
      </c>
      <c r="W13" s="579"/>
      <c r="Y13" s="598"/>
      <c r="Z13" s="729"/>
      <c r="AA13" s="747"/>
      <c r="AB13" s="747" t="s">
        <v>736</v>
      </c>
      <c r="AC13" s="747" t="s">
        <v>736</v>
      </c>
      <c r="AD13" s="747" t="s">
        <v>736</v>
      </c>
      <c r="AE13" s="747" t="s">
        <v>510</v>
      </c>
      <c r="AF13" s="747" t="s">
        <v>510</v>
      </c>
      <c r="AG13" s="877" t="s">
        <v>510</v>
      </c>
      <c r="AH13" s="747" t="s">
        <v>736</v>
      </c>
      <c r="AI13" s="747" t="s">
        <v>736</v>
      </c>
      <c r="AJ13" s="747" t="s">
        <v>736</v>
      </c>
      <c r="AK13" s="747" t="s">
        <v>510</v>
      </c>
      <c r="AL13" s="747" t="s">
        <v>510</v>
      </c>
      <c r="AM13" s="877" t="s">
        <v>510</v>
      </c>
      <c r="AN13" s="747" t="s">
        <v>737</v>
      </c>
      <c r="AO13" s="747" t="s">
        <v>737</v>
      </c>
      <c r="AP13" s="747" t="s">
        <v>737</v>
      </c>
      <c r="AQ13" s="747" t="s">
        <v>738</v>
      </c>
      <c r="AR13" s="747" t="s">
        <v>738</v>
      </c>
      <c r="AS13" s="877" t="s">
        <v>738</v>
      </c>
      <c r="AT13" s="747" t="s">
        <v>736</v>
      </c>
      <c r="AU13" s="747" t="s">
        <v>736</v>
      </c>
      <c r="AV13" s="747" t="s">
        <v>736</v>
      </c>
      <c r="AW13" s="747" t="s">
        <v>510</v>
      </c>
      <c r="AX13" s="747" t="s">
        <v>510</v>
      </c>
      <c r="AY13" s="877" t="s">
        <v>510</v>
      </c>
      <c r="AZ13" s="747" t="s">
        <v>736</v>
      </c>
      <c r="BA13" s="747" t="s">
        <v>736</v>
      </c>
      <c r="BB13" s="747" t="s">
        <v>736</v>
      </c>
      <c r="BC13" s="747" t="s">
        <v>510</v>
      </c>
      <c r="BD13" s="747" t="s">
        <v>510</v>
      </c>
      <c r="BE13" s="877" t="s">
        <v>510</v>
      </c>
    </row>
    <row r="14" spans="1:57">
      <c r="A14" s="842">
        <v>46076</v>
      </c>
      <c r="B14" s="598">
        <v>5</v>
      </c>
      <c r="C14" s="598" t="s">
        <v>211</v>
      </c>
      <c r="D14" s="840">
        <v>27</v>
      </c>
      <c r="E14" s="847" t="s">
        <v>739</v>
      </c>
      <c r="F14" s="598" t="s">
        <v>69</v>
      </c>
      <c r="G14" s="840" t="s">
        <v>729</v>
      </c>
      <c r="H14" s="844" t="s">
        <v>108</v>
      </c>
      <c r="J14" s="640">
        <v>13</v>
      </c>
      <c r="K14" s="426">
        <v>3</v>
      </c>
      <c r="L14" s="747" t="s">
        <v>53</v>
      </c>
      <c r="M14" s="516">
        <v>1</v>
      </c>
      <c r="N14" s="516" t="s">
        <v>57</v>
      </c>
      <c r="O14" s="516" t="s">
        <v>740</v>
      </c>
      <c r="P14" s="516" t="s">
        <v>77</v>
      </c>
      <c r="Q14" s="530" t="s">
        <v>78</v>
      </c>
      <c r="R14" s="516" t="s">
        <v>389</v>
      </c>
      <c r="S14" s="434" t="s">
        <v>301</v>
      </c>
      <c r="T14" s="531">
        <v>46071</v>
      </c>
      <c r="U14" s="499" t="s">
        <v>741</v>
      </c>
      <c r="V14" s="516" t="s">
        <v>303</v>
      </c>
      <c r="W14" s="612"/>
      <c r="Y14" s="598"/>
      <c r="Z14" s="729"/>
      <c r="AA14" s="747"/>
      <c r="AB14" s="747"/>
      <c r="AC14" s="747"/>
      <c r="AD14" s="747"/>
      <c r="AE14" s="747"/>
      <c r="AF14" s="747" t="s">
        <v>742</v>
      </c>
      <c r="AG14" s="877"/>
      <c r="AH14" s="747"/>
      <c r="AI14" s="747"/>
      <c r="AJ14" s="747"/>
      <c r="AK14" s="747"/>
      <c r="AL14" s="747"/>
      <c r="AM14" s="877"/>
      <c r="AN14" s="747"/>
      <c r="AO14" s="747"/>
      <c r="AP14" s="747"/>
      <c r="AQ14" s="747"/>
      <c r="AR14" s="747"/>
      <c r="AS14" s="877"/>
      <c r="AT14" s="747"/>
      <c r="AU14" s="747"/>
      <c r="AV14" s="747"/>
      <c r="AW14" s="747"/>
      <c r="AX14" s="747"/>
      <c r="AY14" s="747"/>
      <c r="AZ14" s="747"/>
      <c r="BA14" s="747"/>
      <c r="BB14" s="747"/>
      <c r="BC14" s="747"/>
      <c r="BD14" s="747"/>
      <c r="BE14" s="877"/>
    </row>
    <row r="15" spans="1:57">
      <c r="A15" s="842">
        <v>46076</v>
      </c>
      <c r="B15" s="598">
        <v>5</v>
      </c>
      <c r="C15" s="598" t="s">
        <v>63</v>
      </c>
      <c r="D15" s="840">
        <v>28</v>
      </c>
      <c r="E15" s="847" t="s">
        <v>739</v>
      </c>
      <c r="F15" s="598" t="s">
        <v>69</v>
      </c>
      <c r="G15" s="840" t="s">
        <v>729</v>
      </c>
      <c r="H15" s="844" t="s">
        <v>114</v>
      </c>
      <c r="J15" s="640">
        <v>14</v>
      </c>
      <c r="K15" s="426">
        <v>3</v>
      </c>
      <c r="L15" s="747" t="s">
        <v>53</v>
      </c>
      <c r="M15" s="516">
        <v>2</v>
      </c>
      <c r="N15" s="516" t="s">
        <v>57</v>
      </c>
      <c r="O15" s="516" t="s">
        <v>740</v>
      </c>
      <c r="P15" s="516" t="s">
        <v>77</v>
      </c>
      <c r="Q15" s="530" t="s">
        <v>78</v>
      </c>
      <c r="R15" s="516" t="s">
        <v>389</v>
      </c>
      <c r="S15" s="434" t="s">
        <v>301</v>
      </c>
      <c r="T15" s="531">
        <v>46071</v>
      </c>
      <c r="U15" s="499" t="s">
        <v>741</v>
      </c>
      <c r="V15" s="516" t="s">
        <v>303</v>
      </c>
      <c r="W15" s="612"/>
      <c r="AB15" s="747"/>
      <c r="AC15" s="747"/>
      <c r="AD15" s="747"/>
      <c r="AE15" s="747"/>
      <c r="AF15" s="747"/>
      <c r="AG15" s="877"/>
      <c r="AH15" s="747"/>
      <c r="AI15" s="747"/>
      <c r="AJ15" s="747"/>
      <c r="AK15" s="747"/>
      <c r="AL15" s="747"/>
      <c r="AM15" s="877"/>
      <c r="AN15" s="747"/>
      <c r="AO15" s="747"/>
      <c r="AP15" s="747"/>
      <c r="AQ15" s="747"/>
      <c r="AR15" s="747"/>
      <c r="AS15" s="877"/>
      <c r="AT15" s="747"/>
      <c r="AU15" s="747"/>
      <c r="AV15" s="747"/>
      <c r="AW15" s="747"/>
      <c r="AX15" s="747"/>
      <c r="AY15" s="747"/>
      <c r="AZ15" s="747"/>
      <c r="BA15" s="747"/>
      <c r="BB15" s="747"/>
      <c r="BC15" s="747"/>
      <c r="BD15" s="747"/>
      <c r="BE15" s="877"/>
    </row>
    <row r="16" spans="1:57">
      <c r="A16" s="842">
        <v>46076</v>
      </c>
      <c r="B16" s="598">
        <v>5</v>
      </c>
      <c r="C16" s="598" t="s">
        <v>65</v>
      </c>
      <c r="D16" s="840">
        <v>29</v>
      </c>
      <c r="E16" s="847" t="s">
        <v>739</v>
      </c>
      <c r="F16" s="598" t="s">
        <v>69</v>
      </c>
      <c r="G16" s="840" t="s">
        <v>729</v>
      </c>
      <c r="H16" s="844" t="s">
        <v>309</v>
      </c>
      <c r="J16" s="640">
        <v>15</v>
      </c>
      <c r="K16" s="426">
        <v>3</v>
      </c>
      <c r="L16" s="747" t="s">
        <v>53</v>
      </c>
      <c r="M16" s="516">
        <v>3</v>
      </c>
      <c r="N16" s="516" t="s">
        <v>57</v>
      </c>
      <c r="O16" s="516" t="s">
        <v>740</v>
      </c>
      <c r="P16" s="516" t="s">
        <v>77</v>
      </c>
      <c r="Q16" s="530" t="s">
        <v>78</v>
      </c>
      <c r="R16" s="516" t="s">
        <v>389</v>
      </c>
      <c r="S16" s="434" t="s">
        <v>301</v>
      </c>
      <c r="T16" s="531">
        <v>46071</v>
      </c>
      <c r="U16" s="499" t="s">
        <v>741</v>
      </c>
      <c r="V16" s="516" t="s">
        <v>303</v>
      </c>
      <c r="W16" s="612"/>
      <c r="Z16" s="917" t="s">
        <v>743</v>
      </c>
      <c r="AA16" s="918"/>
      <c r="AB16" s="930" t="s">
        <v>744</v>
      </c>
      <c r="AC16" s="931"/>
      <c r="AD16" s="894"/>
      <c r="AE16" s="894"/>
      <c r="AF16" s="894"/>
      <c r="AG16" s="895"/>
      <c r="AH16" s="927" t="s">
        <v>745</v>
      </c>
      <c r="AI16" s="928"/>
      <c r="AJ16" s="894"/>
      <c r="AK16" s="894"/>
      <c r="AL16" s="894"/>
      <c r="AM16" s="895"/>
      <c r="AN16" s="894"/>
      <c r="AO16" s="894"/>
      <c r="AP16" s="894"/>
      <c r="AQ16" s="894"/>
      <c r="AR16" s="894"/>
      <c r="AS16" s="895"/>
      <c r="AT16" s="929" t="s">
        <v>746</v>
      </c>
      <c r="AU16" s="928"/>
      <c r="AV16" s="894"/>
      <c r="AW16" s="894"/>
      <c r="AX16" s="894"/>
      <c r="AY16" s="894"/>
      <c r="AZ16" s="929" t="s">
        <v>747</v>
      </c>
      <c r="BA16" s="928"/>
      <c r="BB16" s="894"/>
      <c r="BC16" s="894"/>
      <c r="BD16" s="894"/>
      <c r="BE16" s="895"/>
    </row>
    <row r="17" spans="1:57">
      <c r="A17" s="842">
        <v>46076</v>
      </c>
      <c r="B17" s="598">
        <v>5</v>
      </c>
      <c r="C17" s="598" t="s">
        <v>211</v>
      </c>
      <c r="D17" s="840">
        <v>30</v>
      </c>
      <c r="E17" s="847" t="s">
        <v>254</v>
      </c>
      <c r="F17" s="598" t="s">
        <v>69</v>
      </c>
      <c r="G17" s="840" t="s">
        <v>729</v>
      </c>
      <c r="H17" s="844" t="s">
        <v>108</v>
      </c>
      <c r="I17" s="826" t="s">
        <v>748</v>
      </c>
      <c r="J17" s="640">
        <v>16</v>
      </c>
      <c r="K17" s="426">
        <v>3</v>
      </c>
      <c r="L17" s="747" t="s">
        <v>53</v>
      </c>
      <c r="M17" s="516">
        <v>4</v>
      </c>
      <c r="N17" s="516" t="s">
        <v>57</v>
      </c>
      <c r="O17" s="516" t="s">
        <v>740</v>
      </c>
      <c r="P17" s="516" t="s">
        <v>77</v>
      </c>
      <c r="Q17" s="530" t="s">
        <v>78</v>
      </c>
      <c r="R17" s="516" t="s">
        <v>389</v>
      </c>
      <c r="S17" s="426" t="s">
        <v>524</v>
      </c>
      <c r="T17" s="531">
        <v>46071</v>
      </c>
      <c r="U17" s="499" t="s">
        <v>741</v>
      </c>
      <c r="V17" s="516" t="s">
        <v>303</v>
      </c>
      <c r="W17" s="612"/>
      <c r="Y17" s="916" t="s">
        <v>749</v>
      </c>
      <c r="Z17" s="896" t="s">
        <v>750</v>
      </c>
      <c r="AA17" s="919">
        <v>46107</v>
      </c>
      <c r="AB17" s="899" t="s">
        <v>240</v>
      </c>
      <c r="AC17" s="900" t="s">
        <v>240</v>
      </c>
      <c r="AD17" s="900" t="s">
        <v>751</v>
      </c>
      <c r="AE17" s="900" t="s">
        <v>751</v>
      </c>
      <c r="AF17" s="900" t="s">
        <v>240</v>
      </c>
      <c r="AG17" s="901" t="s">
        <v>240</v>
      </c>
      <c r="AH17" s="900" t="s">
        <v>240</v>
      </c>
      <c r="AI17" s="900" t="s">
        <v>751</v>
      </c>
      <c r="AJ17" s="900" t="s">
        <v>240</v>
      </c>
      <c r="AK17" t="s">
        <v>752</v>
      </c>
      <c r="AL17" t="s">
        <v>752</v>
      </c>
      <c r="AM17" s="851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s="899" t="s">
        <v>240</v>
      </c>
      <c r="AU17" s="900" t="s">
        <v>240</v>
      </c>
      <c r="AV17" s="900" t="s">
        <v>751</v>
      </c>
      <c r="AW17" s="900" t="s">
        <v>240</v>
      </c>
      <c r="AX17" s="900" t="s">
        <v>240</v>
      </c>
      <c r="AY17" s="900" t="s">
        <v>751</v>
      </c>
      <c r="AZ17" s="899" t="s">
        <v>240</v>
      </c>
      <c r="BA17" s="900" t="s">
        <v>240</v>
      </c>
      <c r="BB17" s="900" t="s">
        <v>751</v>
      </c>
      <c r="BC17" s="900" t="s">
        <v>751</v>
      </c>
      <c r="BD17" s="900" t="s">
        <v>240</v>
      </c>
      <c r="BE17" s="901" t="s">
        <v>240</v>
      </c>
    </row>
    <row r="18" spans="1:57">
      <c r="A18" s="842">
        <v>46077</v>
      </c>
      <c r="B18" s="598">
        <v>6</v>
      </c>
      <c r="C18" s="847" t="s">
        <v>72</v>
      </c>
      <c r="D18" s="840">
        <v>31</v>
      </c>
      <c r="E18" s="847" t="s">
        <v>735</v>
      </c>
      <c r="F18" s="598" t="s">
        <v>69</v>
      </c>
      <c r="G18" s="840" t="s">
        <v>729</v>
      </c>
      <c r="H18" s="844" t="s">
        <v>450</v>
      </c>
      <c r="J18" s="640">
        <v>17</v>
      </c>
      <c r="K18" s="426">
        <v>3</v>
      </c>
      <c r="L18" s="747" t="s">
        <v>53</v>
      </c>
      <c r="M18" s="516">
        <v>5</v>
      </c>
      <c r="N18" s="516" t="s">
        <v>57</v>
      </c>
      <c r="O18" s="516" t="s">
        <v>740</v>
      </c>
      <c r="P18" s="516" t="s">
        <v>77</v>
      </c>
      <c r="Q18" s="530" t="s">
        <v>78</v>
      </c>
      <c r="R18" s="516" t="s">
        <v>389</v>
      </c>
      <c r="S18" s="426" t="s">
        <v>524</v>
      </c>
      <c r="T18" s="531">
        <v>46071</v>
      </c>
      <c r="U18" s="499" t="s">
        <v>741</v>
      </c>
      <c r="V18" s="516" t="s">
        <v>303</v>
      </c>
      <c r="W18" s="612"/>
      <c r="Y18" s="896" t="s">
        <v>753</v>
      </c>
      <c r="Z18" s="896" t="s">
        <v>750</v>
      </c>
      <c r="AA18" s="896" t="s">
        <v>754</v>
      </c>
      <c r="AB18" s="902">
        <v>0.53263888888888888</v>
      </c>
      <c r="AG18" s="851"/>
      <c r="AH18" s="903">
        <v>0.54374999999999996</v>
      </c>
      <c r="AM18" s="851"/>
      <c r="AS18" s="851"/>
      <c r="AT18" s="906">
        <v>0.56736111111111109</v>
      </c>
      <c r="AV18" s="747"/>
      <c r="AY18" s="747"/>
      <c r="AZ18" s="905">
        <v>0.55486111111111114</v>
      </c>
      <c r="BA18" s="747"/>
      <c r="BB18" s="747"/>
      <c r="BC18" s="747"/>
      <c r="BD18" s="747"/>
      <c r="BE18" s="877"/>
    </row>
    <row r="19" spans="1:57">
      <c r="A19" s="845">
        <v>46077</v>
      </c>
      <c r="B19" s="848">
        <v>6</v>
      </c>
      <c r="C19" s="848" t="s">
        <v>72</v>
      </c>
      <c r="D19" s="841">
        <v>32</v>
      </c>
      <c r="E19" s="848" t="s">
        <v>53</v>
      </c>
      <c r="F19" s="604" t="s">
        <v>69</v>
      </c>
      <c r="G19" s="841" t="s">
        <v>732</v>
      </c>
      <c r="H19" s="846" t="s">
        <v>450</v>
      </c>
      <c r="I19" s="856"/>
      <c r="J19" s="640">
        <v>18</v>
      </c>
      <c r="K19" s="427">
        <v>3</v>
      </c>
      <c r="L19" s="827" t="s">
        <v>53</v>
      </c>
      <c r="M19" s="565">
        <v>6</v>
      </c>
      <c r="N19" s="565" t="s">
        <v>57</v>
      </c>
      <c r="O19" s="565" t="s">
        <v>740</v>
      </c>
      <c r="P19" s="565" t="s">
        <v>77</v>
      </c>
      <c r="Q19" s="550" t="s">
        <v>78</v>
      </c>
      <c r="R19" s="565" t="s">
        <v>389</v>
      </c>
      <c r="S19" s="427" t="s">
        <v>524</v>
      </c>
      <c r="T19" s="551">
        <v>46071</v>
      </c>
      <c r="U19" s="566" t="s">
        <v>741</v>
      </c>
      <c r="V19" s="565" t="s">
        <v>303</v>
      </c>
      <c r="W19" s="613"/>
      <c r="Y19" s="896" t="s">
        <v>755</v>
      </c>
      <c r="Z19" s="896" t="s">
        <v>750</v>
      </c>
      <c r="AA19" s="896" t="s">
        <v>756</v>
      </c>
      <c r="AB19" s="902">
        <v>0.57361111111111107</v>
      </c>
      <c r="AG19" s="851"/>
      <c r="AH19" s="903">
        <v>0.58472222222222225</v>
      </c>
      <c r="AM19" s="851"/>
      <c r="AS19" s="851"/>
      <c r="AT19" s="904">
        <v>0.60763888888888884</v>
      </c>
      <c r="AY19" s="851"/>
      <c r="AZ19" s="904">
        <v>0.59513888888888888</v>
      </c>
      <c r="BE19" s="851"/>
    </row>
    <row r="20" spans="1:57">
      <c r="A20" s="842">
        <v>46079</v>
      </c>
      <c r="B20" s="598">
        <v>8</v>
      </c>
      <c r="C20" s="598" t="s">
        <v>211</v>
      </c>
      <c r="D20" s="843">
        <v>41</v>
      </c>
      <c r="E20" s="847" t="s">
        <v>228</v>
      </c>
      <c r="F20" s="598" t="s">
        <v>69</v>
      </c>
      <c r="G20" s="840" t="s">
        <v>729</v>
      </c>
      <c r="H20" s="844" t="s">
        <v>108</v>
      </c>
      <c r="J20" s="828">
        <v>19</v>
      </c>
      <c r="K20" s="580">
        <v>4</v>
      </c>
      <c r="L20" s="747" t="s">
        <v>735</v>
      </c>
      <c r="M20" s="434">
        <v>1</v>
      </c>
      <c r="N20" s="434" t="s">
        <v>57</v>
      </c>
      <c r="O20" s="516" t="s">
        <v>740</v>
      </c>
      <c r="P20" s="516" t="s">
        <v>391</v>
      </c>
      <c r="Q20" s="530" t="s">
        <v>215</v>
      </c>
      <c r="R20" s="434" t="s">
        <v>389</v>
      </c>
      <c r="S20" s="434" t="s">
        <v>301</v>
      </c>
      <c r="T20" s="531">
        <v>46071</v>
      </c>
      <c r="U20" s="499" t="s">
        <v>741</v>
      </c>
      <c r="V20" s="434" t="s">
        <v>303</v>
      </c>
      <c r="W20" s="578"/>
      <c r="Y20" s="896" t="s">
        <v>757</v>
      </c>
      <c r="Z20" s="896" t="s">
        <v>750</v>
      </c>
      <c r="AA20" s="896" t="s">
        <v>758</v>
      </c>
      <c r="AB20" s="902">
        <v>0.61527777777777781</v>
      </c>
      <c r="AG20" s="851"/>
      <c r="AH20" s="903">
        <v>0.62638888888888888</v>
      </c>
      <c r="AM20" s="851"/>
      <c r="AS20" s="851"/>
      <c r="AT20" s="904">
        <v>0.64930555555555558</v>
      </c>
      <c r="AY20" s="851"/>
      <c r="AZ20" s="904">
        <v>0.63680555555555551</v>
      </c>
      <c r="BE20" s="851"/>
    </row>
    <row r="21" spans="1:57">
      <c r="A21" s="842">
        <v>46079</v>
      </c>
      <c r="B21" s="598">
        <v>8</v>
      </c>
      <c r="C21" s="598" t="s">
        <v>63</v>
      </c>
      <c r="D21" s="843">
        <v>42</v>
      </c>
      <c r="E21" s="847" t="s">
        <v>228</v>
      </c>
      <c r="F21" s="598" t="s">
        <v>69</v>
      </c>
      <c r="G21" s="840" t="s">
        <v>729</v>
      </c>
      <c r="H21" s="844" t="s">
        <v>114</v>
      </c>
      <c r="J21" s="754">
        <v>20</v>
      </c>
      <c r="K21" s="580">
        <v>4</v>
      </c>
      <c r="L21" s="747" t="s">
        <v>735</v>
      </c>
      <c r="M21" s="434">
        <v>2</v>
      </c>
      <c r="N21" s="434" t="s">
        <v>57</v>
      </c>
      <c r="O21" s="516" t="s">
        <v>740</v>
      </c>
      <c r="P21" s="516" t="s">
        <v>391</v>
      </c>
      <c r="Q21" s="530" t="s">
        <v>215</v>
      </c>
      <c r="R21" s="434" t="s">
        <v>389</v>
      </c>
      <c r="S21" s="434" t="s">
        <v>301</v>
      </c>
      <c r="T21" s="531">
        <v>46071</v>
      </c>
      <c r="U21" s="499" t="s">
        <v>741</v>
      </c>
      <c r="V21" s="434" t="s">
        <v>303</v>
      </c>
      <c r="W21" s="578"/>
      <c r="Y21" s="896" t="s">
        <v>759</v>
      </c>
      <c r="Z21" s="896" t="s">
        <v>750</v>
      </c>
      <c r="AA21" s="896" t="s">
        <v>760</v>
      </c>
      <c r="AB21" s="902">
        <v>0.69861111111111107</v>
      </c>
      <c r="AG21" s="851"/>
      <c r="AH21" s="903">
        <v>0.70972222222222225</v>
      </c>
      <c r="AM21" s="851"/>
      <c r="AS21" s="851"/>
      <c r="AT21" s="904">
        <v>0.73263888888888884</v>
      </c>
      <c r="AY21" s="851"/>
      <c r="AZ21" s="904">
        <v>0.72013888888888888</v>
      </c>
      <c r="BE21" s="851"/>
    </row>
    <row r="22" spans="1:57">
      <c r="A22" s="842">
        <v>46079</v>
      </c>
      <c r="B22" s="598">
        <v>8</v>
      </c>
      <c r="C22" s="598" t="s">
        <v>65</v>
      </c>
      <c r="D22" s="843">
        <v>43</v>
      </c>
      <c r="E22" s="847" t="s">
        <v>228</v>
      </c>
      <c r="F22" s="598" t="s">
        <v>69</v>
      </c>
      <c r="G22" s="840" t="s">
        <v>729</v>
      </c>
      <c r="H22" s="844" t="s">
        <v>309</v>
      </c>
      <c r="J22" s="754">
        <v>21</v>
      </c>
      <c r="K22" s="580">
        <v>4</v>
      </c>
      <c r="L22" s="747" t="s">
        <v>735</v>
      </c>
      <c r="M22" s="434">
        <v>3</v>
      </c>
      <c r="N22" s="434" t="s">
        <v>57</v>
      </c>
      <c r="O22" s="516" t="s">
        <v>740</v>
      </c>
      <c r="P22" s="516" t="s">
        <v>391</v>
      </c>
      <c r="Q22" s="530" t="s">
        <v>215</v>
      </c>
      <c r="R22" s="434" t="s">
        <v>389</v>
      </c>
      <c r="S22" s="434" t="s">
        <v>301</v>
      </c>
      <c r="T22" s="531">
        <v>46071</v>
      </c>
      <c r="U22" s="499" t="s">
        <v>741</v>
      </c>
      <c r="V22" s="434" t="s">
        <v>303</v>
      </c>
      <c r="W22" s="578"/>
      <c r="Y22" s="897" t="s">
        <v>761</v>
      </c>
      <c r="Z22" s="897"/>
      <c r="AA22" s="897"/>
      <c r="AB22" s="897"/>
      <c r="AC22" s="856"/>
      <c r="AD22" s="856"/>
      <c r="AE22" s="856"/>
      <c r="AF22" s="856"/>
      <c r="AG22" s="856"/>
      <c r="AH22" s="897"/>
      <c r="AI22" s="856"/>
      <c r="AJ22" s="856"/>
      <c r="AK22" s="856"/>
      <c r="AL22" s="856"/>
      <c r="AM22" s="856"/>
      <c r="AN22" s="897"/>
      <c r="AO22" s="856"/>
      <c r="AP22" s="856"/>
      <c r="AQ22" s="856"/>
      <c r="AR22" s="856"/>
      <c r="AS22" s="856"/>
      <c r="AT22" s="897"/>
      <c r="AU22" s="856"/>
      <c r="AV22" s="856"/>
      <c r="AW22" s="856"/>
      <c r="AX22" s="856"/>
      <c r="AY22" s="856"/>
      <c r="AZ22" s="897"/>
      <c r="BA22" s="856"/>
      <c r="BB22" s="856"/>
      <c r="BC22" s="856"/>
      <c r="BD22" s="856"/>
      <c r="BE22" s="852"/>
    </row>
    <row r="23" spans="1:57">
      <c r="A23" s="842">
        <v>46079</v>
      </c>
      <c r="B23" s="598">
        <v>8</v>
      </c>
      <c r="C23" s="598" t="s">
        <v>211</v>
      </c>
      <c r="D23" s="843">
        <v>45</v>
      </c>
      <c r="E23" s="598" t="s">
        <v>728</v>
      </c>
      <c r="F23" s="598" t="s">
        <v>69</v>
      </c>
      <c r="G23" s="840" t="s">
        <v>729</v>
      </c>
      <c r="H23" s="844" t="s">
        <v>108</v>
      </c>
      <c r="J23" s="754">
        <v>22</v>
      </c>
      <c r="K23" s="580">
        <v>4</v>
      </c>
      <c r="L23" s="747" t="s">
        <v>735</v>
      </c>
      <c r="M23" s="434">
        <v>4</v>
      </c>
      <c r="N23" s="434" t="s">
        <v>57</v>
      </c>
      <c r="O23" s="516" t="s">
        <v>740</v>
      </c>
      <c r="P23" s="516" t="s">
        <v>391</v>
      </c>
      <c r="Q23" s="530" t="s">
        <v>215</v>
      </c>
      <c r="R23" s="434" t="s">
        <v>389</v>
      </c>
      <c r="S23" s="426" t="s">
        <v>524</v>
      </c>
      <c r="T23" s="531">
        <v>46071</v>
      </c>
      <c r="U23" s="499" t="s">
        <v>741</v>
      </c>
      <c r="V23" s="434" t="s">
        <v>303</v>
      </c>
      <c r="W23" s="578"/>
    </row>
    <row r="24" spans="1:57">
      <c r="A24" s="842">
        <v>46079</v>
      </c>
      <c r="B24" s="598">
        <v>8</v>
      </c>
      <c r="C24" s="598" t="s">
        <v>63</v>
      </c>
      <c r="D24" s="843">
        <v>46</v>
      </c>
      <c r="E24" s="598" t="s">
        <v>728</v>
      </c>
      <c r="F24" s="598" t="s">
        <v>69</v>
      </c>
      <c r="G24" s="840" t="s">
        <v>729</v>
      </c>
      <c r="H24" s="844" t="s">
        <v>114</v>
      </c>
      <c r="J24" s="754">
        <v>23</v>
      </c>
      <c r="K24" s="580">
        <v>4</v>
      </c>
      <c r="L24" s="747" t="s">
        <v>735</v>
      </c>
      <c r="M24" s="434">
        <v>5</v>
      </c>
      <c r="N24" s="434" t="s">
        <v>57</v>
      </c>
      <c r="O24" s="516" t="s">
        <v>740</v>
      </c>
      <c r="P24" s="516" t="s">
        <v>391</v>
      </c>
      <c r="Q24" s="530" t="s">
        <v>215</v>
      </c>
      <c r="R24" s="434" t="s">
        <v>389</v>
      </c>
      <c r="S24" s="426" t="s">
        <v>524</v>
      </c>
      <c r="T24" s="531">
        <v>46071</v>
      </c>
      <c r="U24" s="499" t="s">
        <v>741</v>
      </c>
      <c r="V24" s="434" t="s">
        <v>303</v>
      </c>
      <c r="W24" s="578"/>
    </row>
    <row r="25" spans="1:57">
      <c r="A25" s="842">
        <v>46079</v>
      </c>
      <c r="B25" s="598">
        <v>8</v>
      </c>
      <c r="C25" s="598" t="s">
        <v>65</v>
      </c>
      <c r="D25" s="843">
        <v>47</v>
      </c>
      <c r="E25" s="598" t="s">
        <v>728</v>
      </c>
      <c r="F25" s="598" t="s">
        <v>69</v>
      </c>
      <c r="G25" s="840" t="s">
        <v>729</v>
      </c>
      <c r="H25" s="844" t="s">
        <v>309</v>
      </c>
      <c r="J25" s="754">
        <v>24</v>
      </c>
      <c r="K25" s="581">
        <v>4</v>
      </c>
      <c r="L25" s="827" t="s">
        <v>735</v>
      </c>
      <c r="M25" s="549">
        <v>6</v>
      </c>
      <c r="N25" s="549" t="s">
        <v>57</v>
      </c>
      <c r="O25" s="565" t="s">
        <v>740</v>
      </c>
      <c r="P25" s="565" t="s">
        <v>391</v>
      </c>
      <c r="Q25" s="550" t="s">
        <v>215</v>
      </c>
      <c r="R25" s="549" t="s">
        <v>389</v>
      </c>
      <c r="S25" s="427" t="s">
        <v>524</v>
      </c>
      <c r="T25" s="551">
        <v>46071</v>
      </c>
      <c r="U25" s="566" t="s">
        <v>741</v>
      </c>
      <c r="V25" s="549" t="s">
        <v>303</v>
      </c>
      <c r="W25" s="579"/>
    </row>
    <row r="26" spans="1:57">
      <c r="A26" s="842">
        <v>46079</v>
      </c>
      <c r="B26" s="598">
        <v>8</v>
      </c>
      <c r="C26" s="598" t="s">
        <v>211</v>
      </c>
      <c r="D26" s="843">
        <v>48</v>
      </c>
      <c r="E26" s="847" t="s">
        <v>53</v>
      </c>
      <c r="F26" s="598" t="s">
        <v>69</v>
      </c>
      <c r="G26" s="840" t="s">
        <v>732</v>
      </c>
      <c r="H26" s="844" t="s">
        <v>108</v>
      </c>
      <c r="I26" s="826" t="s">
        <v>733</v>
      </c>
      <c r="J26" s="828">
        <v>25</v>
      </c>
      <c r="K26" s="434">
        <v>5</v>
      </c>
      <c r="L26" s="747" t="s">
        <v>739</v>
      </c>
      <c r="M26" s="434">
        <v>1</v>
      </c>
      <c r="N26" s="434" t="s">
        <v>57</v>
      </c>
      <c r="O26" s="516" t="s">
        <v>740</v>
      </c>
      <c r="P26" s="516" t="s">
        <v>391</v>
      </c>
      <c r="Q26" s="530" t="s">
        <v>215</v>
      </c>
      <c r="R26" s="572" t="s">
        <v>389</v>
      </c>
      <c r="S26" s="434" t="s">
        <v>301</v>
      </c>
      <c r="T26" s="531">
        <v>46071</v>
      </c>
      <c r="U26" s="499" t="s">
        <v>741</v>
      </c>
      <c r="V26" s="434" t="s">
        <v>303</v>
      </c>
      <c r="W26" s="575"/>
    </row>
    <row r="27" spans="1:57">
      <c r="A27" s="842">
        <v>46079</v>
      </c>
      <c r="B27" s="598">
        <v>8</v>
      </c>
      <c r="C27" s="598" t="s">
        <v>63</v>
      </c>
      <c r="D27" s="843">
        <v>49</v>
      </c>
      <c r="E27" s="847" t="s">
        <v>53</v>
      </c>
      <c r="F27" s="598" t="s">
        <v>69</v>
      </c>
      <c r="G27" s="840" t="s">
        <v>732</v>
      </c>
      <c r="H27" s="844" t="s">
        <v>114</v>
      </c>
      <c r="J27" s="754">
        <v>26</v>
      </c>
      <c r="K27" s="434">
        <v>5</v>
      </c>
      <c r="L27" s="747" t="s">
        <v>739</v>
      </c>
      <c r="M27" s="434">
        <v>2</v>
      </c>
      <c r="N27" s="434" t="s">
        <v>57</v>
      </c>
      <c r="O27" s="516" t="s">
        <v>740</v>
      </c>
      <c r="P27" s="516" t="s">
        <v>391</v>
      </c>
      <c r="Q27" s="530" t="s">
        <v>215</v>
      </c>
      <c r="R27" s="434" t="s">
        <v>389</v>
      </c>
      <c r="S27" s="434" t="s">
        <v>301</v>
      </c>
      <c r="T27" s="531">
        <v>46071</v>
      </c>
      <c r="U27" s="499" t="s">
        <v>741</v>
      </c>
      <c r="V27" s="434" t="s">
        <v>303</v>
      </c>
      <c r="W27" s="532"/>
    </row>
    <row r="28" spans="1:57">
      <c r="A28" s="842">
        <v>46079</v>
      </c>
      <c r="B28" s="598">
        <v>8</v>
      </c>
      <c r="C28" s="598" t="s">
        <v>65</v>
      </c>
      <c r="D28" s="843">
        <v>50</v>
      </c>
      <c r="E28" s="847" t="s">
        <v>53</v>
      </c>
      <c r="F28" s="598" t="s">
        <v>69</v>
      </c>
      <c r="G28" s="840" t="s">
        <v>732</v>
      </c>
      <c r="H28" s="844" t="s">
        <v>309</v>
      </c>
      <c r="J28" s="754">
        <v>27</v>
      </c>
      <c r="K28" s="434">
        <v>5</v>
      </c>
      <c r="L28" s="747" t="s">
        <v>739</v>
      </c>
      <c r="M28" s="434">
        <v>3</v>
      </c>
      <c r="N28" s="434" t="s">
        <v>57</v>
      </c>
      <c r="O28" s="516" t="s">
        <v>740</v>
      </c>
      <c r="P28" s="516" t="s">
        <v>391</v>
      </c>
      <c r="Q28" s="530" t="s">
        <v>215</v>
      </c>
      <c r="R28" s="434" t="s">
        <v>389</v>
      </c>
      <c r="S28" s="434" t="s">
        <v>301</v>
      </c>
      <c r="T28" s="531">
        <v>46071</v>
      </c>
      <c r="U28" s="499" t="s">
        <v>741</v>
      </c>
      <c r="V28" s="434" t="s">
        <v>303</v>
      </c>
      <c r="W28" s="532"/>
    </row>
    <row r="29" spans="1:57">
      <c r="A29" s="842">
        <v>46079</v>
      </c>
      <c r="B29" s="598">
        <v>8</v>
      </c>
      <c r="C29" s="598" t="s">
        <v>211</v>
      </c>
      <c r="D29" s="843">
        <v>51</v>
      </c>
      <c r="E29" s="847" t="s">
        <v>735</v>
      </c>
      <c r="F29" s="598" t="s">
        <v>69</v>
      </c>
      <c r="G29" s="840" t="s">
        <v>729</v>
      </c>
      <c r="H29" s="844" t="s">
        <v>108</v>
      </c>
      <c r="J29" s="754">
        <v>28</v>
      </c>
      <c r="K29" s="434">
        <v>5</v>
      </c>
      <c r="L29" s="747" t="s">
        <v>739</v>
      </c>
      <c r="M29" s="434">
        <v>4</v>
      </c>
      <c r="N29" s="434" t="s">
        <v>57</v>
      </c>
      <c r="O29" s="516" t="s">
        <v>740</v>
      </c>
      <c r="P29" s="516" t="s">
        <v>391</v>
      </c>
      <c r="Q29" s="530" t="s">
        <v>215</v>
      </c>
      <c r="R29" s="434" t="s">
        <v>389</v>
      </c>
      <c r="S29" s="426" t="s">
        <v>524</v>
      </c>
      <c r="T29" s="531">
        <v>46071</v>
      </c>
      <c r="U29" s="499" t="s">
        <v>741</v>
      </c>
      <c r="V29" s="434" t="s">
        <v>303</v>
      </c>
      <c r="W29" s="532"/>
    </row>
    <row r="30" spans="1:57">
      <c r="A30" s="842">
        <v>46079</v>
      </c>
      <c r="B30" s="598">
        <v>8</v>
      </c>
      <c r="C30" s="598" t="s">
        <v>63</v>
      </c>
      <c r="D30" s="843">
        <v>52</v>
      </c>
      <c r="E30" s="847" t="s">
        <v>735</v>
      </c>
      <c r="F30" s="598" t="s">
        <v>69</v>
      </c>
      <c r="G30" s="840" t="s">
        <v>729</v>
      </c>
      <c r="H30" s="844" t="s">
        <v>114</v>
      </c>
      <c r="J30" s="754">
        <v>29</v>
      </c>
      <c r="K30" s="434">
        <v>5</v>
      </c>
      <c r="L30" s="747" t="s">
        <v>739</v>
      </c>
      <c r="M30" s="434">
        <v>5</v>
      </c>
      <c r="N30" s="434" t="s">
        <v>57</v>
      </c>
      <c r="O30" s="516" t="s">
        <v>740</v>
      </c>
      <c r="P30" s="516" t="s">
        <v>391</v>
      </c>
      <c r="Q30" s="530" t="s">
        <v>215</v>
      </c>
      <c r="R30" s="434" t="s">
        <v>389</v>
      </c>
      <c r="S30" s="426" t="s">
        <v>524</v>
      </c>
      <c r="T30" s="531">
        <v>46071</v>
      </c>
      <c r="U30" s="499" t="s">
        <v>741</v>
      </c>
      <c r="V30" s="434" t="s">
        <v>303</v>
      </c>
      <c r="W30" s="532"/>
    </row>
    <row r="31" spans="1:57">
      <c r="A31" s="842">
        <v>46079</v>
      </c>
      <c r="B31" s="598">
        <v>8</v>
      </c>
      <c r="C31" s="598" t="s">
        <v>65</v>
      </c>
      <c r="D31" s="843">
        <v>53</v>
      </c>
      <c r="E31" s="847" t="s">
        <v>735</v>
      </c>
      <c r="F31" s="598" t="s">
        <v>69</v>
      </c>
      <c r="G31" s="840" t="s">
        <v>729</v>
      </c>
      <c r="H31" s="844" t="s">
        <v>309</v>
      </c>
      <c r="J31" s="756">
        <v>30</v>
      </c>
      <c r="K31" s="549">
        <v>5</v>
      </c>
      <c r="L31" s="827" t="s">
        <v>739</v>
      </c>
      <c r="M31" s="549">
        <v>6</v>
      </c>
      <c r="N31" s="549" t="s">
        <v>57</v>
      </c>
      <c r="O31" s="565" t="s">
        <v>740</v>
      </c>
      <c r="P31" s="565" t="s">
        <v>391</v>
      </c>
      <c r="Q31" s="550" t="s">
        <v>215</v>
      </c>
      <c r="R31" s="549" t="s">
        <v>389</v>
      </c>
      <c r="S31" s="427" t="s">
        <v>524</v>
      </c>
      <c r="T31" s="551">
        <v>46071</v>
      </c>
      <c r="U31" s="566" t="s">
        <v>741</v>
      </c>
      <c r="V31" s="549" t="s">
        <v>303</v>
      </c>
      <c r="W31" s="552"/>
    </row>
    <row r="32" spans="1:57">
      <c r="A32" s="842">
        <v>46079</v>
      </c>
      <c r="B32" s="598">
        <v>8</v>
      </c>
      <c r="C32" s="598" t="s">
        <v>211</v>
      </c>
      <c r="D32" s="843">
        <v>54</v>
      </c>
      <c r="E32" s="847" t="s">
        <v>739</v>
      </c>
      <c r="F32" s="598" t="s">
        <v>69</v>
      </c>
      <c r="G32" s="840" t="s">
        <v>729</v>
      </c>
      <c r="H32" s="844" t="s">
        <v>108</v>
      </c>
      <c r="L32" t="s">
        <v>762</v>
      </c>
    </row>
    <row r="33" spans="1:9">
      <c r="A33" s="842">
        <v>46079</v>
      </c>
      <c r="B33" s="598">
        <v>8</v>
      </c>
      <c r="C33" s="598" t="s">
        <v>63</v>
      </c>
      <c r="D33" s="843">
        <v>55</v>
      </c>
      <c r="E33" s="847" t="s">
        <v>739</v>
      </c>
      <c r="F33" s="598" t="s">
        <v>69</v>
      </c>
      <c r="G33" s="840" t="s">
        <v>729</v>
      </c>
      <c r="H33" s="844" t="s">
        <v>114</v>
      </c>
    </row>
    <row r="34" spans="1:9">
      <c r="A34" s="842">
        <v>46079</v>
      </c>
      <c r="B34" s="598">
        <v>8</v>
      </c>
      <c r="C34" s="598" t="s">
        <v>65</v>
      </c>
      <c r="D34" s="843">
        <v>56</v>
      </c>
      <c r="E34" s="847" t="s">
        <v>739</v>
      </c>
      <c r="F34" s="598" t="s">
        <v>69</v>
      </c>
      <c r="G34" s="840" t="s">
        <v>729</v>
      </c>
      <c r="H34" s="844" t="s">
        <v>309</v>
      </c>
    </row>
    <row r="35" spans="1:9">
      <c r="A35" s="845">
        <v>46079</v>
      </c>
      <c r="B35" s="604">
        <v>8</v>
      </c>
      <c r="C35" s="848" t="s">
        <v>72</v>
      </c>
      <c r="D35" s="854">
        <v>57</v>
      </c>
      <c r="E35" s="848" t="s">
        <v>735</v>
      </c>
      <c r="F35" s="604" t="s">
        <v>69</v>
      </c>
      <c r="G35" s="841" t="s">
        <v>729</v>
      </c>
      <c r="H35" s="846" t="s">
        <v>450</v>
      </c>
      <c r="I35" s="856"/>
    </row>
    <row r="36" spans="1:9">
      <c r="A36" s="842">
        <v>46083</v>
      </c>
      <c r="B36" s="598">
        <v>12</v>
      </c>
      <c r="C36" s="598" t="s">
        <v>211</v>
      </c>
      <c r="D36" s="843">
        <v>58</v>
      </c>
      <c r="E36" s="598" t="s">
        <v>728</v>
      </c>
      <c r="F36" s="598" t="s">
        <v>69</v>
      </c>
      <c r="G36" s="840" t="s">
        <v>729</v>
      </c>
      <c r="H36" s="844" t="s">
        <v>108</v>
      </c>
    </row>
    <row r="37" spans="1:9">
      <c r="A37" s="842">
        <v>46083</v>
      </c>
      <c r="B37" s="598">
        <v>12</v>
      </c>
      <c r="C37" s="598" t="s">
        <v>63</v>
      </c>
      <c r="D37" s="843">
        <v>59</v>
      </c>
      <c r="E37" s="598" t="s">
        <v>728</v>
      </c>
      <c r="F37" s="598" t="s">
        <v>69</v>
      </c>
      <c r="G37" s="840" t="s">
        <v>729</v>
      </c>
      <c r="H37" s="844" t="s">
        <v>114</v>
      </c>
    </row>
    <row r="38" spans="1:9">
      <c r="A38" s="842">
        <v>46083</v>
      </c>
      <c r="B38" s="598">
        <v>12</v>
      </c>
      <c r="C38" s="598" t="s">
        <v>65</v>
      </c>
      <c r="D38" s="843">
        <v>60</v>
      </c>
      <c r="E38" s="598" t="s">
        <v>728</v>
      </c>
      <c r="F38" s="598" t="s">
        <v>69</v>
      </c>
      <c r="G38" s="840" t="s">
        <v>729</v>
      </c>
      <c r="H38" s="844" t="s">
        <v>309</v>
      </c>
    </row>
    <row r="39" spans="1:9">
      <c r="A39" s="842">
        <v>46083</v>
      </c>
      <c r="B39" s="598">
        <v>12</v>
      </c>
      <c r="C39" s="598" t="s">
        <v>211</v>
      </c>
      <c r="D39" s="843">
        <v>61</v>
      </c>
      <c r="E39" s="847" t="s">
        <v>228</v>
      </c>
      <c r="F39" s="598" t="s">
        <v>69</v>
      </c>
      <c r="G39" s="840" t="s">
        <v>729</v>
      </c>
      <c r="H39" s="844" t="s">
        <v>108</v>
      </c>
    </row>
    <row r="40" spans="1:9">
      <c r="A40" s="842">
        <v>46083</v>
      </c>
      <c r="B40" s="598">
        <v>12</v>
      </c>
      <c r="C40" s="598" t="s">
        <v>63</v>
      </c>
      <c r="D40" s="843">
        <v>62</v>
      </c>
      <c r="E40" s="847" t="s">
        <v>228</v>
      </c>
      <c r="F40" s="598" t="s">
        <v>69</v>
      </c>
      <c r="G40" s="840" t="s">
        <v>729</v>
      </c>
      <c r="H40" s="844" t="s">
        <v>114</v>
      </c>
    </row>
    <row r="41" spans="1:9">
      <c r="A41" s="842">
        <v>46083</v>
      </c>
      <c r="B41" s="598">
        <v>12</v>
      </c>
      <c r="C41" s="598" t="s">
        <v>65</v>
      </c>
      <c r="D41" s="843">
        <v>63</v>
      </c>
      <c r="E41" s="847" t="s">
        <v>228</v>
      </c>
      <c r="F41" s="598" t="s">
        <v>69</v>
      </c>
      <c r="G41" s="840" t="s">
        <v>729</v>
      </c>
      <c r="H41" s="844" t="s">
        <v>309</v>
      </c>
    </row>
    <row r="42" spans="1:9">
      <c r="A42" s="842">
        <v>46083</v>
      </c>
      <c r="B42" s="598">
        <v>12</v>
      </c>
      <c r="C42" s="598" t="s">
        <v>211</v>
      </c>
      <c r="D42" s="843">
        <v>64</v>
      </c>
      <c r="E42" s="847" t="s">
        <v>53</v>
      </c>
      <c r="F42" s="598" t="s">
        <v>69</v>
      </c>
      <c r="G42" s="840" t="s">
        <v>732</v>
      </c>
      <c r="H42" s="844" t="s">
        <v>108</v>
      </c>
    </row>
    <row r="43" spans="1:9">
      <c r="A43" s="842">
        <v>46083</v>
      </c>
      <c r="B43" s="598">
        <v>12</v>
      </c>
      <c r="C43" s="598" t="s">
        <v>63</v>
      </c>
      <c r="D43" s="843">
        <v>65</v>
      </c>
      <c r="E43" s="847" t="s">
        <v>53</v>
      </c>
      <c r="F43" s="598" t="s">
        <v>69</v>
      </c>
      <c r="G43" s="840" t="s">
        <v>732</v>
      </c>
      <c r="H43" s="844" t="s">
        <v>114</v>
      </c>
    </row>
    <row r="44" spans="1:9">
      <c r="A44" s="842">
        <v>46083</v>
      </c>
      <c r="B44" s="598">
        <v>12</v>
      </c>
      <c r="C44" s="598" t="s">
        <v>65</v>
      </c>
      <c r="D44" s="843">
        <v>66</v>
      </c>
      <c r="E44" s="847" t="s">
        <v>53</v>
      </c>
      <c r="F44" s="598" t="s">
        <v>69</v>
      </c>
      <c r="G44" s="840" t="s">
        <v>732</v>
      </c>
      <c r="H44" s="844" t="s">
        <v>309</v>
      </c>
    </row>
    <row r="45" spans="1:9">
      <c r="A45" s="842">
        <v>46083</v>
      </c>
      <c r="B45" s="598">
        <v>12</v>
      </c>
      <c r="C45" s="598" t="s">
        <v>211</v>
      </c>
      <c r="D45" s="843">
        <v>67</v>
      </c>
      <c r="E45" s="847" t="s">
        <v>739</v>
      </c>
      <c r="F45" s="598" t="s">
        <v>69</v>
      </c>
      <c r="G45" s="840" t="s">
        <v>729</v>
      </c>
      <c r="H45" s="844" t="s">
        <v>108</v>
      </c>
    </row>
    <row r="46" spans="1:9">
      <c r="A46" s="842">
        <v>46083</v>
      </c>
      <c r="B46" s="598">
        <v>12</v>
      </c>
      <c r="C46" s="598" t="s">
        <v>63</v>
      </c>
      <c r="D46" s="843">
        <v>68</v>
      </c>
      <c r="E46" s="847" t="s">
        <v>739</v>
      </c>
      <c r="F46" s="598" t="s">
        <v>69</v>
      </c>
      <c r="G46" s="840" t="s">
        <v>729</v>
      </c>
      <c r="H46" s="844" t="s">
        <v>114</v>
      </c>
    </row>
    <row r="47" spans="1:9">
      <c r="A47" s="842">
        <v>46083</v>
      </c>
      <c r="B47" s="598">
        <v>12</v>
      </c>
      <c r="C47" s="598" t="s">
        <v>65</v>
      </c>
      <c r="D47" s="843">
        <v>69</v>
      </c>
      <c r="E47" s="847" t="s">
        <v>739</v>
      </c>
      <c r="F47" s="598" t="s">
        <v>69</v>
      </c>
      <c r="G47" s="840" t="s">
        <v>729</v>
      </c>
      <c r="H47" s="844" t="s">
        <v>309</v>
      </c>
    </row>
    <row r="48" spans="1:9">
      <c r="A48" s="842">
        <v>46083</v>
      </c>
      <c r="B48" s="598">
        <v>12</v>
      </c>
      <c r="C48" s="598" t="s">
        <v>211</v>
      </c>
      <c r="D48" s="843">
        <v>70</v>
      </c>
      <c r="E48" s="847" t="s">
        <v>735</v>
      </c>
      <c r="F48" s="598" t="s">
        <v>69</v>
      </c>
      <c r="G48" s="840" t="s">
        <v>729</v>
      </c>
      <c r="H48" s="844" t="s">
        <v>108</v>
      </c>
    </row>
    <row r="49" spans="1:9">
      <c r="A49" s="842">
        <v>46083</v>
      </c>
      <c r="B49" s="598">
        <v>12</v>
      </c>
      <c r="C49" s="598" t="s">
        <v>63</v>
      </c>
      <c r="D49" s="843">
        <v>71</v>
      </c>
      <c r="E49" s="847" t="s">
        <v>735</v>
      </c>
      <c r="F49" s="598" t="s">
        <v>69</v>
      </c>
      <c r="G49" s="840" t="s">
        <v>729</v>
      </c>
      <c r="H49" s="844" t="s">
        <v>114</v>
      </c>
    </row>
    <row r="50" spans="1:9">
      <c r="A50" s="842">
        <v>46083</v>
      </c>
      <c r="B50" s="598">
        <v>12</v>
      </c>
      <c r="C50" s="598" t="s">
        <v>65</v>
      </c>
      <c r="D50" s="843">
        <v>73</v>
      </c>
      <c r="E50" s="847" t="s">
        <v>735</v>
      </c>
      <c r="F50" s="598" t="s">
        <v>69</v>
      </c>
      <c r="G50" s="840" t="s">
        <v>729</v>
      </c>
      <c r="H50" s="844" t="s">
        <v>309</v>
      </c>
    </row>
    <row r="51" spans="1:9">
      <c r="A51" s="845">
        <v>46083</v>
      </c>
      <c r="B51" s="604">
        <v>12</v>
      </c>
      <c r="C51" s="848" t="s">
        <v>72</v>
      </c>
      <c r="D51" s="854">
        <v>77</v>
      </c>
      <c r="E51" s="848" t="s">
        <v>735</v>
      </c>
      <c r="F51" s="604" t="s">
        <v>69</v>
      </c>
      <c r="G51" s="841" t="s">
        <v>729</v>
      </c>
      <c r="H51" s="846" t="s">
        <v>450</v>
      </c>
      <c r="I51" s="856"/>
    </row>
    <row r="52" spans="1:9">
      <c r="A52" s="842">
        <v>46086</v>
      </c>
      <c r="B52" s="598">
        <v>15</v>
      </c>
      <c r="C52" s="598" t="s">
        <v>211</v>
      </c>
      <c r="D52" s="843">
        <v>78</v>
      </c>
      <c r="E52" s="598" t="s">
        <v>728</v>
      </c>
      <c r="F52" s="598" t="s">
        <v>69</v>
      </c>
      <c r="G52" s="840" t="s">
        <v>729</v>
      </c>
      <c r="H52" s="844" t="s">
        <v>108</v>
      </c>
    </row>
    <row r="53" spans="1:9">
      <c r="A53" s="842">
        <v>46086</v>
      </c>
      <c r="B53" s="598">
        <v>15</v>
      </c>
      <c r="C53" s="598" t="s">
        <v>63</v>
      </c>
      <c r="D53" s="843">
        <v>79</v>
      </c>
      <c r="E53" s="598" t="s">
        <v>728</v>
      </c>
      <c r="F53" s="598" t="s">
        <v>69</v>
      </c>
      <c r="G53" s="840" t="s">
        <v>729</v>
      </c>
      <c r="H53" s="844" t="s">
        <v>114</v>
      </c>
    </row>
    <row r="54" spans="1:9">
      <c r="A54" s="842">
        <v>46086</v>
      </c>
      <c r="B54" s="598">
        <v>15</v>
      </c>
      <c r="C54" s="598" t="s">
        <v>65</v>
      </c>
      <c r="D54" s="843">
        <v>80</v>
      </c>
      <c r="E54" s="598" t="s">
        <v>728</v>
      </c>
      <c r="F54" s="598" t="s">
        <v>69</v>
      </c>
      <c r="G54" s="840" t="s">
        <v>729</v>
      </c>
      <c r="H54" s="844" t="s">
        <v>309</v>
      </c>
    </row>
    <row r="55" spans="1:9">
      <c r="A55" s="842">
        <v>46086</v>
      </c>
      <c r="B55" s="598">
        <v>15</v>
      </c>
      <c r="C55" s="598" t="s">
        <v>211</v>
      </c>
      <c r="D55" s="843">
        <v>81</v>
      </c>
      <c r="E55" s="847" t="s">
        <v>228</v>
      </c>
      <c r="F55" s="598" t="s">
        <v>69</v>
      </c>
      <c r="G55" s="840" t="s">
        <v>729</v>
      </c>
      <c r="H55" s="844" t="s">
        <v>108</v>
      </c>
    </row>
    <row r="56" spans="1:9">
      <c r="A56" s="842">
        <v>46086</v>
      </c>
      <c r="B56" s="598">
        <v>15</v>
      </c>
      <c r="C56" s="598" t="s">
        <v>63</v>
      </c>
      <c r="D56" s="843">
        <v>82</v>
      </c>
      <c r="E56" s="847" t="s">
        <v>228</v>
      </c>
      <c r="F56" s="598" t="s">
        <v>69</v>
      </c>
      <c r="G56" s="840" t="s">
        <v>729</v>
      </c>
      <c r="H56" s="844" t="s">
        <v>114</v>
      </c>
    </row>
    <row r="57" spans="1:9">
      <c r="A57" s="842">
        <v>46086</v>
      </c>
      <c r="B57" s="598">
        <v>15</v>
      </c>
      <c r="C57" s="598" t="s">
        <v>65</v>
      </c>
      <c r="D57" s="843">
        <v>83</v>
      </c>
      <c r="E57" s="847" t="s">
        <v>228</v>
      </c>
      <c r="F57" s="598" t="s">
        <v>69</v>
      </c>
      <c r="G57" s="840" t="s">
        <v>729</v>
      </c>
      <c r="H57" s="844" t="s">
        <v>309</v>
      </c>
    </row>
    <row r="58" spans="1:9">
      <c r="A58" s="842">
        <v>46086</v>
      </c>
      <c r="B58" s="598">
        <v>15</v>
      </c>
      <c r="C58" s="598" t="s">
        <v>211</v>
      </c>
      <c r="D58" s="843">
        <v>87</v>
      </c>
      <c r="E58" s="847" t="s">
        <v>53</v>
      </c>
      <c r="F58" s="598" t="s">
        <v>69</v>
      </c>
      <c r="G58" s="840" t="s">
        <v>732</v>
      </c>
      <c r="H58" s="844" t="s">
        <v>108</v>
      </c>
    </row>
    <row r="59" spans="1:9">
      <c r="A59" s="842">
        <v>46086</v>
      </c>
      <c r="B59" s="598">
        <v>15</v>
      </c>
      <c r="C59" s="598" t="s">
        <v>63</v>
      </c>
      <c r="D59" s="843">
        <v>88</v>
      </c>
      <c r="E59" s="847" t="s">
        <v>53</v>
      </c>
      <c r="F59" s="598" t="s">
        <v>69</v>
      </c>
      <c r="G59" s="840" t="s">
        <v>732</v>
      </c>
      <c r="H59" s="844" t="s">
        <v>114</v>
      </c>
    </row>
    <row r="60" spans="1:9">
      <c r="A60" s="842">
        <v>46086</v>
      </c>
      <c r="B60" s="598">
        <v>15</v>
      </c>
      <c r="C60" s="598" t="s">
        <v>65</v>
      </c>
      <c r="D60" s="843">
        <v>89</v>
      </c>
      <c r="E60" s="847" t="s">
        <v>53</v>
      </c>
      <c r="F60" s="598" t="s">
        <v>69</v>
      </c>
      <c r="G60" s="840" t="s">
        <v>732</v>
      </c>
      <c r="H60" s="844" t="s">
        <v>309</v>
      </c>
    </row>
    <row r="61" spans="1:9">
      <c r="A61" s="842">
        <v>46086</v>
      </c>
      <c r="B61" s="598">
        <v>15</v>
      </c>
      <c r="C61" s="598" t="s">
        <v>211</v>
      </c>
      <c r="D61" s="843">
        <v>90</v>
      </c>
      <c r="E61" s="847" t="s">
        <v>739</v>
      </c>
      <c r="F61" s="598" t="s">
        <v>69</v>
      </c>
      <c r="G61" s="840" t="s">
        <v>729</v>
      </c>
      <c r="H61" s="844" t="s">
        <v>108</v>
      </c>
    </row>
    <row r="62" spans="1:9">
      <c r="A62" s="842">
        <v>46086</v>
      </c>
      <c r="B62" s="598">
        <v>15</v>
      </c>
      <c r="C62" s="598" t="s">
        <v>63</v>
      </c>
      <c r="D62" s="843">
        <v>91</v>
      </c>
      <c r="E62" s="847" t="s">
        <v>739</v>
      </c>
      <c r="F62" s="598" t="s">
        <v>69</v>
      </c>
      <c r="G62" s="840" t="s">
        <v>729</v>
      </c>
      <c r="H62" s="844" t="s">
        <v>114</v>
      </c>
    </row>
    <row r="63" spans="1:9">
      <c r="A63" s="842">
        <v>46086</v>
      </c>
      <c r="B63" s="598">
        <v>15</v>
      </c>
      <c r="C63" s="598" t="s">
        <v>65</v>
      </c>
      <c r="D63" s="843">
        <v>92</v>
      </c>
      <c r="E63" s="847" t="s">
        <v>739</v>
      </c>
      <c r="F63" s="598" t="s">
        <v>69</v>
      </c>
      <c r="G63" s="840" t="s">
        <v>729</v>
      </c>
      <c r="H63" s="844" t="s">
        <v>309</v>
      </c>
    </row>
    <row r="64" spans="1:9">
      <c r="A64" s="842">
        <v>46086</v>
      </c>
      <c r="B64" s="598">
        <v>15</v>
      </c>
      <c r="C64" s="598" t="s">
        <v>211</v>
      </c>
      <c r="D64" s="843">
        <v>93</v>
      </c>
      <c r="E64" s="847" t="s">
        <v>735</v>
      </c>
      <c r="F64" s="598" t="s">
        <v>69</v>
      </c>
      <c r="G64" s="840" t="s">
        <v>729</v>
      </c>
      <c r="H64" s="844" t="s">
        <v>108</v>
      </c>
    </row>
    <row r="65" spans="1:9">
      <c r="A65" s="842">
        <v>46086</v>
      </c>
      <c r="B65" s="598">
        <v>15</v>
      </c>
      <c r="C65" s="598" t="s">
        <v>63</v>
      </c>
      <c r="D65" s="843">
        <v>94</v>
      </c>
      <c r="E65" s="847" t="s">
        <v>735</v>
      </c>
      <c r="F65" s="598" t="s">
        <v>69</v>
      </c>
      <c r="G65" s="840" t="s">
        <v>729</v>
      </c>
      <c r="H65" s="844" t="s">
        <v>114</v>
      </c>
    </row>
    <row r="66" spans="1:9">
      <c r="A66" s="842">
        <v>46086</v>
      </c>
      <c r="B66" s="598">
        <v>15</v>
      </c>
      <c r="C66" s="598" t="s">
        <v>65</v>
      </c>
      <c r="D66" s="843">
        <v>95</v>
      </c>
      <c r="E66" s="847" t="s">
        <v>735</v>
      </c>
      <c r="F66" s="598" t="s">
        <v>69</v>
      </c>
      <c r="G66" s="840" t="s">
        <v>729</v>
      </c>
      <c r="H66" s="844" t="s">
        <v>309</v>
      </c>
    </row>
    <row r="67" spans="1:9">
      <c r="A67" s="842">
        <v>46086</v>
      </c>
      <c r="B67" s="598">
        <v>15</v>
      </c>
      <c r="C67" s="847" t="s">
        <v>72</v>
      </c>
      <c r="D67" s="843">
        <v>96</v>
      </c>
      <c r="E67" s="847" t="s">
        <v>735</v>
      </c>
      <c r="F67" s="598" t="s">
        <v>69</v>
      </c>
      <c r="G67" s="840" t="s">
        <v>729</v>
      </c>
      <c r="H67" s="844" t="s">
        <v>450</v>
      </c>
    </row>
    <row r="68" spans="1:9">
      <c r="A68" s="845">
        <v>46086</v>
      </c>
      <c r="B68" s="848">
        <v>15</v>
      </c>
      <c r="C68" s="848" t="s">
        <v>72</v>
      </c>
      <c r="D68" s="841">
        <v>99</v>
      </c>
      <c r="E68" s="848" t="s">
        <v>53</v>
      </c>
      <c r="F68" s="604" t="s">
        <v>69</v>
      </c>
      <c r="G68" s="841" t="s">
        <v>732</v>
      </c>
      <c r="H68" s="846" t="s">
        <v>450</v>
      </c>
      <c r="I68" s="856"/>
    </row>
    <row r="69" spans="1:9">
      <c r="A69" s="842">
        <v>46090</v>
      </c>
      <c r="B69" s="598">
        <v>19</v>
      </c>
      <c r="C69" s="598" t="s">
        <v>211</v>
      </c>
      <c r="D69" s="843">
        <v>103</v>
      </c>
      <c r="E69" s="598" t="s">
        <v>728</v>
      </c>
      <c r="F69" s="598" t="s">
        <v>69</v>
      </c>
      <c r="G69" s="840" t="s">
        <v>729</v>
      </c>
      <c r="H69" s="844" t="s">
        <v>108</v>
      </c>
    </row>
    <row r="70" spans="1:9">
      <c r="A70" s="842">
        <v>46090</v>
      </c>
      <c r="B70" s="598">
        <v>19</v>
      </c>
      <c r="C70" s="598" t="s">
        <v>63</v>
      </c>
      <c r="D70" s="843">
        <v>104</v>
      </c>
      <c r="E70" s="598" t="s">
        <v>728</v>
      </c>
      <c r="F70" s="598" t="s">
        <v>69</v>
      </c>
      <c r="G70" s="840" t="s">
        <v>729</v>
      </c>
      <c r="H70" s="844" t="s">
        <v>114</v>
      </c>
    </row>
    <row r="71" spans="1:9">
      <c r="A71" s="842">
        <v>46090</v>
      </c>
      <c r="B71" s="598">
        <v>19</v>
      </c>
      <c r="C71" s="598" t="s">
        <v>65</v>
      </c>
      <c r="D71" s="843">
        <v>105</v>
      </c>
      <c r="E71" s="598" t="s">
        <v>728</v>
      </c>
      <c r="F71" s="598" t="s">
        <v>69</v>
      </c>
      <c r="G71" s="840" t="s">
        <v>729</v>
      </c>
      <c r="H71" s="844" t="s">
        <v>309</v>
      </c>
    </row>
    <row r="72" spans="1:9">
      <c r="A72" s="842">
        <v>46090</v>
      </c>
      <c r="B72" s="598">
        <v>19</v>
      </c>
      <c r="C72" s="598" t="s">
        <v>211</v>
      </c>
      <c r="D72" s="843">
        <v>106</v>
      </c>
      <c r="E72" s="847" t="s">
        <v>228</v>
      </c>
      <c r="F72" s="598" t="s">
        <v>69</v>
      </c>
      <c r="G72" s="840" t="s">
        <v>729</v>
      </c>
      <c r="H72" s="844" t="s">
        <v>108</v>
      </c>
    </row>
    <row r="73" spans="1:9">
      <c r="A73" s="842">
        <v>46090</v>
      </c>
      <c r="B73" s="598">
        <v>19</v>
      </c>
      <c r="C73" s="598" t="s">
        <v>63</v>
      </c>
      <c r="D73" s="843">
        <v>107</v>
      </c>
      <c r="E73" s="847" t="s">
        <v>228</v>
      </c>
      <c r="F73" s="598" t="s">
        <v>69</v>
      </c>
      <c r="G73" s="840" t="s">
        <v>729</v>
      </c>
      <c r="H73" s="844" t="s">
        <v>114</v>
      </c>
    </row>
    <row r="74" spans="1:9">
      <c r="A74" s="842">
        <v>46090</v>
      </c>
      <c r="B74" s="598">
        <v>19</v>
      </c>
      <c r="C74" s="598" t="s">
        <v>65</v>
      </c>
      <c r="D74" s="843">
        <v>108</v>
      </c>
      <c r="E74" s="847" t="s">
        <v>228</v>
      </c>
      <c r="F74" s="598" t="s">
        <v>69</v>
      </c>
      <c r="G74" s="840" t="s">
        <v>729</v>
      </c>
      <c r="H74" s="844" t="s">
        <v>309</v>
      </c>
    </row>
    <row r="75" spans="1:9">
      <c r="A75" s="842">
        <v>46090</v>
      </c>
      <c r="B75" s="598">
        <v>19</v>
      </c>
      <c r="C75" s="598" t="s">
        <v>211</v>
      </c>
      <c r="D75" s="843">
        <v>109</v>
      </c>
      <c r="E75" s="847" t="s">
        <v>53</v>
      </c>
      <c r="F75" s="598" t="s">
        <v>69</v>
      </c>
      <c r="G75" s="840" t="s">
        <v>732</v>
      </c>
      <c r="H75" s="844" t="s">
        <v>108</v>
      </c>
    </row>
    <row r="76" spans="1:9">
      <c r="A76" s="842">
        <v>46090</v>
      </c>
      <c r="B76" s="598">
        <v>19</v>
      </c>
      <c r="C76" s="598" t="s">
        <v>63</v>
      </c>
      <c r="D76" s="843">
        <v>110</v>
      </c>
      <c r="E76" s="847" t="s">
        <v>53</v>
      </c>
      <c r="F76" s="598" t="s">
        <v>69</v>
      </c>
      <c r="G76" s="840" t="s">
        <v>732</v>
      </c>
      <c r="H76" s="844" t="s">
        <v>114</v>
      </c>
    </row>
    <row r="77" spans="1:9">
      <c r="A77" s="842">
        <v>46090</v>
      </c>
      <c r="B77" s="598">
        <v>19</v>
      </c>
      <c r="C77" s="598" t="s">
        <v>65</v>
      </c>
      <c r="D77" s="843">
        <v>111</v>
      </c>
      <c r="E77" s="847" t="s">
        <v>53</v>
      </c>
      <c r="F77" s="598" t="s">
        <v>69</v>
      </c>
      <c r="G77" s="840" t="s">
        <v>732</v>
      </c>
      <c r="H77" s="844" t="s">
        <v>309</v>
      </c>
    </row>
    <row r="78" spans="1:9">
      <c r="A78" s="842">
        <v>46090</v>
      </c>
      <c r="B78" s="598">
        <v>19</v>
      </c>
      <c r="C78" s="598" t="s">
        <v>211</v>
      </c>
      <c r="D78" s="843">
        <v>112</v>
      </c>
      <c r="E78" s="847" t="s">
        <v>739</v>
      </c>
      <c r="F78" s="598" t="s">
        <v>69</v>
      </c>
      <c r="G78" s="840" t="s">
        <v>729</v>
      </c>
      <c r="H78" s="844" t="s">
        <v>108</v>
      </c>
    </row>
    <row r="79" spans="1:9">
      <c r="A79" s="842">
        <v>46090</v>
      </c>
      <c r="B79" s="598">
        <v>19</v>
      </c>
      <c r="C79" s="598" t="s">
        <v>63</v>
      </c>
      <c r="D79" s="843">
        <v>113</v>
      </c>
      <c r="E79" s="847" t="s">
        <v>739</v>
      </c>
      <c r="F79" s="598" t="s">
        <v>69</v>
      </c>
      <c r="G79" s="840" t="s">
        <v>729</v>
      </c>
      <c r="H79" s="844" t="s">
        <v>114</v>
      </c>
    </row>
    <row r="80" spans="1:9">
      <c r="A80" s="842">
        <v>46090</v>
      </c>
      <c r="B80" s="598">
        <v>19</v>
      </c>
      <c r="C80" s="598" t="s">
        <v>65</v>
      </c>
      <c r="D80" s="843">
        <v>114</v>
      </c>
      <c r="E80" s="847" t="s">
        <v>739</v>
      </c>
      <c r="F80" s="598" t="s">
        <v>69</v>
      </c>
      <c r="G80" s="840" t="s">
        <v>729</v>
      </c>
      <c r="H80" s="844" t="s">
        <v>309</v>
      </c>
    </row>
    <row r="81" spans="1:9">
      <c r="A81" s="842">
        <v>46090</v>
      </c>
      <c r="B81" s="598">
        <v>19</v>
      </c>
      <c r="C81" s="598" t="s">
        <v>211</v>
      </c>
      <c r="D81" s="843">
        <v>115</v>
      </c>
      <c r="E81" s="847" t="s">
        <v>735</v>
      </c>
      <c r="F81" s="598" t="s">
        <v>69</v>
      </c>
      <c r="G81" s="840" t="s">
        <v>729</v>
      </c>
      <c r="H81" s="844" t="s">
        <v>108</v>
      </c>
    </row>
    <row r="82" spans="1:9">
      <c r="A82" s="842">
        <v>46090</v>
      </c>
      <c r="B82" s="598">
        <v>19</v>
      </c>
      <c r="C82" s="598" t="s">
        <v>63</v>
      </c>
      <c r="D82" s="843">
        <v>116</v>
      </c>
      <c r="E82" s="847" t="s">
        <v>735</v>
      </c>
      <c r="F82" s="598" t="s">
        <v>69</v>
      </c>
      <c r="G82" s="840" t="s">
        <v>729</v>
      </c>
      <c r="H82" s="844" t="s">
        <v>114</v>
      </c>
    </row>
    <row r="83" spans="1:9">
      <c r="A83" s="842">
        <v>46090</v>
      </c>
      <c r="B83" s="598">
        <v>19</v>
      </c>
      <c r="C83" s="598" t="s">
        <v>65</v>
      </c>
      <c r="D83" s="843">
        <v>117</v>
      </c>
      <c r="E83" s="847" t="s">
        <v>735</v>
      </c>
      <c r="F83" s="598" t="s">
        <v>69</v>
      </c>
      <c r="G83" s="840" t="s">
        <v>729</v>
      </c>
      <c r="H83" s="844" t="s">
        <v>309</v>
      </c>
    </row>
    <row r="84" spans="1:9">
      <c r="A84" s="845">
        <v>46090</v>
      </c>
      <c r="B84" s="604">
        <v>19</v>
      </c>
      <c r="C84" s="848" t="s">
        <v>72</v>
      </c>
      <c r="D84" s="854">
        <v>118</v>
      </c>
      <c r="E84" s="848" t="s">
        <v>735</v>
      </c>
      <c r="F84" s="604" t="s">
        <v>69</v>
      </c>
      <c r="G84" s="841" t="s">
        <v>729</v>
      </c>
      <c r="H84" s="846" t="s">
        <v>450</v>
      </c>
      <c r="I84" s="856"/>
    </row>
    <row r="85" spans="1:9">
      <c r="A85" s="842">
        <v>46093</v>
      </c>
      <c r="B85" s="598">
        <v>22</v>
      </c>
      <c r="C85" s="598" t="s">
        <v>211</v>
      </c>
      <c r="D85" s="843">
        <v>126</v>
      </c>
      <c r="E85" s="598" t="s">
        <v>728</v>
      </c>
      <c r="F85" s="598" t="s">
        <v>69</v>
      </c>
      <c r="G85" s="840" t="s">
        <v>729</v>
      </c>
      <c r="H85" s="844" t="s">
        <v>108</v>
      </c>
    </row>
    <row r="86" spans="1:9">
      <c r="A86" s="842">
        <v>46093</v>
      </c>
      <c r="B86" s="598">
        <v>22</v>
      </c>
      <c r="C86" s="598" t="s">
        <v>63</v>
      </c>
      <c r="D86" s="843">
        <v>127</v>
      </c>
      <c r="E86" s="598" t="s">
        <v>728</v>
      </c>
      <c r="F86" s="598" t="s">
        <v>69</v>
      </c>
      <c r="G86" s="840" t="s">
        <v>729</v>
      </c>
      <c r="H86" s="844" t="s">
        <v>114</v>
      </c>
    </row>
    <row r="87" spans="1:9">
      <c r="A87" s="842">
        <v>46093</v>
      </c>
      <c r="B87" s="598">
        <v>22</v>
      </c>
      <c r="C87" s="598" t="s">
        <v>65</v>
      </c>
      <c r="D87" s="843">
        <v>128</v>
      </c>
      <c r="E87" s="598" t="s">
        <v>728</v>
      </c>
      <c r="F87" s="598" t="s">
        <v>69</v>
      </c>
      <c r="G87" s="840" t="s">
        <v>729</v>
      </c>
      <c r="H87" s="844" t="s">
        <v>309</v>
      </c>
    </row>
    <row r="88" spans="1:9">
      <c r="A88" s="842">
        <v>46093</v>
      </c>
      <c r="B88" s="598">
        <v>22</v>
      </c>
      <c r="C88" s="598" t="s">
        <v>211</v>
      </c>
      <c r="D88" s="843">
        <v>131</v>
      </c>
      <c r="E88" s="847" t="s">
        <v>228</v>
      </c>
      <c r="F88" s="598" t="s">
        <v>69</v>
      </c>
      <c r="G88" s="840" t="s">
        <v>729</v>
      </c>
      <c r="H88" s="844" t="s">
        <v>108</v>
      </c>
    </row>
    <row r="89" spans="1:9">
      <c r="A89" s="842">
        <v>46093</v>
      </c>
      <c r="B89" s="598">
        <v>22</v>
      </c>
      <c r="C89" s="598" t="s">
        <v>63</v>
      </c>
      <c r="D89" s="843">
        <v>132</v>
      </c>
      <c r="E89" s="847" t="s">
        <v>228</v>
      </c>
      <c r="F89" s="598" t="s">
        <v>69</v>
      </c>
      <c r="G89" s="840" t="s">
        <v>729</v>
      </c>
      <c r="H89" s="844" t="s">
        <v>114</v>
      </c>
    </row>
    <row r="90" spans="1:9">
      <c r="A90" s="842">
        <v>46093</v>
      </c>
      <c r="B90" s="598">
        <v>22</v>
      </c>
      <c r="C90" s="598" t="s">
        <v>65</v>
      </c>
      <c r="D90" s="843">
        <v>133</v>
      </c>
      <c r="E90" s="847" t="s">
        <v>228</v>
      </c>
      <c r="F90" s="598" t="s">
        <v>69</v>
      </c>
      <c r="G90" s="840" t="s">
        <v>729</v>
      </c>
      <c r="H90" s="844" t="s">
        <v>309</v>
      </c>
    </row>
    <row r="91" spans="1:9">
      <c r="A91" s="842">
        <v>46093</v>
      </c>
      <c r="B91" s="598">
        <v>22</v>
      </c>
      <c r="C91" s="598" t="s">
        <v>211</v>
      </c>
      <c r="D91" s="868">
        <v>134</v>
      </c>
      <c r="E91" s="847" t="s">
        <v>53</v>
      </c>
      <c r="F91" s="598" t="s">
        <v>69</v>
      </c>
      <c r="G91" s="840" t="s">
        <v>732</v>
      </c>
      <c r="H91" s="844" t="s">
        <v>108</v>
      </c>
    </row>
    <row r="92" spans="1:9">
      <c r="A92" s="842">
        <v>46093</v>
      </c>
      <c r="B92" s="598">
        <v>22</v>
      </c>
      <c r="C92" s="598" t="s">
        <v>63</v>
      </c>
      <c r="D92" s="843">
        <v>135</v>
      </c>
      <c r="E92" s="847" t="s">
        <v>53</v>
      </c>
      <c r="F92" s="598" t="s">
        <v>69</v>
      </c>
      <c r="G92" s="840" t="s">
        <v>732</v>
      </c>
      <c r="H92" s="844" t="s">
        <v>114</v>
      </c>
    </row>
    <row r="93" spans="1:9">
      <c r="A93" s="842">
        <v>46093</v>
      </c>
      <c r="B93" s="598">
        <v>22</v>
      </c>
      <c r="C93" s="598" t="s">
        <v>65</v>
      </c>
      <c r="D93" s="843">
        <v>136</v>
      </c>
      <c r="E93" s="847" t="s">
        <v>53</v>
      </c>
      <c r="F93" s="598" t="s">
        <v>69</v>
      </c>
      <c r="G93" s="840" t="s">
        <v>732</v>
      </c>
      <c r="H93" s="844" t="s">
        <v>309</v>
      </c>
    </row>
    <row r="94" spans="1:9">
      <c r="A94" s="842">
        <v>46093</v>
      </c>
      <c r="B94" s="598">
        <v>22</v>
      </c>
      <c r="C94" s="598" t="s">
        <v>211</v>
      </c>
      <c r="D94" s="843">
        <v>137</v>
      </c>
      <c r="E94" s="847" t="s">
        <v>739</v>
      </c>
      <c r="F94" s="598" t="s">
        <v>69</v>
      </c>
      <c r="G94" s="840" t="s">
        <v>729</v>
      </c>
      <c r="H94" s="844" t="s">
        <v>108</v>
      </c>
    </row>
    <row r="95" spans="1:9">
      <c r="A95" s="842">
        <v>46093</v>
      </c>
      <c r="B95" s="598">
        <v>22</v>
      </c>
      <c r="C95" s="598" t="s">
        <v>63</v>
      </c>
      <c r="D95" s="843">
        <v>138</v>
      </c>
      <c r="E95" s="847" t="s">
        <v>739</v>
      </c>
      <c r="F95" s="598" t="s">
        <v>69</v>
      </c>
      <c r="G95" s="840" t="s">
        <v>729</v>
      </c>
      <c r="H95" s="844" t="s">
        <v>114</v>
      </c>
    </row>
    <row r="96" spans="1:9">
      <c r="A96" s="842">
        <v>46093</v>
      </c>
      <c r="B96" s="598">
        <v>22</v>
      </c>
      <c r="C96" s="598" t="s">
        <v>65</v>
      </c>
      <c r="D96" s="843">
        <v>139</v>
      </c>
      <c r="E96" s="847" t="s">
        <v>739</v>
      </c>
      <c r="F96" s="598" t="s">
        <v>69</v>
      </c>
      <c r="G96" s="840" t="s">
        <v>729</v>
      </c>
      <c r="H96" s="844" t="s">
        <v>309</v>
      </c>
    </row>
    <row r="97" spans="1:9">
      <c r="A97" s="842">
        <v>46093</v>
      </c>
      <c r="B97" s="598">
        <v>22</v>
      </c>
      <c r="C97" s="598" t="s">
        <v>211</v>
      </c>
      <c r="D97" s="843">
        <v>143</v>
      </c>
      <c r="E97" s="847" t="s">
        <v>735</v>
      </c>
      <c r="F97" s="598" t="s">
        <v>69</v>
      </c>
      <c r="G97" s="840" t="s">
        <v>729</v>
      </c>
      <c r="H97" s="844" t="s">
        <v>108</v>
      </c>
    </row>
    <row r="98" spans="1:9">
      <c r="A98" s="842">
        <v>46093</v>
      </c>
      <c r="B98" s="598">
        <v>22</v>
      </c>
      <c r="C98" s="598" t="s">
        <v>63</v>
      </c>
      <c r="D98" s="843">
        <v>144</v>
      </c>
      <c r="E98" s="847" t="s">
        <v>735</v>
      </c>
      <c r="F98" s="598" t="s">
        <v>69</v>
      </c>
      <c r="G98" s="840" t="s">
        <v>729</v>
      </c>
      <c r="H98" s="844" t="s">
        <v>114</v>
      </c>
    </row>
    <row r="99" spans="1:9">
      <c r="A99" s="842">
        <v>46093</v>
      </c>
      <c r="B99" s="598">
        <v>22</v>
      </c>
      <c r="C99" s="598" t="s">
        <v>65</v>
      </c>
      <c r="D99" s="843">
        <v>145</v>
      </c>
      <c r="E99" s="847" t="s">
        <v>735</v>
      </c>
      <c r="F99" s="598" t="s">
        <v>69</v>
      </c>
      <c r="G99" s="840" t="s">
        <v>729</v>
      </c>
      <c r="H99" s="844" t="s">
        <v>309</v>
      </c>
    </row>
    <row r="100" spans="1:9">
      <c r="A100" s="845">
        <v>46093</v>
      </c>
      <c r="B100" s="604">
        <v>22</v>
      </c>
      <c r="C100" s="848" t="s">
        <v>72</v>
      </c>
      <c r="D100" s="854">
        <v>146</v>
      </c>
      <c r="E100" s="848" t="s">
        <v>735</v>
      </c>
      <c r="F100" s="604" t="s">
        <v>69</v>
      </c>
      <c r="G100" s="841" t="s">
        <v>729</v>
      </c>
      <c r="H100" s="846" t="s">
        <v>450</v>
      </c>
      <c r="I100" s="856" t="s">
        <v>763</v>
      </c>
    </row>
    <row r="101" spans="1:9">
      <c r="A101" s="842">
        <v>46097</v>
      </c>
      <c r="B101" s="598">
        <v>26</v>
      </c>
      <c r="C101" s="598" t="s">
        <v>211</v>
      </c>
      <c r="D101" s="843">
        <v>148</v>
      </c>
      <c r="E101" s="598" t="s">
        <v>728</v>
      </c>
      <c r="F101" s="598" t="s">
        <v>69</v>
      </c>
      <c r="G101" s="840" t="s">
        <v>729</v>
      </c>
      <c r="H101" s="844" t="s">
        <v>108</v>
      </c>
    </row>
    <row r="102" spans="1:9">
      <c r="A102" s="842">
        <v>46097</v>
      </c>
      <c r="B102" s="598">
        <v>26</v>
      </c>
      <c r="C102" s="598" t="s">
        <v>63</v>
      </c>
      <c r="D102" s="843">
        <v>149</v>
      </c>
      <c r="E102" s="598" t="s">
        <v>728</v>
      </c>
      <c r="F102" s="598" t="s">
        <v>69</v>
      </c>
      <c r="G102" s="840" t="s">
        <v>729</v>
      </c>
      <c r="H102" s="844" t="s">
        <v>114</v>
      </c>
    </row>
    <row r="103" spans="1:9">
      <c r="A103" s="842">
        <v>46097</v>
      </c>
      <c r="B103" s="598">
        <v>26</v>
      </c>
      <c r="C103" s="598" t="s">
        <v>65</v>
      </c>
      <c r="D103" s="843">
        <v>150</v>
      </c>
      <c r="E103" s="598" t="s">
        <v>728</v>
      </c>
      <c r="F103" s="598" t="s">
        <v>69</v>
      </c>
      <c r="G103" s="840" t="s">
        <v>729</v>
      </c>
      <c r="H103" s="844" t="s">
        <v>309</v>
      </c>
    </row>
    <row r="104" spans="1:9">
      <c r="A104" s="842">
        <v>46097</v>
      </c>
      <c r="B104" s="598">
        <v>26</v>
      </c>
      <c r="C104" s="598" t="s">
        <v>211</v>
      </c>
      <c r="D104" s="843">
        <v>151</v>
      </c>
      <c r="E104" s="847" t="s">
        <v>228</v>
      </c>
      <c r="F104" s="598" t="s">
        <v>69</v>
      </c>
      <c r="G104" s="840" t="s">
        <v>729</v>
      </c>
      <c r="H104" s="844" t="s">
        <v>108</v>
      </c>
    </row>
    <row r="105" spans="1:9">
      <c r="A105" s="842">
        <v>46097</v>
      </c>
      <c r="B105" s="598">
        <v>26</v>
      </c>
      <c r="C105" s="598" t="s">
        <v>63</v>
      </c>
      <c r="D105" s="843">
        <v>152</v>
      </c>
      <c r="E105" s="847" t="s">
        <v>228</v>
      </c>
      <c r="F105" s="598" t="s">
        <v>69</v>
      </c>
      <c r="G105" s="840" t="s">
        <v>729</v>
      </c>
      <c r="H105" s="844" t="s">
        <v>114</v>
      </c>
    </row>
    <row r="106" spans="1:9">
      <c r="A106" s="842">
        <v>46097</v>
      </c>
      <c r="B106" s="598">
        <v>26</v>
      </c>
      <c r="C106" s="598" t="s">
        <v>65</v>
      </c>
      <c r="D106" s="843">
        <v>153</v>
      </c>
      <c r="E106" s="847" t="s">
        <v>228</v>
      </c>
      <c r="F106" s="598" t="s">
        <v>69</v>
      </c>
      <c r="G106" s="840" t="s">
        <v>729</v>
      </c>
      <c r="H106" s="844" t="s">
        <v>309</v>
      </c>
    </row>
    <row r="107" spans="1:9">
      <c r="A107" s="842">
        <v>46097</v>
      </c>
      <c r="B107" s="598">
        <v>26</v>
      </c>
      <c r="C107" s="598" t="s">
        <v>211</v>
      </c>
      <c r="D107" s="843">
        <v>154</v>
      </c>
      <c r="E107" s="847" t="s">
        <v>53</v>
      </c>
      <c r="F107" s="598" t="s">
        <v>69</v>
      </c>
      <c r="G107" s="840" t="s">
        <v>732</v>
      </c>
      <c r="H107" s="844" t="s">
        <v>108</v>
      </c>
    </row>
    <row r="108" spans="1:9">
      <c r="A108" s="842">
        <v>46097</v>
      </c>
      <c r="B108" s="598">
        <v>26</v>
      </c>
      <c r="C108" s="598" t="s">
        <v>63</v>
      </c>
      <c r="D108" s="843">
        <v>157</v>
      </c>
      <c r="E108" s="847" t="s">
        <v>53</v>
      </c>
      <c r="F108" s="598" t="s">
        <v>69</v>
      </c>
      <c r="G108" s="840" t="s">
        <v>732</v>
      </c>
      <c r="H108" s="844" t="s">
        <v>114</v>
      </c>
    </row>
    <row r="109" spans="1:9">
      <c r="A109" s="842">
        <v>46097</v>
      </c>
      <c r="B109" s="598">
        <v>26</v>
      </c>
      <c r="C109" s="598" t="s">
        <v>65</v>
      </c>
      <c r="D109" s="843">
        <v>158</v>
      </c>
      <c r="E109" s="847" t="s">
        <v>53</v>
      </c>
      <c r="F109" s="598" t="s">
        <v>69</v>
      </c>
      <c r="G109" s="840" t="s">
        <v>732</v>
      </c>
      <c r="H109" s="844" t="s">
        <v>309</v>
      </c>
    </row>
    <row r="110" spans="1:9">
      <c r="A110" s="842">
        <v>46097</v>
      </c>
      <c r="B110" s="598">
        <v>26</v>
      </c>
      <c r="C110" s="598" t="s">
        <v>211</v>
      </c>
      <c r="D110" s="843">
        <v>159</v>
      </c>
      <c r="E110" s="847" t="s">
        <v>739</v>
      </c>
      <c r="F110" s="598" t="s">
        <v>69</v>
      </c>
      <c r="G110" s="840" t="s">
        <v>729</v>
      </c>
      <c r="H110" s="844" t="s">
        <v>108</v>
      </c>
    </row>
    <row r="111" spans="1:9">
      <c r="A111" s="842">
        <v>46097</v>
      </c>
      <c r="B111" s="598">
        <v>26</v>
      </c>
      <c r="C111" s="598" t="s">
        <v>63</v>
      </c>
      <c r="D111" s="843">
        <v>160</v>
      </c>
      <c r="E111" s="847" t="s">
        <v>739</v>
      </c>
      <c r="F111" s="598" t="s">
        <v>69</v>
      </c>
      <c r="G111" s="840" t="s">
        <v>729</v>
      </c>
      <c r="H111" s="844" t="s">
        <v>114</v>
      </c>
    </row>
    <row r="112" spans="1:9">
      <c r="A112" s="842">
        <v>46097</v>
      </c>
      <c r="B112" s="598">
        <v>26</v>
      </c>
      <c r="C112" s="598" t="s">
        <v>65</v>
      </c>
      <c r="D112" s="843">
        <v>161</v>
      </c>
      <c r="E112" s="847" t="s">
        <v>739</v>
      </c>
      <c r="F112" s="598" t="s">
        <v>69</v>
      </c>
      <c r="G112" s="840" t="s">
        <v>729</v>
      </c>
      <c r="H112" s="844" t="s">
        <v>309</v>
      </c>
    </row>
    <row r="113" spans="1:9">
      <c r="A113" s="842">
        <v>46097</v>
      </c>
      <c r="B113" s="598">
        <v>26</v>
      </c>
      <c r="C113" s="598" t="s">
        <v>211</v>
      </c>
      <c r="D113" s="843">
        <v>162</v>
      </c>
      <c r="E113" s="847" t="s">
        <v>735</v>
      </c>
      <c r="F113" s="598" t="s">
        <v>69</v>
      </c>
      <c r="G113" s="840" t="s">
        <v>729</v>
      </c>
      <c r="H113" s="844" t="s">
        <v>108</v>
      </c>
    </row>
    <row r="114" spans="1:9">
      <c r="A114" s="842">
        <v>46097</v>
      </c>
      <c r="B114" s="598">
        <v>26</v>
      </c>
      <c r="C114" s="598" t="s">
        <v>63</v>
      </c>
      <c r="D114" s="843">
        <v>163</v>
      </c>
      <c r="E114" s="847" t="s">
        <v>735</v>
      </c>
      <c r="F114" s="598" t="s">
        <v>69</v>
      </c>
      <c r="G114" s="840" t="s">
        <v>729</v>
      </c>
      <c r="H114" s="844" t="s">
        <v>114</v>
      </c>
    </row>
    <row r="115" spans="1:9">
      <c r="A115" s="842">
        <v>46097</v>
      </c>
      <c r="B115" s="598">
        <v>26</v>
      </c>
      <c r="C115" s="598" t="s">
        <v>65</v>
      </c>
      <c r="D115" s="843">
        <v>164</v>
      </c>
      <c r="E115" s="847" t="s">
        <v>735</v>
      </c>
      <c r="F115" s="598" t="s">
        <v>69</v>
      </c>
      <c r="G115" s="840" t="s">
        <v>729</v>
      </c>
      <c r="H115" s="844" t="s">
        <v>309</v>
      </c>
    </row>
    <row r="116" spans="1:9">
      <c r="A116" s="845">
        <v>46097</v>
      </c>
      <c r="B116" s="604">
        <v>26</v>
      </c>
      <c r="C116" s="848" t="s">
        <v>72</v>
      </c>
      <c r="D116" s="854">
        <v>165</v>
      </c>
      <c r="E116" s="848" t="s">
        <v>735</v>
      </c>
      <c r="F116" s="604" t="s">
        <v>69</v>
      </c>
      <c r="G116" s="841" t="s">
        <v>729</v>
      </c>
      <c r="H116" s="846" t="s">
        <v>450</v>
      </c>
      <c r="I116" s="856"/>
    </row>
    <row r="117" spans="1:9">
      <c r="A117" s="842">
        <v>46093</v>
      </c>
      <c r="B117" s="598">
        <v>29</v>
      </c>
      <c r="C117" s="598" t="s">
        <v>211</v>
      </c>
      <c r="D117" s="843">
        <v>166</v>
      </c>
      <c r="E117" s="847" t="s">
        <v>735</v>
      </c>
      <c r="F117" s="598" t="s">
        <v>69</v>
      </c>
      <c r="G117" s="840" t="s">
        <v>729</v>
      </c>
      <c r="H117" s="844" t="s">
        <v>108</v>
      </c>
    </row>
    <row r="118" spans="1:9">
      <c r="A118" s="842">
        <v>46093</v>
      </c>
      <c r="B118" s="598">
        <v>29</v>
      </c>
      <c r="C118" s="598" t="s">
        <v>63</v>
      </c>
      <c r="D118" s="843">
        <v>167</v>
      </c>
      <c r="E118" s="847" t="s">
        <v>735</v>
      </c>
      <c r="F118" s="598" t="s">
        <v>69</v>
      </c>
      <c r="G118" s="840" t="s">
        <v>729</v>
      </c>
      <c r="H118" s="844" t="s">
        <v>114</v>
      </c>
    </row>
    <row r="119" spans="1:9">
      <c r="A119" s="842">
        <v>46093</v>
      </c>
      <c r="B119" s="598">
        <v>29</v>
      </c>
      <c r="C119" s="598" t="s">
        <v>65</v>
      </c>
      <c r="D119" s="843">
        <v>168</v>
      </c>
      <c r="E119" s="847" t="s">
        <v>735</v>
      </c>
      <c r="F119" s="598" t="s">
        <v>69</v>
      </c>
      <c r="G119" s="840" t="s">
        <v>729</v>
      </c>
      <c r="H119" s="844" t="s">
        <v>309</v>
      </c>
    </row>
    <row r="120" spans="1:9">
      <c r="A120" s="842">
        <v>46093</v>
      </c>
      <c r="B120" s="598">
        <v>29</v>
      </c>
      <c r="C120" s="847" t="s">
        <v>72</v>
      </c>
      <c r="D120" s="843">
        <v>170</v>
      </c>
      <c r="E120" s="847" t="s">
        <v>735</v>
      </c>
      <c r="F120" s="598" t="s">
        <v>69</v>
      </c>
      <c r="G120" s="840" t="s">
        <v>729</v>
      </c>
      <c r="H120" s="844" t="s">
        <v>450</v>
      </c>
    </row>
    <row r="121" spans="1:9">
      <c r="A121" s="842">
        <v>46093</v>
      </c>
      <c r="B121" s="598">
        <v>29</v>
      </c>
      <c r="C121" s="598" t="s">
        <v>211</v>
      </c>
      <c r="D121" s="843">
        <v>171</v>
      </c>
      <c r="E121" s="847" t="s">
        <v>53</v>
      </c>
      <c r="F121" s="598" t="s">
        <v>69</v>
      </c>
      <c r="G121" s="840" t="s">
        <v>729</v>
      </c>
      <c r="H121" s="844" t="s">
        <v>108</v>
      </c>
    </row>
    <row r="122" spans="1:9">
      <c r="A122" s="842">
        <v>46093</v>
      </c>
      <c r="B122" s="598">
        <v>29</v>
      </c>
      <c r="C122" s="598" t="s">
        <v>63</v>
      </c>
      <c r="D122" s="843">
        <v>172</v>
      </c>
      <c r="E122" s="847" t="s">
        <v>53</v>
      </c>
      <c r="F122" s="598" t="s">
        <v>69</v>
      </c>
      <c r="G122" s="840" t="s">
        <v>729</v>
      </c>
      <c r="H122" s="844" t="s">
        <v>114</v>
      </c>
    </row>
    <row r="123" spans="1:9">
      <c r="A123" s="842">
        <v>46093</v>
      </c>
      <c r="B123" s="598">
        <v>29</v>
      </c>
      <c r="C123" s="598" t="s">
        <v>65</v>
      </c>
      <c r="D123" s="843">
        <v>173</v>
      </c>
      <c r="E123" s="847" t="s">
        <v>53</v>
      </c>
      <c r="F123" s="598" t="s">
        <v>69</v>
      </c>
      <c r="G123" s="840" t="s">
        <v>729</v>
      </c>
      <c r="H123" s="844" t="s">
        <v>309</v>
      </c>
    </row>
    <row r="124" spans="1:9">
      <c r="A124" s="842">
        <v>46093</v>
      </c>
      <c r="B124" s="598">
        <v>29</v>
      </c>
      <c r="C124" s="847" t="s">
        <v>72</v>
      </c>
      <c r="D124" s="843">
        <v>174</v>
      </c>
      <c r="E124" s="847" t="s">
        <v>53</v>
      </c>
      <c r="F124" s="598" t="s">
        <v>69</v>
      </c>
      <c r="G124" s="840" t="s">
        <v>729</v>
      </c>
      <c r="H124" s="844" t="s">
        <v>450</v>
      </c>
    </row>
    <row r="125" spans="1:9">
      <c r="A125" s="842">
        <v>46093</v>
      </c>
      <c r="B125" s="598">
        <v>29</v>
      </c>
      <c r="C125" s="598" t="s">
        <v>211</v>
      </c>
      <c r="D125" s="843">
        <v>175</v>
      </c>
      <c r="E125" s="847" t="s">
        <v>739</v>
      </c>
      <c r="F125" s="598" t="s">
        <v>69</v>
      </c>
      <c r="G125" s="840" t="s">
        <v>732</v>
      </c>
      <c r="H125" s="844" t="s">
        <v>108</v>
      </c>
    </row>
    <row r="126" spans="1:9">
      <c r="A126" s="842">
        <v>46093</v>
      </c>
      <c r="B126" s="598">
        <v>29</v>
      </c>
      <c r="C126" s="598" t="s">
        <v>63</v>
      </c>
      <c r="D126" s="843">
        <v>176</v>
      </c>
      <c r="E126" s="847" t="s">
        <v>739</v>
      </c>
      <c r="F126" s="598" t="s">
        <v>69</v>
      </c>
      <c r="G126" s="840" t="s">
        <v>732</v>
      </c>
      <c r="H126" s="844" t="s">
        <v>114</v>
      </c>
    </row>
    <row r="127" spans="1:9">
      <c r="A127" s="842">
        <v>46093</v>
      </c>
      <c r="B127" s="598">
        <v>29</v>
      </c>
      <c r="C127" s="598" t="s">
        <v>65</v>
      </c>
      <c r="D127" s="843">
        <v>177</v>
      </c>
      <c r="E127" s="847" t="s">
        <v>739</v>
      </c>
      <c r="F127" s="598" t="s">
        <v>69</v>
      </c>
      <c r="G127" s="840" t="s">
        <v>732</v>
      </c>
      <c r="H127" s="844" t="s">
        <v>309</v>
      </c>
    </row>
    <row r="128" spans="1:9">
      <c r="A128" s="842">
        <v>46093</v>
      </c>
      <c r="B128" s="598">
        <v>29</v>
      </c>
      <c r="C128" s="598" t="s">
        <v>211</v>
      </c>
      <c r="D128" s="843">
        <v>178</v>
      </c>
      <c r="E128" s="847" t="s">
        <v>228</v>
      </c>
      <c r="F128" s="598" t="s">
        <v>69</v>
      </c>
      <c r="G128" s="840" t="s">
        <v>729</v>
      </c>
      <c r="H128" s="844" t="s">
        <v>108</v>
      </c>
    </row>
    <row r="129" spans="1:9">
      <c r="A129" s="842">
        <v>46093</v>
      </c>
      <c r="B129" s="598">
        <v>29</v>
      </c>
      <c r="C129" s="598" t="s">
        <v>63</v>
      </c>
      <c r="D129" s="843">
        <v>179</v>
      </c>
      <c r="E129" s="847" t="s">
        <v>228</v>
      </c>
      <c r="F129" s="598" t="s">
        <v>69</v>
      </c>
      <c r="G129" s="840" t="s">
        <v>729</v>
      </c>
      <c r="H129" s="844" t="s">
        <v>114</v>
      </c>
    </row>
    <row r="130" spans="1:9">
      <c r="A130" s="842">
        <v>46093</v>
      </c>
      <c r="B130" s="598">
        <v>29</v>
      </c>
      <c r="C130" s="598" t="s">
        <v>65</v>
      </c>
      <c r="D130" s="843">
        <v>180</v>
      </c>
      <c r="E130" s="847" t="s">
        <v>228</v>
      </c>
      <c r="F130" s="598" t="s">
        <v>69</v>
      </c>
      <c r="G130" s="840" t="s">
        <v>729</v>
      </c>
      <c r="H130" s="844" t="s">
        <v>309</v>
      </c>
    </row>
    <row r="131" spans="1:9">
      <c r="A131" s="842">
        <v>46093</v>
      </c>
      <c r="B131" s="598">
        <v>29</v>
      </c>
      <c r="C131" s="598" t="s">
        <v>211</v>
      </c>
      <c r="D131" s="843">
        <v>181</v>
      </c>
      <c r="E131" s="598" t="s">
        <v>728</v>
      </c>
      <c r="F131" s="598" t="s">
        <v>69</v>
      </c>
      <c r="G131" s="840" t="s">
        <v>729</v>
      </c>
      <c r="H131" s="844" t="s">
        <v>108</v>
      </c>
    </row>
    <row r="132" spans="1:9">
      <c r="A132" s="842">
        <v>46093</v>
      </c>
      <c r="B132" s="598">
        <v>29</v>
      </c>
      <c r="C132" s="598" t="s">
        <v>63</v>
      </c>
      <c r="D132" s="843">
        <v>182</v>
      </c>
      <c r="E132" s="598" t="s">
        <v>728</v>
      </c>
      <c r="F132" s="598" t="s">
        <v>69</v>
      </c>
      <c r="G132" s="840" t="s">
        <v>729</v>
      </c>
      <c r="H132" s="844" t="s">
        <v>114</v>
      </c>
    </row>
    <row r="133" spans="1:9">
      <c r="A133" s="845">
        <v>46093</v>
      </c>
      <c r="B133" s="604">
        <v>29</v>
      </c>
      <c r="C133" s="604" t="s">
        <v>65</v>
      </c>
      <c r="D133" s="854">
        <v>183</v>
      </c>
      <c r="E133" s="604" t="s">
        <v>728</v>
      </c>
      <c r="F133" s="604" t="s">
        <v>69</v>
      </c>
      <c r="G133" s="841" t="s">
        <v>729</v>
      </c>
      <c r="H133" s="846" t="s">
        <v>309</v>
      </c>
      <c r="I133" s="856"/>
    </row>
    <row r="134" spans="1:9">
      <c r="A134" s="842">
        <v>46104</v>
      </c>
      <c r="B134" s="598">
        <v>33</v>
      </c>
      <c r="C134" s="598" t="s">
        <v>211</v>
      </c>
      <c r="D134" s="843">
        <v>184</v>
      </c>
      <c r="E134" s="598" t="s">
        <v>728</v>
      </c>
      <c r="F134" s="598" t="s">
        <v>69</v>
      </c>
      <c r="G134" s="840" t="s">
        <v>729</v>
      </c>
      <c r="H134" s="844" t="s">
        <v>108</v>
      </c>
    </row>
    <row r="135" spans="1:9">
      <c r="A135" s="842">
        <v>46104</v>
      </c>
      <c r="B135" s="598">
        <v>33</v>
      </c>
      <c r="C135" s="598" t="s">
        <v>63</v>
      </c>
      <c r="D135" s="843">
        <v>185</v>
      </c>
      <c r="E135" s="598" t="s">
        <v>728</v>
      </c>
      <c r="F135" s="598" t="s">
        <v>69</v>
      </c>
      <c r="G135" s="840" t="s">
        <v>729</v>
      </c>
      <c r="H135" s="844" t="s">
        <v>114</v>
      </c>
    </row>
    <row r="136" spans="1:9">
      <c r="A136" s="842">
        <v>46104</v>
      </c>
      <c r="B136" s="598">
        <v>33</v>
      </c>
      <c r="C136" s="598" t="s">
        <v>65</v>
      </c>
      <c r="D136" s="843">
        <v>186</v>
      </c>
      <c r="E136" s="598" t="s">
        <v>728</v>
      </c>
      <c r="F136" s="598" t="s">
        <v>69</v>
      </c>
      <c r="G136" s="840" t="s">
        <v>729</v>
      </c>
      <c r="H136" s="844" t="s">
        <v>309</v>
      </c>
    </row>
    <row r="137" spans="1:9">
      <c r="A137" s="842">
        <v>46104</v>
      </c>
      <c r="B137" s="598">
        <v>33</v>
      </c>
      <c r="C137" s="598" t="s">
        <v>211</v>
      </c>
      <c r="D137" s="843">
        <v>187</v>
      </c>
      <c r="E137" s="847" t="s">
        <v>228</v>
      </c>
      <c r="F137" s="598" t="s">
        <v>69</v>
      </c>
      <c r="G137" s="840" t="s">
        <v>729</v>
      </c>
      <c r="H137" s="844" t="s">
        <v>108</v>
      </c>
    </row>
    <row r="138" spans="1:9">
      <c r="A138" s="842">
        <v>46104</v>
      </c>
      <c r="B138" s="598">
        <v>33</v>
      </c>
      <c r="C138" s="598" t="s">
        <v>63</v>
      </c>
      <c r="D138" s="843">
        <v>188</v>
      </c>
      <c r="E138" s="847" t="s">
        <v>228</v>
      </c>
      <c r="F138" s="598" t="s">
        <v>69</v>
      </c>
      <c r="G138" s="840" t="s">
        <v>729</v>
      </c>
      <c r="H138" s="844" t="s">
        <v>114</v>
      </c>
    </row>
    <row r="139" spans="1:9">
      <c r="A139" s="842">
        <v>46104</v>
      </c>
      <c r="B139" s="598">
        <v>33</v>
      </c>
      <c r="C139" s="598" t="s">
        <v>65</v>
      </c>
      <c r="D139" s="843">
        <v>189</v>
      </c>
      <c r="E139" s="847" t="s">
        <v>228</v>
      </c>
      <c r="F139" s="598" t="s">
        <v>69</v>
      </c>
      <c r="G139" s="840" t="s">
        <v>729</v>
      </c>
      <c r="H139" s="844" t="s">
        <v>309</v>
      </c>
    </row>
    <row r="140" spans="1:9">
      <c r="A140" s="842">
        <v>46104</v>
      </c>
      <c r="B140" s="598">
        <v>33</v>
      </c>
      <c r="C140" s="598" t="s">
        <v>211</v>
      </c>
      <c r="D140" s="843">
        <v>190</v>
      </c>
      <c r="E140" s="847" t="s">
        <v>739</v>
      </c>
      <c r="F140" s="598" t="s">
        <v>69</v>
      </c>
      <c r="G140" s="840" t="s">
        <v>729</v>
      </c>
      <c r="H140" s="844" t="s">
        <v>108</v>
      </c>
    </row>
    <row r="141" spans="1:9">
      <c r="A141" s="842">
        <v>46104</v>
      </c>
      <c r="B141" s="598">
        <v>33</v>
      </c>
      <c r="C141" s="598" t="s">
        <v>63</v>
      </c>
      <c r="D141" s="843">
        <v>191</v>
      </c>
      <c r="E141" s="847" t="s">
        <v>739</v>
      </c>
      <c r="F141" s="598" t="s">
        <v>69</v>
      </c>
      <c r="G141" s="840" t="s">
        <v>729</v>
      </c>
      <c r="H141" s="844" t="s">
        <v>114</v>
      </c>
    </row>
    <row r="142" spans="1:9">
      <c r="A142" s="842">
        <v>46104</v>
      </c>
      <c r="B142" s="598">
        <v>33</v>
      </c>
      <c r="C142" s="598" t="s">
        <v>65</v>
      </c>
      <c r="D142" s="843">
        <v>192</v>
      </c>
      <c r="E142" s="847" t="s">
        <v>739</v>
      </c>
      <c r="F142" s="598" t="s">
        <v>69</v>
      </c>
      <c r="G142" s="840" t="s">
        <v>729</v>
      </c>
      <c r="H142" s="844" t="s">
        <v>309</v>
      </c>
    </row>
    <row r="143" spans="1:9">
      <c r="A143" s="842">
        <v>46104</v>
      </c>
      <c r="B143" s="598">
        <v>33</v>
      </c>
      <c r="C143" s="598" t="s">
        <v>211</v>
      </c>
      <c r="D143" s="843">
        <v>193</v>
      </c>
      <c r="E143" s="847" t="s">
        <v>735</v>
      </c>
      <c r="F143" s="598" t="s">
        <v>69</v>
      </c>
      <c r="G143" s="840" t="s">
        <v>729</v>
      </c>
      <c r="H143" s="844" t="s">
        <v>108</v>
      </c>
    </row>
    <row r="144" spans="1:9">
      <c r="A144" s="842">
        <v>46104</v>
      </c>
      <c r="B144" s="598">
        <v>33</v>
      </c>
      <c r="C144" s="598" t="s">
        <v>63</v>
      </c>
      <c r="D144" s="843">
        <v>194</v>
      </c>
      <c r="E144" s="847" t="s">
        <v>735</v>
      </c>
      <c r="F144" s="598" t="s">
        <v>69</v>
      </c>
      <c r="G144" s="840" t="s">
        <v>729</v>
      </c>
      <c r="H144" s="844" t="s">
        <v>114</v>
      </c>
    </row>
    <row r="145" spans="1:9">
      <c r="A145" s="845">
        <v>46104</v>
      </c>
      <c r="B145" s="604">
        <v>33</v>
      </c>
      <c r="C145" s="604" t="s">
        <v>65</v>
      </c>
      <c r="D145" s="854">
        <v>195</v>
      </c>
      <c r="E145" s="848" t="s">
        <v>735</v>
      </c>
      <c r="F145" s="604" t="s">
        <v>69</v>
      </c>
      <c r="G145" s="841" t="s">
        <v>729</v>
      </c>
      <c r="H145" s="846" t="s">
        <v>309</v>
      </c>
      <c r="I145" s="856"/>
    </row>
    <row r="146" spans="1:9">
      <c r="A146" s="842">
        <v>46107</v>
      </c>
      <c r="B146" s="598">
        <v>36</v>
      </c>
      <c r="C146" s="598" t="s">
        <v>211</v>
      </c>
      <c r="D146" s="843">
        <v>196</v>
      </c>
      <c r="E146" s="598" t="s">
        <v>728</v>
      </c>
      <c r="F146" s="598" t="s">
        <v>69</v>
      </c>
      <c r="G146" s="840" t="s">
        <v>729</v>
      </c>
      <c r="H146" s="844" t="s">
        <v>108</v>
      </c>
      <c r="I146" t="s">
        <v>764</v>
      </c>
    </row>
    <row r="147" spans="1:9">
      <c r="A147" s="842">
        <v>46107</v>
      </c>
      <c r="B147" s="598">
        <v>36</v>
      </c>
      <c r="C147" s="598" t="s">
        <v>63</v>
      </c>
      <c r="D147" s="843">
        <v>197</v>
      </c>
      <c r="E147" s="598" t="s">
        <v>728</v>
      </c>
      <c r="F147" s="598" t="s">
        <v>69</v>
      </c>
      <c r="G147" s="840" t="s">
        <v>729</v>
      </c>
      <c r="H147" s="844" t="s">
        <v>114</v>
      </c>
      <c r="I147" t="s">
        <v>764</v>
      </c>
    </row>
    <row r="148" spans="1:9">
      <c r="A148" s="842">
        <v>46107</v>
      </c>
      <c r="B148" s="598">
        <v>36</v>
      </c>
      <c r="C148" s="598" t="s">
        <v>65</v>
      </c>
      <c r="D148" s="843">
        <v>198</v>
      </c>
      <c r="E148" s="598" t="s">
        <v>728</v>
      </c>
      <c r="F148" s="598" t="s">
        <v>69</v>
      </c>
      <c r="G148" s="840" t="s">
        <v>729</v>
      </c>
      <c r="H148" s="844" t="s">
        <v>309</v>
      </c>
      <c r="I148" t="s">
        <v>764</v>
      </c>
    </row>
    <row r="149" spans="1:9">
      <c r="A149" s="842">
        <v>46107</v>
      </c>
      <c r="B149" s="598">
        <v>36</v>
      </c>
      <c r="C149" s="598" t="s">
        <v>211</v>
      </c>
      <c r="D149" s="843">
        <v>199</v>
      </c>
      <c r="E149" s="847" t="s">
        <v>228</v>
      </c>
      <c r="F149" s="598" t="s">
        <v>69</v>
      </c>
      <c r="G149" s="840" t="s">
        <v>729</v>
      </c>
      <c r="H149" s="844" t="s">
        <v>108</v>
      </c>
      <c r="I149" t="s">
        <v>764</v>
      </c>
    </row>
    <row r="150" spans="1:9">
      <c r="A150" s="842">
        <v>46107</v>
      </c>
      <c r="B150" s="598">
        <v>36</v>
      </c>
      <c r="C150" s="598" t="s">
        <v>63</v>
      </c>
      <c r="D150" s="843">
        <v>200</v>
      </c>
      <c r="E150" s="847" t="s">
        <v>228</v>
      </c>
      <c r="F150" s="598" t="s">
        <v>69</v>
      </c>
      <c r="G150" s="840" t="s">
        <v>729</v>
      </c>
      <c r="H150" s="844" t="s">
        <v>114</v>
      </c>
      <c r="I150" t="s">
        <v>764</v>
      </c>
    </row>
    <row r="151" spans="1:9">
      <c r="A151" s="842">
        <v>46107</v>
      </c>
      <c r="B151" s="598">
        <v>36</v>
      </c>
      <c r="C151" s="598" t="s">
        <v>65</v>
      </c>
      <c r="D151" s="843">
        <v>201</v>
      </c>
      <c r="E151" s="847" t="s">
        <v>228</v>
      </c>
      <c r="F151" s="598" t="s">
        <v>69</v>
      </c>
      <c r="G151" s="840" t="s">
        <v>729</v>
      </c>
      <c r="H151" s="844" t="s">
        <v>309</v>
      </c>
      <c r="I151" t="s">
        <v>764</v>
      </c>
    </row>
    <row r="152" spans="1:9">
      <c r="A152" s="842">
        <v>46107</v>
      </c>
      <c r="B152" s="598">
        <v>36</v>
      </c>
      <c r="C152" s="598" t="s">
        <v>211</v>
      </c>
      <c r="D152" s="843">
        <v>202</v>
      </c>
      <c r="E152" s="847" t="s">
        <v>739</v>
      </c>
      <c r="F152" s="598" t="s">
        <v>69</v>
      </c>
      <c r="G152" s="840" t="s">
        <v>729</v>
      </c>
      <c r="H152" s="844" t="s">
        <v>108</v>
      </c>
      <c r="I152" t="s">
        <v>764</v>
      </c>
    </row>
    <row r="153" spans="1:9">
      <c r="A153" s="842">
        <v>46107</v>
      </c>
      <c r="B153" s="598">
        <v>36</v>
      </c>
      <c r="C153" s="598" t="s">
        <v>63</v>
      </c>
      <c r="D153" s="843">
        <v>203</v>
      </c>
      <c r="E153" s="847" t="s">
        <v>739</v>
      </c>
      <c r="F153" s="598" t="s">
        <v>69</v>
      </c>
      <c r="G153" s="840" t="s">
        <v>729</v>
      </c>
      <c r="H153" s="844" t="s">
        <v>114</v>
      </c>
      <c r="I153" t="s">
        <v>764</v>
      </c>
    </row>
    <row r="154" spans="1:9">
      <c r="A154" s="842">
        <v>46107</v>
      </c>
      <c r="B154" s="598">
        <v>36</v>
      </c>
      <c r="C154" s="598" t="s">
        <v>65</v>
      </c>
      <c r="D154" s="843">
        <v>204</v>
      </c>
      <c r="E154" s="847" t="s">
        <v>739</v>
      </c>
      <c r="F154" s="598" t="s">
        <v>69</v>
      </c>
      <c r="G154" s="840" t="s">
        <v>729</v>
      </c>
      <c r="H154" s="844" t="s">
        <v>309</v>
      </c>
      <c r="I154" t="s">
        <v>764</v>
      </c>
    </row>
    <row r="155" spans="1:9">
      <c r="A155" s="842">
        <v>46107</v>
      </c>
      <c r="B155" s="598">
        <v>36</v>
      </c>
      <c r="C155" s="598" t="s">
        <v>211</v>
      </c>
      <c r="D155" s="843">
        <v>205</v>
      </c>
      <c r="E155" s="847" t="s">
        <v>735</v>
      </c>
      <c r="F155" s="598" t="s">
        <v>69</v>
      </c>
      <c r="G155" s="840" t="s">
        <v>729</v>
      </c>
      <c r="H155" s="844" t="s">
        <v>108</v>
      </c>
      <c r="I155" t="s">
        <v>764</v>
      </c>
    </row>
    <row r="156" spans="1:9">
      <c r="A156" s="842">
        <v>46107</v>
      </c>
      <c r="B156" s="598">
        <v>36</v>
      </c>
      <c r="C156" s="598" t="s">
        <v>63</v>
      </c>
      <c r="D156" s="843">
        <v>206</v>
      </c>
      <c r="E156" s="847" t="s">
        <v>735</v>
      </c>
      <c r="F156" s="598" t="s">
        <v>69</v>
      </c>
      <c r="G156" s="840" t="s">
        <v>729</v>
      </c>
      <c r="H156" s="844" t="s">
        <v>114</v>
      </c>
      <c r="I156" t="s">
        <v>764</v>
      </c>
    </row>
    <row r="157" spans="1:9">
      <c r="A157" s="842">
        <v>46107</v>
      </c>
      <c r="B157" s="598">
        <v>36</v>
      </c>
      <c r="C157" s="598" t="s">
        <v>65</v>
      </c>
      <c r="D157" s="843">
        <v>207</v>
      </c>
      <c r="E157" s="847" t="s">
        <v>735</v>
      </c>
      <c r="F157" s="598" t="s">
        <v>69</v>
      </c>
      <c r="G157" s="840" t="s">
        <v>729</v>
      </c>
      <c r="H157" s="844" t="s">
        <v>309</v>
      </c>
      <c r="I157" t="s">
        <v>764</v>
      </c>
    </row>
    <row r="158" spans="1:9">
      <c r="A158" s="842">
        <v>46107</v>
      </c>
      <c r="B158" s="598">
        <v>36</v>
      </c>
      <c r="C158" s="847" t="s">
        <v>72</v>
      </c>
      <c r="D158" s="843">
        <v>208</v>
      </c>
      <c r="E158" s="847" t="s">
        <v>735</v>
      </c>
      <c r="F158" s="598" t="s">
        <v>69</v>
      </c>
      <c r="G158" s="840" t="s">
        <v>729</v>
      </c>
      <c r="H158" s="844" t="s">
        <v>450</v>
      </c>
      <c r="I158" t="s">
        <v>764</v>
      </c>
    </row>
    <row r="159" spans="1:9">
      <c r="A159" s="842">
        <v>46107</v>
      </c>
      <c r="B159" s="598">
        <v>36</v>
      </c>
      <c r="C159" s="598" t="s">
        <v>63</v>
      </c>
      <c r="D159" s="843">
        <v>209</v>
      </c>
      <c r="E159" s="598" t="s">
        <v>728</v>
      </c>
      <c r="F159" s="598" t="s">
        <v>69</v>
      </c>
      <c r="G159" s="840" t="s">
        <v>729</v>
      </c>
      <c r="H159" s="844" t="s">
        <v>114</v>
      </c>
      <c r="I159" t="s">
        <v>765</v>
      </c>
    </row>
    <row r="160" spans="1:9">
      <c r="A160" s="842">
        <v>46107</v>
      </c>
      <c r="B160" s="598">
        <v>36</v>
      </c>
      <c r="C160" s="598" t="s">
        <v>63</v>
      </c>
      <c r="D160" s="843">
        <v>210</v>
      </c>
      <c r="E160" s="847" t="s">
        <v>228</v>
      </c>
      <c r="F160" s="598" t="s">
        <v>69</v>
      </c>
      <c r="G160" s="840" t="s">
        <v>729</v>
      </c>
      <c r="H160" s="844" t="s">
        <v>114</v>
      </c>
      <c r="I160" t="s">
        <v>765</v>
      </c>
    </row>
    <row r="161" spans="1:10">
      <c r="A161" s="842">
        <v>46107</v>
      </c>
      <c r="B161" s="598">
        <v>36</v>
      </c>
      <c r="C161" s="598" t="s">
        <v>63</v>
      </c>
      <c r="D161" s="843">
        <v>212</v>
      </c>
      <c r="E161" s="847" t="s">
        <v>739</v>
      </c>
      <c r="F161" s="598" t="s">
        <v>69</v>
      </c>
      <c r="G161" s="840" t="s">
        <v>729</v>
      </c>
      <c r="H161" s="844" t="s">
        <v>114</v>
      </c>
      <c r="I161" t="s">
        <v>765</v>
      </c>
    </row>
    <row r="162" spans="1:10">
      <c r="A162" s="842">
        <v>46107</v>
      </c>
      <c r="B162" s="598">
        <v>36</v>
      </c>
      <c r="C162" s="598" t="s">
        <v>63</v>
      </c>
      <c r="D162" s="843">
        <v>213</v>
      </c>
      <c r="E162" s="847" t="s">
        <v>735</v>
      </c>
      <c r="F162" s="598" t="s">
        <v>69</v>
      </c>
      <c r="G162" s="840" t="s">
        <v>729</v>
      </c>
      <c r="H162" s="844" t="s">
        <v>114</v>
      </c>
      <c r="I162" t="s">
        <v>765</v>
      </c>
    </row>
    <row r="163" spans="1:10">
      <c r="A163" s="842">
        <v>46107</v>
      </c>
      <c r="B163" s="598">
        <v>36</v>
      </c>
      <c r="C163" s="598" t="s">
        <v>63</v>
      </c>
      <c r="D163" s="843">
        <v>214</v>
      </c>
      <c r="E163" s="598" t="s">
        <v>728</v>
      </c>
      <c r="F163" s="598" t="s">
        <v>69</v>
      </c>
      <c r="G163" s="840" t="s">
        <v>729</v>
      </c>
      <c r="H163" s="844" t="s">
        <v>114</v>
      </c>
      <c r="I163" t="s">
        <v>766</v>
      </c>
    </row>
    <row r="164" spans="1:10">
      <c r="A164" s="842">
        <v>46107</v>
      </c>
      <c r="B164" s="598">
        <v>36</v>
      </c>
      <c r="C164" s="598" t="s">
        <v>63</v>
      </c>
      <c r="D164" s="843">
        <v>215</v>
      </c>
      <c r="E164" s="847" t="s">
        <v>228</v>
      </c>
      <c r="F164" s="598" t="s">
        <v>69</v>
      </c>
      <c r="G164" s="840" t="s">
        <v>729</v>
      </c>
      <c r="H164" s="844" t="s">
        <v>114</v>
      </c>
      <c r="I164" t="s">
        <v>766</v>
      </c>
    </row>
    <row r="165" spans="1:10">
      <c r="A165" s="842">
        <v>46107</v>
      </c>
      <c r="B165" s="598">
        <v>36</v>
      </c>
      <c r="C165" s="598" t="s">
        <v>63</v>
      </c>
      <c r="D165" s="843">
        <v>216</v>
      </c>
      <c r="E165" s="847" t="s">
        <v>739</v>
      </c>
      <c r="F165" s="598" t="s">
        <v>69</v>
      </c>
      <c r="G165" s="840" t="s">
        <v>729</v>
      </c>
      <c r="H165" s="844" t="s">
        <v>114</v>
      </c>
      <c r="I165" t="s">
        <v>766</v>
      </c>
    </row>
    <row r="166" spans="1:10">
      <c r="A166" s="842">
        <v>46107</v>
      </c>
      <c r="B166" s="598">
        <v>36</v>
      </c>
      <c r="C166" s="598" t="s">
        <v>63</v>
      </c>
      <c r="D166" s="843">
        <v>217</v>
      </c>
      <c r="E166" s="847" t="s">
        <v>735</v>
      </c>
      <c r="F166" s="598" t="s">
        <v>69</v>
      </c>
      <c r="G166" s="840" t="s">
        <v>729</v>
      </c>
      <c r="H166" s="844" t="s">
        <v>114</v>
      </c>
      <c r="I166" t="s">
        <v>766</v>
      </c>
    </row>
    <row r="167" spans="1:10">
      <c r="A167" s="842">
        <v>46107</v>
      </c>
      <c r="B167" s="598">
        <v>36</v>
      </c>
      <c r="C167" s="598" t="s">
        <v>63</v>
      </c>
      <c r="D167" s="843">
        <v>218</v>
      </c>
      <c r="E167" s="598" t="s">
        <v>728</v>
      </c>
      <c r="F167" s="598" t="s">
        <v>69</v>
      </c>
      <c r="G167" s="840" t="s">
        <v>729</v>
      </c>
      <c r="H167" s="844" t="s">
        <v>114</v>
      </c>
      <c r="I167" t="s">
        <v>767</v>
      </c>
    </row>
    <row r="168" spans="1:10">
      <c r="A168" s="842">
        <v>46107</v>
      </c>
      <c r="B168" s="598">
        <v>36</v>
      </c>
      <c r="C168" s="598" t="s">
        <v>63</v>
      </c>
      <c r="D168" s="843">
        <v>219</v>
      </c>
      <c r="E168" s="847" t="s">
        <v>228</v>
      </c>
      <c r="F168" s="598" t="s">
        <v>69</v>
      </c>
      <c r="G168" s="840" t="s">
        <v>729</v>
      </c>
      <c r="H168" s="844" t="s">
        <v>114</v>
      </c>
      <c r="I168" t="s">
        <v>767</v>
      </c>
    </row>
    <row r="169" spans="1:10">
      <c r="A169" s="842">
        <v>46107</v>
      </c>
      <c r="B169" s="598">
        <v>36</v>
      </c>
      <c r="C169" s="598" t="s">
        <v>63</v>
      </c>
      <c r="D169" s="843">
        <v>220</v>
      </c>
      <c r="E169" s="847" t="s">
        <v>739</v>
      </c>
      <c r="F169" s="598" t="s">
        <v>69</v>
      </c>
      <c r="G169" s="840" t="s">
        <v>729</v>
      </c>
      <c r="H169" s="844" t="s">
        <v>114</v>
      </c>
      <c r="I169" t="s">
        <v>767</v>
      </c>
    </row>
    <row r="170" spans="1:10">
      <c r="A170" s="842">
        <v>46107</v>
      </c>
      <c r="B170" s="598">
        <v>36</v>
      </c>
      <c r="C170" s="598" t="s">
        <v>63</v>
      </c>
      <c r="D170" s="843">
        <v>221</v>
      </c>
      <c r="E170" s="847" t="s">
        <v>735</v>
      </c>
      <c r="F170" s="598" t="s">
        <v>69</v>
      </c>
      <c r="G170" s="840" t="s">
        <v>729</v>
      </c>
      <c r="H170" s="844" t="s">
        <v>114</v>
      </c>
      <c r="I170" t="s">
        <v>767</v>
      </c>
    </row>
    <row r="171" spans="1:10">
      <c r="A171" s="842">
        <v>46107</v>
      </c>
      <c r="B171" s="598">
        <v>36</v>
      </c>
      <c r="C171" s="847" t="s">
        <v>72</v>
      </c>
      <c r="D171" s="843">
        <v>222</v>
      </c>
      <c r="E171" s="847" t="s">
        <v>735</v>
      </c>
      <c r="F171" s="598" t="s">
        <v>69</v>
      </c>
      <c r="G171" s="840" t="s">
        <v>729</v>
      </c>
      <c r="H171" s="844" t="s">
        <v>450</v>
      </c>
      <c r="I171" t="s">
        <v>767</v>
      </c>
    </row>
    <row r="172" spans="1:10">
      <c r="A172" s="842">
        <v>46107</v>
      </c>
      <c r="B172" s="598">
        <v>36</v>
      </c>
      <c r="C172" s="598" t="s">
        <v>63</v>
      </c>
      <c r="D172" s="843">
        <v>223</v>
      </c>
      <c r="E172" s="598" t="s">
        <v>728</v>
      </c>
      <c r="F172" s="598" t="s">
        <v>69</v>
      </c>
      <c r="G172" s="840" t="s">
        <v>729</v>
      </c>
      <c r="H172" s="844" t="s">
        <v>114</v>
      </c>
      <c r="I172" t="s">
        <v>768</v>
      </c>
    </row>
    <row r="173" spans="1:10">
      <c r="A173" s="842">
        <v>46107</v>
      </c>
      <c r="B173" s="598">
        <v>36</v>
      </c>
      <c r="C173" s="598" t="s">
        <v>63</v>
      </c>
      <c r="D173" s="843">
        <v>225</v>
      </c>
      <c r="E173" s="847" t="s">
        <v>228</v>
      </c>
      <c r="F173" s="598" t="s">
        <v>69</v>
      </c>
      <c r="G173" s="840" t="s">
        <v>729</v>
      </c>
      <c r="H173" s="844" t="s">
        <v>114</v>
      </c>
      <c r="I173" t="s">
        <v>768</v>
      </c>
    </row>
    <row r="174" spans="1:10">
      <c r="A174" s="842">
        <v>46107</v>
      </c>
      <c r="B174" s="598">
        <v>36</v>
      </c>
      <c r="C174" s="598" t="s">
        <v>63</v>
      </c>
      <c r="D174" s="843">
        <v>226</v>
      </c>
      <c r="E174" s="847" t="s">
        <v>735</v>
      </c>
      <c r="F174" s="598" t="s">
        <v>69</v>
      </c>
      <c r="G174" s="840" t="s">
        <v>729</v>
      </c>
      <c r="H174" s="844" t="s">
        <v>114</v>
      </c>
      <c r="I174" t="s">
        <v>768</v>
      </c>
    </row>
    <row r="175" spans="1:10">
      <c r="A175" s="845">
        <v>46107</v>
      </c>
      <c r="B175" s="604">
        <v>36</v>
      </c>
      <c r="C175" s="604" t="s">
        <v>63</v>
      </c>
      <c r="D175" s="854">
        <v>227</v>
      </c>
      <c r="E175" s="848" t="s">
        <v>735</v>
      </c>
      <c r="F175" s="604" t="s">
        <v>69</v>
      </c>
      <c r="G175" s="841" t="s">
        <v>729</v>
      </c>
      <c r="H175" s="846" t="s">
        <v>114</v>
      </c>
      <c r="I175" s="856" t="s">
        <v>768</v>
      </c>
      <c r="J175" t="s">
        <v>769</v>
      </c>
    </row>
    <row r="176" spans="1:10">
      <c r="A176" s="907">
        <v>46111</v>
      </c>
      <c r="B176" s="908">
        <v>40</v>
      </c>
      <c r="C176" s="598" t="s">
        <v>211</v>
      </c>
      <c r="D176" s="843">
        <v>231</v>
      </c>
      <c r="E176" s="598" t="s">
        <v>728</v>
      </c>
      <c r="F176" s="598" t="s">
        <v>69</v>
      </c>
      <c r="G176" s="840" t="s">
        <v>729</v>
      </c>
      <c r="H176" s="844" t="s">
        <v>108</v>
      </c>
      <c r="I176" t="s">
        <v>770</v>
      </c>
    </row>
    <row r="177" spans="1:9">
      <c r="A177" s="907">
        <v>46111</v>
      </c>
      <c r="B177" s="908">
        <v>40</v>
      </c>
      <c r="C177" s="598" t="s">
        <v>63</v>
      </c>
      <c r="D177" s="843">
        <v>232</v>
      </c>
      <c r="E177" s="598" t="s">
        <v>728</v>
      </c>
      <c r="F177" s="598" t="s">
        <v>69</v>
      </c>
      <c r="G177" s="840" t="s">
        <v>729</v>
      </c>
      <c r="H177" s="844" t="s">
        <v>114</v>
      </c>
      <c r="I177" t="s">
        <v>770</v>
      </c>
    </row>
    <row r="178" spans="1:9">
      <c r="A178" s="907">
        <v>46111</v>
      </c>
      <c r="B178" s="908">
        <v>40</v>
      </c>
      <c r="C178" s="598" t="s">
        <v>211</v>
      </c>
      <c r="D178" s="843">
        <v>233</v>
      </c>
      <c r="E178" s="847" t="s">
        <v>228</v>
      </c>
      <c r="F178" s="598" t="s">
        <v>69</v>
      </c>
      <c r="G178" s="840" t="s">
        <v>729</v>
      </c>
      <c r="H178" s="844" t="s">
        <v>108</v>
      </c>
      <c r="I178" t="s">
        <v>770</v>
      </c>
    </row>
    <row r="179" spans="1:9">
      <c r="A179" s="907">
        <v>46111</v>
      </c>
      <c r="B179" s="908">
        <v>40</v>
      </c>
      <c r="C179" s="598" t="s">
        <v>63</v>
      </c>
      <c r="D179" s="843">
        <v>234</v>
      </c>
      <c r="E179" s="847" t="s">
        <v>228</v>
      </c>
      <c r="F179" s="598" t="s">
        <v>69</v>
      </c>
      <c r="G179" s="840" t="s">
        <v>729</v>
      </c>
      <c r="H179" s="844" t="s">
        <v>114</v>
      </c>
      <c r="I179" t="s">
        <v>770</v>
      </c>
    </row>
    <row r="180" spans="1:9">
      <c r="A180" s="907">
        <v>46111</v>
      </c>
      <c r="B180" s="908">
        <v>40</v>
      </c>
      <c r="C180" s="598" t="s">
        <v>211</v>
      </c>
      <c r="D180" s="843">
        <v>235</v>
      </c>
      <c r="E180" s="847" t="s">
        <v>739</v>
      </c>
      <c r="F180" s="598" t="s">
        <v>69</v>
      </c>
      <c r="G180" s="840" t="s">
        <v>729</v>
      </c>
      <c r="H180" s="844" t="s">
        <v>108</v>
      </c>
      <c r="I180" t="s">
        <v>770</v>
      </c>
    </row>
    <row r="181" spans="1:9">
      <c r="A181" s="907">
        <v>46111</v>
      </c>
      <c r="B181" s="908">
        <v>40</v>
      </c>
      <c r="C181" s="598" t="s">
        <v>63</v>
      </c>
      <c r="D181" s="843">
        <v>236</v>
      </c>
      <c r="E181" s="847" t="s">
        <v>739</v>
      </c>
      <c r="F181" s="598" t="s">
        <v>69</v>
      </c>
      <c r="G181" s="840" t="s">
        <v>729</v>
      </c>
      <c r="H181" s="844" t="s">
        <v>114</v>
      </c>
      <c r="I181" t="s">
        <v>770</v>
      </c>
    </row>
    <row r="182" spans="1:9">
      <c r="A182" s="907">
        <v>46111</v>
      </c>
      <c r="B182" s="908">
        <v>40</v>
      </c>
      <c r="C182" s="598" t="s">
        <v>211</v>
      </c>
      <c r="D182" s="843">
        <v>237</v>
      </c>
      <c r="E182" s="847" t="s">
        <v>735</v>
      </c>
      <c r="F182" s="598" t="s">
        <v>69</v>
      </c>
      <c r="G182" s="840" t="s">
        <v>729</v>
      </c>
      <c r="H182" s="844" t="s">
        <v>108</v>
      </c>
      <c r="I182" t="s">
        <v>770</v>
      </c>
    </row>
    <row r="183" spans="1:9">
      <c r="A183" s="920">
        <v>46111</v>
      </c>
      <c r="B183" s="921">
        <v>40</v>
      </c>
      <c r="C183" s="604" t="s">
        <v>63</v>
      </c>
      <c r="D183" s="854">
        <v>238</v>
      </c>
      <c r="E183" s="848" t="s">
        <v>735</v>
      </c>
      <c r="F183" s="604" t="s">
        <v>69</v>
      </c>
      <c r="G183" s="841" t="s">
        <v>729</v>
      </c>
      <c r="H183" s="846" t="s">
        <v>114</v>
      </c>
      <c r="I183" s="856" t="s">
        <v>770</v>
      </c>
    </row>
    <row r="184" spans="1:9">
      <c r="H184" s="826" t="s">
        <v>771</v>
      </c>
    </row>
  </sheetData>
  <sheetProtection sheet="1" objects="1" scenarios="1"/>
  <mergeCells count="4">
    <mergeCell ref="AH16:AI16"/>
    <mergeCell ref="AZ16:BA16"/>
    <mergeCell ref="AB16:AC16"/>
    <mergeCell ref="AT16:AU1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B41F-239F-2441-9730-AEE265B29E06}">
  <dimension ref="A1:G42"/>
  <sheetViews>
    <sheetView workbookViewId="0"/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7">
      <c r="A1" s="727" t="s">
        <v>772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3</v>
      </c>
      <c r="B3">
        <v>6.84</v>
      </c>
      <c r="C3">
        <v>6.48</v>
      </c>
      <c r="D3">
        <v>10.61</v>
      </c>
      <c r="E3">
        <v>8.73</v>
      </c>
      <c r="F3">
        <v>7.14</v>
      </c>
      <c r="G3">
        <v>7.45</v>
      </c>
    </row>
    <row r="4" spans="1:7">
      <c r="A4">
        <v>6</v>
      </c>
      <c r="B4">
        <v>38.83</v>
      </c>
      <c r="C4">
        <v>32.03</v>
      </c>
      <c r="D4">
        <v>37.81</v>
      </c>
      <c r="E4">
        <v>33.86</v>
      </c>
      <c r="F4">
        <v>29.62</v>
      </c>
      <c r="G4">
        <v>33.75</v>
      </c>
    </row>
    <row r="5" spans="1:7">
      <c r="A5">
        <v>9</v>
      </c>
      <c r="B5">
        <v>52.95</v>
      </c>
      <c r="C5">
        <v>41.91</v>
      </c>
      <c r="D5">
        <v>55.64</v>
      </c>
      <c r="E5">
        <v>48.07</v>
      </c>
      <c r="F5">
        <v>44.38</v>
      </c>
      <c r="G5">
        <v>52.97</v>
      </c>
    </row>
    <row r="6" spans="1:7">
      <c r="A6">
        <v>13</v>
      </c>
      <c r="B6">
        <v>67.95</v>
      </c>
      <c r="C6">
        <v>61.97</v>
      </c>
      <c r="D6">
        <v>62.14</v>
      </c>
      <c r="E6">
        <v>70.680000000000007</v>
      </c>
      <c r="F6">
        <v>58.5</v>
      </c>
      <c r="G6">
        <v>71.7</v>
      </c>
    </row>
    <row r="7" spans="1:7">
      <c r="A7">
        <v>16</v>
      </c>
      <c r="B7">
        <v>75.59</v>
      </c>
      <c r="C7">
        <v>66.64</v>
      </c>
      <c r="D7">
        <v>65.31</v>
      </c>
      <c r="E7">
        <v>67.599999999999994</v>
      </c>
      <c r="F7">
        <v>59.64</v>
      </c>
      <c r="G7">
        <v>57.13</v>
      </c>
    </row>
    <row r="8" spans="1:7">
      <c r="A8">
        <v>20</v>
      </c>
      <c r="B8">
        <v>79.5</v>
      </c>
      <c r="C8">
        <v>76.819999999999993</v>
      </c>
      <c r="D8">
        <v>83.94</v>
      </c>
      <c r="E8">
        <v>75.86</v>
      </c>
      <c r="F8">
        <v>70.67</v>
      </c>
      <c r="G8">
        <v>83.97</v>
      </c>
    </row>
    <row r="9" spans="1:7">
      <c r="A9">
        <v>23</v>
      </c>
      <c r="B9">
        <v>80.900000000000006</v>
      </c>
      <c r="C9">
        <v>69.17</v>
      </c>
      <c r="D9">
        <v>80.06</v>
      </c>
      <c r="E9">
        <v>71.28</v>
      </c>
      <c r="F9">
        <v>72.27</v>
      </c>
      <c r="G9">
        <v>77.25</v>
      </c>
    </row>
    <row r="10" spans="1:7">
      <c r="A10">
        <v>27</v>
      </c>
      <c r="B10">
        <v>65.62</v>
      </c>
      <c r="C10">
        <v>65.31</v>
      </c>
      <c r="D10">
        <v>78.510000000000005</v>
      </c>
      <c r="E10">
        <v>68.22</v>
      </c>
      <c r="F10">
        <v>72.599999999999994</v>
      </c>
      <c r="G10">
        <v>80.97</v>
      </c>
    </row>
    <row r="11" spans="1:7">
      <c r="A11">
        <v>30</v>
      </c>
      <c r="B11">
        <v>68.42</v>
      </c>
      <c r="C11">
        <v>72.95</v>
      </c>
      <c r="D11">
        <v>74.08</v>
      </c>
      <c r="E11">
        <v>67.84</v>
      </c>
      <c r="F11">
        <v>64.05</v>
      </c>
      <c r="G11">
        <v>81.150000000000006</v>
      </c>
    </row>
    <row r="12" spans="1:7">
      <c r="A12">
        <v>34</v>
      </c>
      <c r="B12">
        <v>69.42</v>
      </c>
      <c r="C12">
        <v>63.34</v>
      </c>
      <c r="D12">
        <v>72.739999999999995</v>
      </c>
      <c r="E12">
        <v>69.64</v>
      </c>
      <c r="F12">
        <v>64.05</v>
      </c>
      <c r="G12">
        <v>78.52</v>
      </c>
    </row>
    <row r="16" spans="1:7">
      <c r="A16" s="727" t="s">
        <v>779</v>
      </c>
    </row>
    <row r="17" spans="1:7">
      <c r="A17" s="727" t="s">
        <v>11</v>
      </c>
      <c r="B17" s="727" t="s">
        <v>773</v>
      </c>
      <c r="C17" s="727" t="s">
        <v>774</v>
      </c>
      <c r="D17" s="727" t="s">
        <v>775</v>
      </c>
      <c r="E17" s="727" t="s">
        <v>776</v>
      </c>
      <c r="F17" s="727" t="s">
        <v>777</v>
      </c>
      <c r="G17" s="727" t="s">
        <v>778</v>
      </c>
    </row>
    <row r="18" spans="1:7">
      <c r="A18">
        <v>3</v>
      </c>
      <c r="B18">
        <v>0.27</v>
      </c>
      <c r="C18">
        <v>0.27</v>
      </c>
      <c r="D18">
        <v>2.52</v>
      </c>
      <c r="E18">
        <v>3.93</v>
      </c>
      <c r="F18">
        <v>4.21</v>
      </c>
      <c r="G18">
        <v>6.31</v>
      </c>
    </row>
    <row r="19" spans="1:7">
      <c r="A19">
        <v>6</v>
      </c>
      <c r="B19">
        <v>4.6100000000000003</v>
      </c>
      <c r="C19">
        <v>5.98</v>
      </c>
      <c r="D19">
        <v>8.83</v>
      </c>
      <c r="E19">
        <v>16.14</v>
      </c>
      <c r="F19">
        <v>17.510000000000002</v>
      </c>
      <c r="G19">
        <v>26.58</v>
      </c>
    </row>
    <row r="20" spans="1:7">
      <c r="A20">
        <v>9</v>
      </c>
      <c r="B20">
        <v>6.7</v>
      </c>
      <c r="C20">
        <v>15.75</v>
      </c>
      <c r="D20">
        <v>10.31</v>
      </c>
      <c r="E20">
        <v>23.86</v>
      </c>
      <c r="F20">
        <v>36.299999999999997</v>
      </c>
      <c r="G20">
        <v>42.93</v>
      </c>
    </row>
    <row r="21" spans="1:7">
      <c r="A21">
        <v>13</v>
      </c>
      <c r="B21">
        <v>10.59</v>
      </c>
      <c r="C21">
        <v>30.14</v>
      </c>
      <c r="D21">
        <v>17.27</v>
      </c>
      <c r="E21">
        <v>38</v>
      </c>
      <c r="F21">
        <v>52</v>
      </c>
      <c r="G21">
        <v>60</v>
      </c>
    </row>
    <row r="22" spans="1:7">
      <c r="A22">
        <v>16</v>
      </c>
      <c r="B22">
        <v>15.11</v>
      </c>
      <c r="C22">
        <v>33.520000000000003</v>
      </c>
      <c r="D22">
        <v>18.52</v>
      </c>
      <c r="E22">
        <v>56.58</v>
      </c>
      <c r="F22">
        <v>62.38</v>
      </c>
      <c r="G22">
        <v>81.52</v>
      </c>
    </row>
    <row r="23" spans="1:7">
      <c r="A23">
        <v>20</v>
      </c>
      <c r="B23">
        <v>10.09</v>
      </c>
      <c r="C23">
        <v>38.229999999999997</v>
      </c>
      <c r="D23">
        <v>20.02</v>
      </c>
      <c r="E23">
        <v>56.76</v>
      </c>
      <c r="F23">
        <v>66.81</v>
      </c>
      <c r="G23">
        <v>82.68</v>
      </c>
    </row>
    <row r="24" spans="1:7">
      <c r="A24">
        <v>23</v>
      </c>
      <c r="B24">
        <v>9.85</v>
      </c>
      <c r="C24">
        <v>33.270000000000003</v>
      </c>
      <c r="D24">
        <v>19.02</v>
      </c>
      <c r="E24">
        <v>67.13</v>
      </c>
      <c r="F24">
        <v>60.86</v>
      </c>
      <c r="G24">
        <v>82.02</v>
      </c>
    </row>
    <row r="25" spans="1:7">
      <c r="A25">
        <v>27</v>
      </c>
      <c r="B25">
        <v>6.1</v>
      </c>
      <c r="C25">
        <v>15.43</v>
      </c>
      <c r="D25">
        <v>63.35</v>
      </c>
      <c r="E25">
        <v>63.35</v>
      </c>
      <c r="F25">
        <v>64.959999999999994</v>
      </c>
      <c r="G25">
        <v>81.62</v>
      </c>
    </row>
    <row r="26" spans="1:7">
      <c r="A26">
        <v>30</v>
      </c>
      <c r="B26">
        <v>7.17</v>
      </c>
      <c r="C26">
        <v>34.799999999999997</v>
      </c>
      <c r="D26">
        <v>17.260000000000002</v>
      </c>
      <c r="E26">
        <v>59.23</v>
      </c>
      <c r="F26">
        <v>76.53</v>
      </c>
      <c r="G26">
        <v>87.95</v>
      </c>
    </row>
    <row r="27" spans="1:7">
      <c r="A27">
        <v>34</v>
      </c>
      <c r="B27">
        <v>6.64</v>
      </c>
      <c r="C27">
        <v>30.74</v>
      </c>
      <c r="D27">
        <v>14.92</v>
      </c>
      <c r="E27">
        <v>53.99</v>
      </c>
      <c r="F27">
        <v>68.790000000000006</v>
      </c>
      <c r="G27">
        <v>85.87</v>
      </c>
    </row>
    <row r="31" spans="1:7">
      <c r="A31" s="727" t="s">
        <v>780</v>
      </c>
    </row>
    <row r="32" spans="1:7">
      <c r="A32" s="727" t="s">
        <v>11</v>
      </c>
      <c r="B32" s="727" t="s">
        <v>773</v>
      </c>
      <c r="C32" s="727" t="s">
        <v>774</v>
      </c>
      <c r="D32" s="727" t="s">
        <v>775</v>
      </c>
      <c r="E32" s="727" t="s">
        <v>776</v>
      </c>
      <c r="F32" s="727" t="s">
        <v>777</v>
      </c>
      <c r="G32" s="727" t="s">
        <v>778</v>
      </c>
    </row>
    <row r="33" spans="1:7">
      <c r="A33">
        <v>3</v>
      </c>
      <c r="B33">
        <v>0.48</v>
      </c>
      <c r="C33">
        <v>0.49</v>
      </c>
      <c r="D33">
        <v>2.7</v>
      </c>
      <c r="E33">
        <v>2.5</v>
      </c>
      <c r="F33">
        <v>5.16</v>
      </c>
      <c r="G33">
        <v>4.8499999999999996</v>
      </c>
    </row>
    <row r="34" spans="1:7">
      <c r="A34">
        <v>6</v>
      </c>
      <c r="B34">
        <v>4.66</v>
      </c>
      <c r="C34">
        <v>5.9</v>
      </c>
      <c r="D34">
        <v>15.32</v>
      </c>
      <c r="E34">
        <v>16.190000000000001</v>
      </c>
      <c r="F34">
        <v>20.69</v>
      </c>
      <c r="G34">
        <v>22.93</v>
      </c>
    </row>
    <row r="35" spans="1:7">
      <c r="A35">
        <v>9</v>
      </c>
      <c r="B35">
        <v>14.92</v>
      </c>
      <c r="C35">
        <v>13.81</v>
      </c>
      <c r="D35">
        <v>28.09</v>
      </c>
      <c r="E35">
        <v>28.38</v>
      </c>
      <c r="F35">
        <v>39.5</v>
      </c>
      <c r="G35">
        <v>37.58</v>
      </c>
    </row>
    <row r="36" spans="1:7">
      <c r="A36">
        <v>13</v>
      </c>
      <c r="B36">
        <v>25.34</v>
      </c>
      <c r="C36">
        <v>20.88</v>
      </c>
      <c r="D36">
        <v>42.59</v>
      </c>
      <c r="E36">
        <v>48.92</v>
      </c>
      <c r="F36">
        <v>63.1</v>
      </c>
      <c r="G36">
        <v>57.59</v>
      </c>
    </row>
    <row r="37" spans="1:7">
      <c r="A37">
        <v>16</v>
      </c>
      <c r="B37">
        <v>24.8</v>
      </c>
      <c r="C37">
        <v>22.8</v>
      </c>
      <c r="D37">
        <v>57.92</v>
      </c>
      <c r="E37">
        <v>59.41</v>
      </c>
      <c r="F37">
        <v>61.6</v>
      </c>
      <c r="G37">
        <v>66.58</v>
      </c>
    </row>
    <row r="38" spans="1:7">
      <c r="A38">
        <v>20</v>
      </c>
      <c r="B38">
        <v>26.43</v>
      </c>
      <c r="C38">
        <v>23.41</v>
      </c>
      <c r="D38">
        <v>43.3</v>
      </c>
      <c r="E38">
        <v>63.36</v>
      </c>
      <c r="F38">
        <v>73.72</v>
      </c>
      <c r="G38">
        <v>68.69</v>
      </c>
    </row>
    <row r="39" spans="1:7">
      <c r="A39">
        <v>23</v>
      </c>
      <c r="B39">
        <v>24.36</v>
      </c>
      <c r="C39">
        <v>19.100000000000001</v>
      </c>
      <c r="D39">
        <v>48.97</v>
      </c>
      <c r="E39">
        <v>59.55</v>
      </c>
      <c r="F39">
        <v>66.25</v>
      </c>
      <c r="G39">
        <v>70.64</v>
      </c>
    </row>
    <row r="40" spans="1:7">
      <c r="A40">
        <v>27</v>
      </c>
      <c r="B40">
        <v>10.53</v>
      </c>
      <c r="C40">
        <v>9.91</v>
      </c>
      <c r="D40">
        <v>30.97</v>
      </c>
      <c r="E40">
        <v>40.9</v>
      </c>
      <c r="F40">
        <v>37.619999999999997</v>
      </c>
      <c r="G40">
        <v>40.950000000000003</v>
      </c>
    </row>
    <row r="41" spans="1:7">
      <c r="A41">
        <v>30</v>
      </c>
      <c r="B41">
        <v>20.72</v>
      </c>
      <c r="C41">
        <v>17.989999999999998</v>
      </c>
      <c r="D41">
        <v>51.21</v>
      </c>
      <c r="E41">
        <v>66.06</v>
      </c>
      <c r="F41">
        <v>71.040000000000006</v>
      </c>
      <c r="G41">
        <v>72.13</v>
      </c>
    </row>
    <row r="42" spans="1:7">
      <c r="A42">
        <v>34</v>
      </c>
      <c r="B42">
        <v>12.79</v>
      </c>
      <c r="C42">
        <v>15.22</v>
      </c>
      <c r="D42">
        <v>50.8</v>
      </c>
      <c r="E42">
        <v>63.32</v>
      </c>
      <c r="F42">
        <v>68.06</v>
      </c>
      <c r="G42">
        <v>71.34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B8DD-E612-4546-9A32-5682CD2DB395}">
  <dimension ref="A1:G39"/>
  <sheetViews>
    <sheetView workbookViewId="0"/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7">
      <c r="A1" s="727" t="s">
        <v>772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3</v>
      </c>
      <c r="B3">
        <v>16.850000000000001</v>
      </c>
      <c r="C3">
        <v>5.76</v>
      </c>
      <c r="D3">
        <v>6.63</v>
      </c>
      <c r="E3">
        <v>8.18</v>
      </c>
      <c r="F3">
        <v>2.65</v>
      </c>
      <c r="G3">
        <v>9.2799999999999994</v>
      </c>
    </row>
    <row r="4" spans="1:7">
      <c r="A4">
        <v>6</v>
      </c>
      <c r="B4">
        <v>38.46</v>
      </c>
      <c r="C4">
        <v>11.96</v>
      </c>
      <c r="D4">
        <v>17.2</v>
      </c>
      <c r="E4">
        <v>17.75</v>
      </c>
      <c r="F4">
        <v>13.46</v>
      </c>
      <c r="G4">
        <v>56.16</v>
      </c>
    </row>
    <row r="5" spans="1:7">
      <c r="A5">
        <v>10</v>
      </c>
      <c r="B5">
        <v>54.85</v>
      </c>
      <c r="C5">
        <v>39.630000000000003</v>
      </c>
      <c r="D5">
        <v>17.63</v>
      </c>
      <c r="E5">
        <v>34.549999999999997</v>
      </c>
      <c r="F5">
        <v>29.67</v>
      </c>
      <c r="G5">
        <v>40.67</v>
      </c>
    </row>
    <row r="6" spans="1:7">
      <c r="A6">
        <v>12</v>
      </c>
      <c r="B6">
        <v>60.87</v>
      </c>
      <c r="C6">
        <v>47.61</v>
      </c>
      <c r="D6">
        <v>47.87</v>
      </c>
      <c r="E6">
        <v>43.26</v>
      </c>
      <c r="F6">
        <v>31.74</v>
      </c>
      <c r="G6">
        <v>47.07</v>
      </c>
    </row>
    <row r="7" spans="1:7">
      <c r="A7">
        <v>17</v>
      </c>
      <c r="B7">
        <v>40.98</v>
      </c>
      <c r="C7">
        <v>48.2</v>
      </c>
      <c r="D7">
        <v>55.54</v>
      </c>
      <c r="E7">
        <v>50.93</v>
      </c>
      <c r="F7">
        <v>37.049999999999997</v>
      </c>
      <c r="G7">
        <v>54.23</v>
      </c>
    </row>
    <row r="8" spans="1:7">
      <c r="A8">
        <v>20</v>
      </c>
      <c r="B8">
        <v>40.380000000000003</v>
      </c>
      <c r="C8">
        <v>42.62</v>
      </c>
      <c r="D8">
        <v>40.49</v>
      </c>
      <c r="E8">
        <v>40.89</v>
      </c>
      <c r="F8">
        <v>29.58</v>
      </c>
      <c r="G8">
        <v>37.58</v>
      </c>
    </row>
    <row r="9" spans="1:7">
      <c r="A9">
        <v>25</v>
      </c>
      <c r="B9">
        <v>54.64</v>
      </c>
      <c r="C9">
        <v>54.08</v>
      </c>
      <c r="D9">
        <v>49.11</v>
      </c>
      <c r="E9">
        <v>52.03</v>
      </c>
      <c r="F9">
        <v>29.88</v>
      </c>
      <c r="G9">
        <v>44.46</v>
      </c>
    </row>
    <row r="10" spans="1:7">
      <c r="A10">
        <v>27</v>
      </c>
      <c r="B10">
        <v>57.91</v>
      </c>
      <c r="C10">
        <v>52.98</v>
      </c>
      <c r="D10">
        <v>45.78</v>
      </c>
      <c r="E10">
        <v>48.89</v>
      </c>
      <c r="F10">
        <v>27.98</v>
      </c>
      <c r="G10">
        <v>39.950000000000003</v>
      </c>
    </row>
    <row r="11" spans="1:7">
      <c r="A11">
        <v>31</v>
      </c>
      <c r="B11">
        <v>44.89</v>
      </c>
      <c r="C11">
        <v>50.69</v>
      </c>
      <c r="D11">
        <v>28.12</v>
      </c>
      <c r="E11">
        <v>46.56</v>
      </c>
      <c r="F11">
        <v>22.2</v>
      </c>
      <c r="G11">
        <v>37.44</v>
      </c>
    </row>
    <row r="15" spans="1:7">
      <c r="A15" s="727" t="s">
        <v>781</v>
      </c>
    </row>
    <row r="16" spans="1:7">
      <c r="A16" s="727" t="s">
        <v>11</v>
      </c>
      <c r="B16" s="727" t="s">
        <v>773</v>
      </c>
      <c r="C16" s="727" t="s">
        <v>774</v>
      </c>
      <c r="D16" s="727" t="s">
        <v>775</v>
      </c>
      <c r="E16" s="727" t="s">
        <v>776</v>
      </c>
      <c r="F16" s="727" t="s">
        <v>777</v>
      </c>
      <c r="G16" s="727" t="s">
        <v>778</v>
      </c>
    </row>
    <row r="17" spans="1:7">
      <c r="A17">
        <v>3</v>
      </c>
      <c r="B17">
        <v>9.07</v>
      </c>
      <c r="C17">
        <v>0.96</v>
      </c>
      <c r="D17">
        <v>9.75</v>
      </c>
      <c r="E17">
        <v>5.75</v>
      </c>
      <c r="F17">
        <v>1.25</v>
      </c>
      <c r="G17">
        <v>9.39</v>
      </c>
    </row>
    <row r="18" spans="1:7">
      <c r="A18">
        <v>6</v>
      </c>
      <c r="B18">
        <v>36.44</v>
      </c>
      <c r="C18">
        <v>7.39</v>
      </c>
      <c r="D18">
        <v>29.52</v>
      </c>
      <c r="E18">
        <v>24.79</v>
      </c>
      <c r="F18">
        <v>9.8800000000000008</v>
      </c>
      <c r="G18">
        <v>54.96</v>
      </c>
    </row>
    <row r="19" spans="1:7">
      <c r="A19">
        <v>10</v>
      </c>
      <c r="B19">
        <v>69.13</v>
      </c>
      <c r="C19">
        <v>36.5</v>
      </c>
      <c r="D19">
        <v>0</v>
      </c>
      <c r="E19">
        <v>24.81</v>
      </c>
      <c r="F19">
        <v>37</v>
      </c>
      <c r="G19">
        <v>22.59</v>
      </c>
    </row>
    <row r="20" spans="1:7">
      <c r="A20">
        <v>12</v>
      </c>
      <c r="B20">
        <v>61</v>
      </c>
      <c r="C20">
        <v>48.67</v>
      </c>
      <c r="D20">
        <v>0</v>
      </c>
      <c r="E20">
        <v>0</v>
      </c>
      <c r="F20">
        <v>0</v>
      </c>
      <c r="G20">
        <v>0</v>
      </c>
    </row>
    <row r="21" spans="1:7">
      <c r="A21">
        <v>17</v>
      </c>
      <c r="B21">
        <v>50.07</v>
      </c>
      <c r="C21">
        <v>43.94</v>
      </c>
      <c r="D21">
        <v>0</v>
      </c>
      <c r="E21">
        <v>0</v>
      </c>
      <c r="F21">
        <v>0</v>
      </c>
      <c r="G21">
        <v>0</v>
      </c>
    </row>
    <row r="22" spans="1:7">
      <c r="A22">
        <v>20</v>
      </c>
      <c r="B22">
        <v>66.08</v>
      </c>
      <c r="C22">
        <v>42.83</v>
      </c>
      <c r="D22">
        <v>0</v>
      </c>
      <c r="E22">
        <v>0</v>
      </c>
      <c r="F22">
        <v>0</v>
      </c>
      <c r="G22">
        <v>0</v>
      </c>
    </row>
    <row r="23" spans="1:7">
      <c r="A23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9" spans="1:7">
      <c r="A29" s="727" t="s">
        <v>779</v>
      </c>
    </row>
    <row r="30" spans="1:7">
      <c r="A30" s="727" t="s">
        <v>11</v>
      </c>
      <c r="B30" s="727" t="s">
        <v>773</v>
      </c>
      <c r="C30" s="727" t="s">
        <v>774</v>
      </c>
      <c r="D30" s="727" t="s">
        <v>775</v>
      </c>
      <c r="E30" s="727" t="s">
        <v>776</v>
      </c>
      <c r="F30" s="727" t="s">
        <v>777</v>
      </c>
      <c r="G30" s="727" t="s">
        <v>778</v>
      </c>
    </row>
    <row r="31" spans="1:7">
      <c r="A31">
        <v>3</v>
      </c>
      <c r="B31">
        <v>8.1300000000000008</v>
      </c>
      <c r="C31">
        <v>2.72</v>
      </c>
      <c r="D31">
        <v>3.4</v>
      </c>
      <c r="E31">
        <v>8.9600000000000009</v>
      </c>
      <c r="F31">
        <v>1.58</v>
      </c>
      <c r="G31">
        <v>8.76</v>
      </c>
    </row>
    <row r="32" spans="1:7">
      <c r="A32">
        <v>6</v>
      </c>
      <c r="B32">
        <v>32.42</v>
      </c>
      <c r="C32">
        <v>15.37</v>
      </c>
      <c r="D32">
        <v>18.989999999999998</v>
      </c>
      <c r="E32">
        <v>26.12</v>
      </c>
      <c r="F32">
        <v>14.28</v>
      </c>
      <c r="G32">
        <v>60.83</v>
      </c>
    </row>
    <row r="33" spans="1:7">
      <c r="A33">
        <v>10</v>
      </c>
      <c r="B33">
        <v>60.17</v>
      </c>
      <c r="C33">
        <v>47.23</v>
      </c>
      <c r="D33">
        <v>39.42</v>
      </c>
      <c r="E33">
        <v>39.950000000000003</v>
      </c>
      <c r="F33">
        <v>42.59</v>
      </c>
      <c r="G33">
        <v>64.23</v>
      </c>
    </row>
    <row r="34" spans="1:7">
      <c r="A34">
        <v>12</v>
      </c>
      <c r="B34">
        <v>57.47</v>
      </c>
      <c r="C34">
        <v>72.13</v>
      </c>
      <c r="D34">
        <v>58.92</v>
      </c>
      <c r="E34">
        <v>61.05</v>
      </c>
      <c r="F34">
        <v>39.33</v>
      </c>
      <c r="G34">
        <v>59.9</v>
      </c>
    </row>
    <row r="35" spans="1:7">
      <c r="A35">
        <v>17</v>
      </c>
      <c r="B35">
        <v>54.39</v>
      </c>
      <c r="C35">
        <v>73.03</v>
      </c>
      <c r="D35">
        <v>63.03</v>
      </c>
      <c r="E35">
        <v>69.14</v>
      </c>
      <c r="F35">
        <v>40.409999999999997</v>
      </c>
      <c r="G35">
        <v>66.27</v>
      </c>
    </row>
    <row r="36" spans="1:7">
      <c r="A36">
        <v>20</v>
      </c>
      <c r="B36">
        <v>46.31</v>
      </c>
      <c r="C36">
        <v>56.4</v>
      </c>
      <c r="D36">
        <v>45.39</v>
      </c>
      <c r="E36">
        <v>38.39</v>
      </c>
      <c r="F36">
        <v>32.44</v>
      </c>
      <c r="G36">
        <v>40.229999999999997</v>
      </c>
    </row>
    <row r="37" spans="1:7">
      <c r="A37">
        <v>25</v>
      </c>
      <c r="B37">
        <v>43.83</v>
      </c>
      <c r="C37">
        <v>71.08</v>
      </c>
      <c r="D37">
        <v>52.33</v>
      </c>
      <c r="E37">
        <v>59.29</v>
      </c>
      <c r="F37">
        <v>40.72</v>
      </c>
      <c r="G37">
        <v>49.11</v>
      </c>
    </row>
    <row r="38" spans="1:7">
      <c r="A38">
        <v>27</v>
      </c>
      <c r="B38">
        <v>45.3</v>
      </c>
      <c r="C38">
        <v>67.23</v>
      </c>
      <c r="D38">
        <v>48.33</v>
      </c>
      <c r="E38">
        <v>68.02</v>
      </c>
      <c r="F38">
        <v>41.04</v>
      </c>
      <c r="G38">
        <v>46.17</v>
      </c>
    </row>
    <row r="39" spans="1:7">
      <c r="A39">
        <v>31</v>
      </c>
      <c r="B39">
        <v>39.79</v>
      </c>
      <c r="C39">
        <v>61.25</v>
      </c>
      <c r="D39">
        <v>35.08</v>
      </c>
      <c r="E39">
        <v>59.73</v>
      </c>
      <c r="F39">
        <v>36.49</v>
      </c>
      <c r="G39">
        <v>43.11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FF15-9DC7-1341-83D4-5A8005FE14FB}">
  <dimension ref="A1:G24"/>
  <sheetViews>
    <sheetView workbookViewId="0"/>
  </sheetViews>
  <sheetFormatPr defaultColWidth="11.42578125" defaultRowHeight="15"/>
  <cols>
    <col min="1" max="1" width="25.140625" bestFit="1" customWidth="1"/>
    <col min="2" max="3" width="6.140625" bestFit="1" customWidth="1"/>
    <col min="4" max="4" width="5.140625" bestFit="1" customWidth="1"/>
    <col min="5" max="7" width="6.140625" bestFit="1" customWidth="1"/>
  </cols>
  <sheetData>
    <row r="1" spans="1:7">
      <c r="A1" s="727" t="s">
        <v>782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6</v>
      </c>
      <c r="B3">
        <v>2.98</v>
      </c>
      <c r="C3">
        <v>3.94</v>
      </c>
      <c r="D3">
        <v>0.25</v>
      </c>
      <c r="E3">
        <v>23.91</v>
      </c>
      <c r="F3">
        <v>21.26</v>
      </c>
      <c r="G3">
        <v>15.76</v>
      </c>
    </row>
    <row r="4" spans="1:7">
      <c r="A4">
        <v>9</v>
      </c>
      <c r="B4">
        <v>0.19</v>
      </c>
      <c r="C4">
        <v>6.33</v>
      </c>
      <c r="D4">
        <v>1</v>
      </c>
      <c r="E4">
        <v>45.41</v>
      </c>
      <c r="F4">
        <v>47.31</v>
      </c>
      <c r="G4">
        <v>33.56</v>
      </c>
    </row>
    <row r="5" spans="1:7">
      <c r="A5">
        <v>12</v>
      </c>
      <c r="B5">
        <v>0</v>
      </c>
      <c r="C5">
        <v>8.69</v>
      </c>
      <c r="D5">
        <v>0</v>
      </c>
      <c r="E5">
        <v>17.66</v>
      </c>
      <c r="F5">
        <v>54.37</v>
      </c>
      <c r="G5">
        <v>0.17</v>
      </c>
    </row>
    <row r="6" spans="1:7">
      <c r="A6">
        <v>15</v>
      </c>
      <c r="B6">
        <v>0</v>
      </c>
      <c r="C6">
        <v>5.7</v>
      </c>
      <c r="D6">
        <v>0</v>
      </c>
      <c r="E6">
        <v>0.47</v>
      </c>
      <c r="F6">
        <v>57.3</v>
      </c>
      <c r="G6">
        <v>0.38</v>
      </c>
    </row>
    <row r="10" spans="1:7">
      <c r="A10" s="727" t="s">
        <v>783</v>
      </c>
    </row>
    <row r="11" spans="1:7">
      <c r="A11" s="727" t="s">
        <v>11</v>
      </c>
      <c r="B11" s="727" t="s">
        <v>773</v>
      </c>
      <c r="C11" s="727" t="s">
        <v>774</v>
      </c>
      <c r="D11" s="727" t="s">
        <v>775</v>
      </c>
      <c r="E11" s="727" t="s">
        <v>776</v>
      </c>
      <c r="F11" s="727" t="s">
        <v>777</v>
      </c>
      <c r="G11" s="727" t="s">
        <v>778</v>
      </c>
    </row>
    <row r="12" spans="1:7">
      <c r="A12">
        <v>6</v>
      </c>
      <c r="B12">
        <v>2.92</v>
      </c>
      <c r="C12">
        <v>1.42</v>
      </c>
      <c r="D12">
        <v>1.98</v>
      </c>
      <c r="E12">
        <v>2.33</v>
      </c>
      <c r="F12">
        <v>0.87</v>
      </c>
      <c r="G12">
        <v>2.15</v>
      </c>
    </row>
    <row r="13" spans="1:7">
      <c r="A13">
        <v>9</v>
      </c>
      <c r="B13">
        <v>4.4800000000000004</v>
      </c>
      <c r="C13">
        <v>2.95</v>
      </c>
      <c r="D13">
        <v>4.2699999999999996</v>
      </c>
      <c r="E13">
        <v>6.64</v>
      </c>
      <c r="F13">
        <v>2.4500000000000002</v>
      </c>
      <c r="G13">
        <v>0.5</v>
      </c>
    </row>
    <row r="14" spans="1:7">
      <c r="A14">
        <v>12</v>
      </c>
      <c r="B14">
        <v>7.24</v>
      </c>
      <c r="C14">
        <v>5.41</v>
      </c>
      <c r="D14">
        <v>5.88</v>
      </c>
      <c r="E14">
        <v>13.26</v>
      </c>
      <c r="F14">
        <v>5.17</v>
      </c>
      <c r="G14">
        <v>0.15</v>
      </c>
    </row>
    <row r="15" spans="1:7">
      <c r="A15">
        <v>15</v>
      </c>
      <c r="B15">
        <v>0.93</v>
      </c>
      <c r="C15">
        <v>0.44</v>
      </c>
      <c r="D15">
        <v>0.54</v>
      </c>
      <c r="E15">
        <v>0.59</v>
      </c>
      <c r="F15">
        <v>0.45</v>
      </c>
      <c r="G15">
        <v>0.14000000000000001</v>
      </c>
    </row>
    <row r="19" spans="1:7">
      <c r="A19" s="727" t="s">
        <v>784</v>
      </c>
    </row>
    <row r="20" spans="1:7">
      <c r="A20" s="727" t="s">
        <v>11</v>
      </c>
      <c r="B20" s="727" t="s">
        <v>773</v>
      </c>
      <c r="C20" s="727" t="s">
        <v>774</v>
      </c>
      <c r="D20" s="727" t="s">
        <v>775</v>
      </c>
      <c r="E20" s="727" t="s">
        <v>776</v>
      </c>
      <c r="F20" s="727" t="s">
        <v>777</v>
      </c>
      <c r="G20" s="727" t="s">
        <v>778</v>
      </c>
    </row>
    <row r="21" spans="1:7">
      <c r="A21">
        <v>6</v>
      </c>
      <c r="B21">
        <v>7.53</v>
      </c>
      <c r="C21">
        <v>5.85</v>
      </c>
      <c r="D21">
        <v>8.01</v>
      </c>
      <c r="E21">
        <v>6.46</v>
      </c>
      <c r="F21">
        <v>8.7100000000000009</v>
      </c>
      <c r="G21">
        <v>13.26</v>
      </c>
    </row>
    <row r="22" spans="1:7">
      <c r="A22">
        <v>9</v>
      </c>
      <c r="B22">
        <v>34.03</v>
      </c>
      <c r="C22">
        <v>32</v>
      </c>
      <c r="D22">
        <v>0.15</v>
      </c>
      <c r="E22">
        <v>21.47</v>
      </c>
      <c r="F22">
        <v>0</v>
      </c>
      <c r="G22">
        <v>0</v>
      </c>
    </row>
    <row r="23" spans="1:7">
      <c r="A23">
        <v>12</v>
      </c>
      <c r="B23">
        <v>51.47</v>
      </c>
      <c r="C23">
        <v>52.17</v>
      </c>
      <c r="D23">
        <v>0</v>
      </c>
      <c r="E23">
        <v>37.86</v>
      </c>
      <c r="F23">
        <v>0</v>
      </c>
      <c r="G23">
        <v>0</v>
      </c>
    </row>
    <row r="24" spans="1:7">
      <c r="A24">
        <v>15</v>
      </c>
      <c r="B24">
        <v>57.1</v>
      </c>
      <c r="C24">
        <v>46.91</v>
      </c>
      <c r="D24">
        <v>0</v>
      </c>
      <c r="E24">
        <v>42.5</v>
      </c>
      <c r="F24">
        <v>0</v>
      </c>
      <c r="G24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4109-40AA-3E48-95A6-D2B4C59C0D67}">
  <dimension ref="A1:G39"/>
  <sheetViews>
    <sheetView workbookViewId="0"/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7">
      <c r="A1" s="727" t="s">
        <v>785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3</v>
      </c>
      <c r="B3">
        <v>0.16</v>
      </c>
      <c r="C3">
        <v>9.26</v>
      </c>
      <c r="D3">
        <v>10.58</v>
      </c>
      <c r="E3">
        <v>7.55</v>
      </c>
      <c r="F3">
        <v>14.22</v>
      </c>
      <c r="G3">
        <v>6.65</v>
      </c>
    </row>
    <row r="4" spans="1:7">
      <c r="A4">
        <v>7</v>
      </c>
      <c r="B4">
        <v>9.8800000000000008</v>
      </c>
      <c r="C4">
        <v>36.17</v>
      </c>
      <c r="D4">
        <v>28.8</v>
      </c>
      <c r="E4">
        <v>44.38</v>
      </c>
      <c r="F4">
        <v>37.770000000000003</v>
      </c>
      <c r="G4">
        <v>31.52</v>
      </c>
    </row>
    <row r="5" spans="1:7">
      <c r="A5">
        <v>10</v>
      </c>
      <c r="B5">
        <v>20.47</v>
      </c>
      <c r="C5">
        <v>80.16</v>
      </c>
      <c r="D5">
        <v>69.08</v>
      </c>
      <c r="E5">
        <v>78.39</v>
      </c>
      <c r="F5">
        <v>78.39</v>
      </c>
      <c r="G5">
        <v>60.62</v>
      </c>
    </row>
    <row r="6" spans="1:7">
      <c r="A6">
        <v>14</v>
      </c>
      <c r="B6">
        <v>32.28</v>
      </c>
      <c r="C6">
        <v>88.77</v>
      </c>
      <c r="D6">
        <v>81.7</v>
      </c>
      <c r="E6">
        <v>79.180000000000007</v>
      </c>
      <c r="F6">
        <v>87.96</v>
      </c>
      <c r="G6">
        <v>68.62</v>
      </c>
    </row>
    <row r="7" spans="1:7">
      <c r="A7">
        <v>17</v>
      </c>
      <c r="B7">
        <v>29.64</v>
      </c>
      <c r="C7">
        <v>86.64</v>
      </c>
      <c r="D7">
        <v>76.86</v>
      </c>
      <c r="E7">
        <v>76.09</v>
      </c>
      <c r="F7">
        <v>83.44</v>
      </c>
      <c r="G7">
        <v>65.59</v>
      </c>
    </row>
    <row r="8" spans="1:7">
      <c r="A8">
        <v>21</v>
      </c>
      <c r="B8">
        <v>27.84</v>
      </c>
      <c r="C8">
        <v>73.819999999999993</v>
      </c>
      <c r="D8">
        <v>61.84</v>
      </c>
      <c r="E8">
        <v>63.57</v>
      </c>
      <c r="F8">
        <v>73.17</v>
      </c>
      <c r="G8">
        <v>59</v>
      </c>
    </row>
    <row r="9" spans="1:7">
      <c r="A9">
        <v>24</v>
      </c>
      <c r="B9">
        <v>25.28</v>
      </c>
      <c r="C9">
        <v>87.3</v>
      </c>
      <c r="D9">
        <v>67.22</v>
      </c>
      <c r="E9">
        <v>68.900000000000006</v>
      </c>
      <c r="F9">
        <v>83.78</v>
      </c>
      <c r="G9">
        <v>62.41</v>
      </c>
    </row>
    <row r="10" spans="1:7">
      <c r="A10">
        <v>28</v>
      </c>
      <c r="B10">
        <v>25.45</v>
      </c>
      <c r="C10">
        <v>87.06</v>
      </c>
      <c r="D10">
        <v>51.11</v>
      </c>
      <c r="E10">
        <v>65.8</v>
      </c>
      <c r="F10">
        <v>81.69</v>
      </c>
      <c r="G10">
        <v>62.43</v>
      </c>
    </row>
    <row r="11" spans="1:7">
      <c r="A11">
        <v>31</v>
      </c>
      <c r="B11">
        <v>18.309999999999999</v>
      </c>
      <c r="C11">
        <v>29.22</v>
      </c>
      <c r="D11">
        <v>36.659999999999997</v>
      </c>
      <c r="E11">
        <v>40.42</v>
      </c>
      <c r="F11">
        <v>69.12</v>
      </c>
      <c r="G11">
        <v>49.31</v>
      </c>
    </row>
    <row r="15" spans="1:7">
      <c r="A15" s="727" t="s">
        <v>786</v>
      </c>
    </row>
    <row r="16" spans="1:7">
      <c r="A16" s="727" t="s">
        <v>11</v>
      </c>
      <c r="B16" s="727" t="s">
        <v>773</v>
      </c>
      <c r="C16" s="727" t="s">
        <v>774</v>
      </c>
      <c r="D16" s="727" t="s">
        <v>775</v>
      </c>
      <c r="E16" s="727" t="s">
        <v>776</v>
      </c>
      <c r="F16" s="727" t="s">
        <v>777</v>
      </c>
      <c r="G16" s="727" t="s">
        <v>778</v>
      </c>
    </row>
    <row r="17" spans="1:7">
      <c r="A17">
        <v>3</v>
      </c>
      <c r="B17">
        <v>0.22</v>
      </c>
      <c r="C17">
        <v>7.87</v>
      </c>
      <c r="D17">
        <v>18.829999999999998</v>
      </c>
      <c r="E17">
        <v>12.05</v>
      </c>
      <c r="F17">
        <v>0.17</v>
      </c>
      <c r="G17">
        <v>13.25</v>
      </c>
    </row>
    <row r="18" spans="1:7">
      <c r="A18">
        <v>7</v>
      </c>
      <c r="B18">
        <v>18.34</v>
      </c>
      <c r="C18">
        <v>34.840000000000003</v>
      </c>
      <c r="D18">
        <v>41.75</v>
      </c>
      <c r="E18">
        <v>50.44</v>
      </c>
      <c r="F18">
        <v>12.01</v>
      </c>
      <c r="G18">
        <v>42.81</v>
      </c>
    </row>
    <row r="19" spans="1:7">
      <c r="A19">
        <v>10</v>
      </c>
      <c r="B19">
        <v>35.69</v>
      </c>
      <c r="C19">
        <v>81.900000000000006</v>
      </c>
      <c r="D19">
        <v>76.94</v>
      </c>
      <c r="E19">
        <v>75.540000000000006</v>
      </c>
      <c r="F19">
        <v>26.64</v>
      </c>
      <c r="G19">
        <v>80.650000000000006</v>
      </c>
    </row>
    <row r="20" spans="1:7">
      <c r="A20">
        <v>14</v>
      </c>
      <c r="B20">
        <v>48.19</v>
      </c>
      <c r="C20">
        <v>88.73</v>
      </c>
      <c r="D20">
        <v>81.39</v>
      </c>
      <c r="E20">
        <v>83.83</v>
      </c>
      <c r="F20">
        <v>37.06</v>
      </c>
      <c r="G20">
        <v>88.88</v>
      </c>
    </row>
    <row r="21" spans="1:7">
      <c r="A21">
        <v>17</v>
      </c>
      <c r="B21">
        <v>49.41</v>
      </c>
      <c r="C21">
        <v>87.07</v>
      </c>
      <c r="D21">
        <v>84.66</v>
      </c>
      <c r="E21">
        <v>82.64</v>
      </c>
      <c r="F21">
        <v>41.19</v>
      </c>
      <c r="G21">
        <v>86.22</v>
      </c>
    </row>
    <row r="22" spans="1:7">
      <c r="A22">
        <v>21</v>
      </c>
      <c r="B22">
        <v>49.94</v>
      </c>
      <c r="C22">
        <v>88.42</v>
      </c>
      <c r="D22">
        <v>82.51</v>
      </c>
      <c r="E22">
        <v>76.64</v>
      </c>
      <c r="F22">
        <v>41.38</v>
      </c>
      <c r="G22">
        <v>80.819999999999993</v>
      </c>
    </row>
    <row r="23" spans="1:7">
      <c r="A23">
        <v>24</v>
      </c>
      <c r="B23">
        <v>48.68</v>
      </c>
      <c r="C23">
        <v>89.49</v>
      </c>
      <c r="D23">
        <v>81.95</v>
      </c>
      <c r="E23">
        <v>79.64</v>
      </c>
      <c r="F23">
        <v>37.200000000000003</v>
      </c>
      <c r="G23">
        <v>78.42</v>
      </c>
    </row>
    <row r="24" spans="1:7">
      <c r="A24">
        <v>28</v>
      </c>
      <c r="B24">
        <v>47.56</v>
      </c>
      <c r="C24">
        <v>85.72</v>
      </c>
      <c r="D24">
        <v>77.27</v>
      </c>
      <c r="E24">
        <v>76.16</v>
      </c>
      <c r="F24">
        <v>39.5</v>
      </c>
      <c r="G24">
        <v>76.12</v>
      </c>
    </row>
    <row r="25" spans="1:7">
      <c r="A25">
        <v>31</v>
      </c>
      <c r="B25">
        <v>47.8</v>
      </c>
      <c r="C25">
        <v>43.95</v>
      </c>
      <c r="D25">
        <v>33.5</v>
      </c>
      <c r="E25">
        <v>35.44</v>
      </c>
      <c r="F25">
        <v>40.159999999999997</v>
      </c>
      <c r="G25">
        <v>37.08</v>
      </c>
    </row>
    <row r="29" spans="1:7">
      <c r="A29" s="727" t="s">
        <v>787</v>
      </c>
    </row>
    <row r="30" spans="1:7">
      <c r="A30" s="727" t="s">
        <v>11</v>
      </c>
      <c r="B30" s="727" t="s">
        <v>773</v>
      </c>
      <c r="C30" s="727" t="s">
        <v>774</v>
      </c>
      <c r="D30" s="727" t="s">
        <v>775</v>
      </c>
      <c r="E30" s="727" t="s">
        <v>776</v>
      </c>
      <c r="F30" s="727" t="s">
        <v>777</v>
      </c>
      <c r="G30" s="727" t="s">
        <v>778</v>
      </c>
    </row>
    <row r="31" spans="1:7">
      <c r="A31">
        <v>3</v>
      </c>
      <c r="B31">
        <v>0.76</v>
      </c>
      <c r="C31">
        <v>2.5499999999999998</v>
      </c>
      <c r="D31">
        <v>6.87</v>
      </c>
      <c r="E31">
        <v>5.25</v>
      </c>
      <c r="F31">
        <v>7.17</v>
      </c>
      <c r="G31">
        <v>3.89</v>
      </c>
    </row>
    <row r="32" spans="1:7">
      <c r="A32">
        <v>7</v>
      </c>
      <c r="B32">
        <v>10.11</v>
      </c>
      <c r="C32">
        <v>21.8</v>
      </c>
      <c r="D32">
        <v>17.55</v>
      </c>
      <c r="E32">
        <v>25.42</v>
      </c>
      <c r="F32">
        <v>14.13</v>
      </c>
      <c r="G32">
        <v>20.420000000000002</v>
      </c>
    </row>
    <row r="33" spans="1:7">
      <c r="A33">
        <v>10</v>
      </c>
      <c r="B33">
        <v>31.9</v>
      </c>
      <c r="C33">
        <v>55.47</v>
      </c>
      <c r="D33">
        <v>77.84</v>
      </c>
      <c r="E33">
        <v>76.06</v>
      </c>
      <c r="F33">
        <v>85.24</v>
      </c>
      <c r="G33">
        <v>66.459999999999994</v>
      </c>
    </row>
    <row r="34" spans="1:7">
      <c r="A34">
        <v>14</v>
      </c>
      <c r="B34">
        <v>48.84</v>
      </c>
      <c r="C34">
        <v>76.260000000000005</v>
      </c>
      <c r="D34">
        <v>85.57</v>
      </c>
      <c r="E34">
        <v>89.98</v>
      </c>
      <c r="F34">
        <v>90.27</v>
      </c>
      <c r="G34">
        <v>85.56</v>
      </c>
    </row>
    <row r="35" spans="1:7">
      <c r="A35">
        <v>17</v>
      </c>
      <c r="B35">
        <v>58.54</v>
      </c>
      <c r="C35">
        <v>83.09</v>
      </c>
      <c r="D35">
        <v>88.12</v>
      </c>
      <c r="E35">
        <v>92.69</v>
      </c>
      <c r="F35">
        <v>93.73</v>
      </c>
      <c r="G35">
        <v>89.25</v>
      </c>
    </row>
    <row r="36" spans="1:7">
      <c r="A36">
        <v>21</v>
      </c>
      <c r="B36">
        <v>67.069999999999993</v>
      </c>
      <c r="C36">
        <v>85.96</v>
      </c>
      <c r="D36">
        <v>83.15</v>
      </c>
      <c r="E36">
        <v>93.17</v>
      </c>
      <c r="F36">
        <v>54.84</v>
      </c>
      <c r="G36">
        <v>92.14</v>
      </c>
    </row>
    <row r="37" spans="1:7">
      <c r="A37">
        <v>24</v>
      </c>
      <c r="B37">
        <v>67.08</v>
      </c>
      <c r="C37">
        <v>84.33</v>
      </c>
      <c r="D37">
        <v>79.290000000000006</v>
      </c>
      <c r="E37">
        <v>92.7</v>
      </c>
      <c r="F37">
        <v>84.54</v>
      </c>
      <c r="G37">
        <v>91.59</v>
      </c>
    </row>
    <row r="38" spans="1:7">
      <c r="A38">
        <v>28</v>
      </c>
      <c r="B38">
        <v>51.83</v>
      </c>
      <c r="C38">
        <v>75.94</v>
      </c>
      <c r="D38">
        <v>69.209999999999994</v>
      </c>
      <c r="E38">
        <v>89.73</v>
      </c>
      <c r="F38">
        <v>57.38</v>
      </c>
      <c r="G38">
        <v>90.13</v>
      </c>
    </row>
    <row r="39" spans="1:7">
      <c r="A39">
        <v>31</v>
      </c>
      <c r="B39">
        <v>15.94</v>
      </c>
      <c r="C39">
        <v>61.38</v>
      </c>
      <c r="D39">
        <v>61.93</v>
      </c>
      <c r="E39">
        <v>83.04</v>
      </c>
      <c r="F39">
        <v>53.7</v>
      </c>
      <c r="G39">
        <v>75.760000000000005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29D6-7405-4F43-8CE9-D060271A3E74}">
  <dimension ref="A1:G144"/>
  <sheetViews>
    <sheetView workbookViewId="0"/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6">
      <c r="A1" s="727" t="s">
        <v>788</v>
      </c>
    </row>
    <row r="2" spans="1:6">
      <c r="A2" s="727" t="s">
        <v>11</v>
      </c>
      <c r="B2" s="727" t="s">
        <v>774</v>
      </c>
      <c r="C2" s="727" t="s">
        <v>775</v>
      </c>
      <c r="D2" s="727" t="s">
        <v>776</v>
      </c>
      <c r="E2" s="727" t="s">
        <v>777</v>
      </c>
      <c r="F2" s="727" t="s">
        <v>778</v>
      </c>
    </row>
    <row r="3" spans="1:6">
      <c r="A3">
        <v>7.3333333333333306E-2</v>
      </c>
      <c r="B3">
        <v>0.28999999999999998</v>
      </c>
      <c r="C3">
        <v>3.41</v>
      </c>
      <c r="D3">
        <v>1.93</v>
      </c>
      <c r="E3">
        <v>0.41</v>
      </c>
      <c r="F3">
        <v>1.04</v>
      </c>
    </row>
    <row r="4" spans="1:6">
      <c r="A4">
        <v>0.08</v>
      </c>
      <c r="B4">
        <v>0.28999999999999998</v>
      </c>
      <c r="C4">
        <v>6.11</v>
      </c>
      <c r="D4">
        <v>1.85</v>
      </c>
      <c r="E4">
        <v>0.71</v>
      </c>
      <c r="F4">
        <v>1.47</v>
      </c>
    </row>
    <row r="5" spans="1:6">
      <c r="A5">
        <v>1.31</v>
      </c>
      <c r="B5">
        <v>42.22</v>
      </c>
      <c r="C5">
        <v>55.16</v>
      </c>
      <c r="D5">
        <v>35.200000000000003</v>
      </c>
      <c r="E5">
        <v>0.05</v>
      </c>
      <c r="F5">
        <v>14.35</v>
      </c>
    </row>
    <row r="6" spans="1:6">
      <c r="A6">
        <v>1.67</v>
      </c>
      <c r="B6">
        <v>42.22</v>
      </c>
      <c r="C6">
        <v>70.98</v>
      </c>
      <c r="D6">
        <v>46.59</v>
      </c>
      <c r="E6">
        <v>39.340000000000003</v>
      </c>
      <c r="F6">
        <v>40.630000000000003</v>
      </c>
    </row>
    <row r="7" spans="1:6">
      <c r="A7">
        <v>1.85666666666667</v>
      </c>
      <c r="B7">
        <v>42.2</v>
      </c>
      <c r="C7">
        <v>48.37</v>
      </c>
      <c r="D7">
        <v>31.06</v>
      </c>
      <c r="E7">
        <v>6.08</v>
      </c>
      <c r="F7">
        <v>33.68</v>
      </c>
    </row>
    <row r="8" spans="1:6">
      <c r="A8">
        <v>2.1333333333333302</v>
      </c>
      <c r="B8">
        <v>11.08</v>
      </c>
      <c r="C8">
        <v>24.86</v>
      </c>
      <c r="D8">
        <v>14.08</v>
      </c>
      <c r="E8">
        <v>7.35</v>
      </c>
      <c r="F8">
        <v>9.8800000000000008</v>
      </c>
    </row>
    <row r="9" spans="1:6">
      <c r="A9">
        <v>2.2599999999999998</v>
      </c>
      <c r="B9">
        <v>34.64</v>
      </c>
      <c r="C9">
        <v>45.07</v>
      </c>
      <c r="D9">
        <v>28.83</v>
      </c>
      <c r="E9">
        <v>31.21</v>
      </c>
      <c r="F9">
        <v>39.54</v>
      </c>
    </row>
    <row r="10" spans="1:6">
      <c r="A10">
        <v>2.44</v>
      </c>
      <c r="B10">
        <v>11.08</v>
      </c>
      <c r="C10">
        <v>39.380000000000003</v>
      </c>
      <c r="D10">
        <v>24.14</v>
      </c>
      <c r="E10">
        <v>10.33</v>
      </c>
      <c r="F10">
        <v>13.68</v>
      </c>
    </row>
    <row r="11" spans="1:6">
      <c r="A11">
        <v>2.5133333333333301</v>
      </c>
      <c r="B11">
        <v>43.72</v>
      </c>
      <c r="C11">
        <v>46.67</v>
      </c>
      <c r="D11">
        <v>32.119999999999997</v>
      </c>
      <c r="E11">
        <v>33.28</v>
      </c>
      <c r="F11">
        <v>46.62</v>
      </c>
    </row>
    <row r="12" spans="1:6">
      <c r="A12">
        <v>2.92</v>
      </c>
      <c r="B12">
        <v>42.2</v>
      </c>
      <c r="C12">
        <v>62.99</v>
      </c>
      <c r="D12">
        <v>39.86</v>
      </c>
      <c r="E12">
        <v>33.74</v>
      </c>
      <c r="F12">
        <v>33.46</v>
      </c>
    </row>
    <row r="13" spans="1:6">
      <c r="A13">
        <v>3.27</v>
      </c>
      <c r="B13">
        <v>18.239999999999998</v>
      </c>
      <c r="C13">
        <v>36.35</v>
      </c>
      <c r="D13">
        <v>27.72</v>
      </c>
      <c r="E13">
        <v>18.97</v>
      </c>
      <c r="F13">
        <v>21.25</v>
      </c>
    </row>
    <row r="14" spans="1:6">
      <c r="A14">
        <v>3.62</v>
      </c>
      <c r="B14">
        <v>40.32</v>
      </c>
      <c r="C14">
        <v>47.97</v>
      </c>
      <c r="D14">
        <v>38.31</v>
      </c>
      <c r="E14">
        <v>33.43</v>
      </c>
      <c r="F14">
        <v>36.869999999999997</v>
      </c>
    </row>
    <row r="15" spans="1:6">
      <c r="A15">
        <v>3.67</v>
      </c>
      <c r="B15">
        <v>34.64</v>
      </c>
      <c r="C15">
        <v>54.98</v>
      </c>
      <c r="D15">
        <v>31.54</v>
      </c>
      <c r="E15">
        <v>35.159999999999997</v>
      </c>
      <c r="F15">
        <v>32.549999999999997</v>
      </c>
    </row>
    <row r="16" spans="1:6">
      <c r="A16">
        <v>4.59</v>
      </c>
      <c r="B16">
        <v>43.72</v>
      </c>
      <c r="C16">
        <v>60.78</v>
      </c>
      <c r="D16">
        <v>36.770000000000003</v>
      </c>
      <c r="E16">
        <v>32.56</v>
      </c>
      <c r="F16">
        <v>35.01</v>
      </c>
    </row>
    <row r="17" spans="1:7">
      <c r="A17">
        <v>5.07</v>
      </c>
      <c r="B17">
        <v>18.239999999999998</v>
      </c>
      <c r="C17">
        <v>54.78</v>
      </c>
      <c r="D17">
        <v>37.090000000000003</v>
      </c>
      <c r="E17">
        <v>17.920000000000002</v>
      </c>
      <c r="F17">
        <v>27.05</v>
      </c>
    </row>
    <row r="18" spans="1:7">
      <c r="A18">
        <v>8.1</v>
      </c>
      <c r="B18">
        <v>40.32</v>
      </c>
      <c r="C18">
        <v>60.35</v>
      </c>
      <c r="D18">
        <v>47.75</v>
      </c>
      <c r="E18">
        <v>35.590000000000003</v>
      </c>
      <c r="F18">
        <v>38.25</v>
      </c>
    </row>
    <row r="22" spans="1:7">
      <c r="A22" s="727" t="s">
        <v>786</v>
      </c>
    </row>
    <row r="23" spans="1:7">
      <c r="A23" s="727" t="s">
        <v>11</v>
      </c>
      <c r="B23" s="727" t="s">
        <v>773</v>
      </c>
      <c r="C23" s="727" t="s">
        <v>774</v>
      </c>
      <c r="D23" s="727" t="s">
        <v>775</v>
      </c>
      <c r="E23" s="727" t="s">
        <v>776</v>
      </c>
      <c r="F23" s="727" t="s">
        <v>777</v>
      </c>
      <c r="G23" s="727" t="s">
        <v>778</v>
      </c>
    </row>
    <row r="24" spans="1:7">
      <c r="A24">
        <v>7.3333333333333306E-2</v>
      </c>
      <c r="B24">
        <v>0.59</v>
      </c>
      <c r="C24">
        <v>3.21</v>
      </c>
      <c r="D24">
        <v>0</v>
      </c>
      <c r="E24">
        <v>0</v>
      </c>
      <c r="F24">
        <v>0</v>
      </c>
      <c r="G24">
        <v>0</v>
      </c>
    </row>
    <row r="25" spans="1:7">
      <c r="A25">
        <v>0.08</v>
      </c>
      <c r="B25">
        <v>0.08</v>
      </c>
      <c r="C25">
        <v>0.45</v>
      </c>
      <c r="D25">
        <v>0.27</v>
      </c>
      <c r="E25">
        <v>2.48</v>
      </c>
      <c r="F25">
        <v>0.06</v>
      </c>
      <c r="G25">
        <v>0.16</v>
      </c>
    </row>
    <row r="26" spans="1:7">
      <c r="A26">
        <v>1.31</v>
      </c>
      <c r="B26">
        <v>10.42</v>
      </c>
      <c r="C26">
        <v>45.17</v>
      </c>
      <c r="D26">
        <v>0</v>
      </c>
      <c r="E26">
        <v>0</v>
      </c>
      <c r="F26">
        <v>0</v>
      </c>
      <c r="G26">
        <v>0</v>
      </c>
    </row>
    <row r="27" spans="1:7">
      <c r="A27">
        <v>1.67</v>
      </c>
      <c r="B27">
        <v>2.16</v>
      </c>
      <c r="C27">
        <v>15.44</v>
      </c>
      <c r="D27">
        <v>0.16</v>
      </c>
      <c r="E27">
        <v>18.39</v>
      </c>
      <c r="F27">
        <v>0.1</v>
      </c>
      <c r="G27">
        <v>18</v>
      </c>
    </row>
    <row r="28" spans="1:7">
      <c r="A28">
        <v>1.85666666666667</v>
      </c>
      <c r="B28">
        <v>33.89</v>
      </c>
      <c r="C28">
        <v>62.8</v>
      </c>
      <c r="D28">
        <v>0</v>
      </c>
      <c r="E28">
        <v>0</v>
      </c>
      <c r="F28">
        <v>0</v>
      </c>
      <c r="G28">
        <v>0</v>
      </c>
    </row>
    <row r="29" spans="1:7">
      <c r="A29">
        <v>2.1333333333333302</v>
      </c>
      <c r="B29">
        <v>10.69</v>
      </c>
      <c r="C29">
        <v>30.37</v>
      </c>
      <c r="D29">
        <v>0</v>
      </c>
      <c r="E29">
        <v>0</v>
      </c>
      <c r="F29">
        <v>0</v>
      </c>
      <c r="G29">
        <v>0</v>
      </c>
    </row>
    <row r="30" spans="1:7">
      <c r="A30">
        <v>2.2599999999999998</v>
      </c>
      <c r="B30">
        <v>47.7</v>
      </c>
      <c r="C30">
        <v>75.040000000000006</v>
      </c>
      <c r="D30">
        <v>0</v>
      </c>
      <c r="E30">
        <v>0</v>
      </c>
      <c r="F30">
        <v>0</v>
      </c>
      <c r="G30">
        <v>0</v>
      </c>
    </row>
    <row r="31" spans="1:7">
      <c r="A31">
        <v>2.44</v>
      </c>
      <c r="B31">
        <v>3.53</v>
      </c>
      <c r="C31">
        <v>12.57</v>
      </c>
      <c r="D31">
        <v>6.36</v>
      </c>
      <c r="E31">
        <v>4.42</v>
      </c>
      <c r="F31">
        <v>0.43</v>
      </c>
      <c r="G31">
        <v>0.33</v>
      </c>
    </row>
    <row r="32" spans="1:7">
      <c r="A32">
        <v>2.5133333333333301</v>
      </c>
      <c r="B32">
        <v>43.57</v>
      </c>
      <c r="C32">
        <v>76.069999999999993</v>
      </c>
      <c r="D32">
        <v>0</v>
      </c>
      <c r="E32">
        <v>0</v>
      </c>
      <c r="F32">
        <v>0</v>
      </c>
      <c r="G32">
        <v>0</v>
      </c>
    </row>
    <row r="33" spans="1:7">
      <c r="A33">
        <v>2.92</v>
      </c>
      <c r="B33">
        <v>2.52</v>
      </c>
      <c r="C33">
        <v>13.42</v>
      </c>
      <c r="D33">
        <v>0.43</v>
      </c>
      <c r="E33">
        <v>19.86</v>
      </c>
      <c r="F33">
        <v>0.13</v>
      </c>
      <c r="G33">
        <v>0.2</v>
      </c>
    </row>
    <row r="34" spans="1:7">
      <c r="A34">
        <v>3.27</v>
      </c>
      <c r="B34">
        <v>22.5</v>
      </c>
      <c r="C34">
        <v>57.92</v>
      </c>
      <c r="D34">
        <v>0</v>
      </c>
      <c r="E34">
        <v>0</v>
      </c>
      <c r="F34">
        <v>0</v>
      </c>
      <c r="G34">
        <v>0</v>
      </c>
    </row>
    <row r="35" spans="1:7">
      <c r="A35">
        <v>3.62</v>
      </c>
      <c r="B35">
        <v>35.74</v>
      </c>
      <c r="C35">
        <v>82.41</v>
      </c>
      <c r="D35">
        <v>0</v>
      </c>
      <c r="E35">
        <v>0</v>
      </c>
      <c r="F35">
        <v>0</v>
      </c>
      <c r="G35">
        <v>0</v>
      </c>
    </row>
    <row r="36" spans="1:7">
      <c r="A36">
        <v>3.67</v>
      </c>
      <c r="B36">
        <v>2.96</v>
      </c>
      <c r="C36">
        <v>13.6</v>
      </c>
      <c r="D36">
        <v>0.81</v>
      </c>
      <c r="E36">
        <v>22.4</v>
      </c>
      <c r="F36">
        <v>0.15</v>
      </c>
      <c r="G36">
        <v>0.3</v>
      </c>
    </row>
    <row r="37" spans="1:7">
      <c r="A37">
        <v>4.59</v>
      </c>
      <c r="B37">
        <v>2.77</v>
      </c>
      <c r="C37">
        <v>12.37</v>
      </c>
      <c r="D37">
        <v>1.17</v>
      </c>
      <c r="E37">
        <v>24.58</v>
      </c>
      <c r="F37">
        <v>0.18</v>
      </c>
      <c r="G37">
        <v>0.46</v>
      </c>
    </row>
    <row r="38" spans="1:7">
      <c r="A38">
        <v>5.07</v>
      </c>
      <c r="B38">
        <v>3.79</v>
      </c>
      <c r="C38">
        <v>19.43</v>
      </c>
      <c r="D38">
        <v>6.38</v>
      </c>
      <c r="E38">
        <v>19.010000000000002</v>
      </c>
      <c r="F38">
        <v>0.95</v>
      </c>
      <c r="G38">
        <v>0.45</v>
      </c>
    </row>
    <row r="39" spans="1:7">
      <c r="A39">
        <v>8.1</v>
      </c>
      <c r="B39">
        <v>2.27</v>
      </c>
      <c r="C39">
        <v>9.3000000000000007</v>
      </c>
      <c r="D39">
        <v>0.79</v>
      </c>
      <c r="E39">
        <v>28.92</v>
      </c>
      <c r="F39">
        <v>0.49</v>
      </c>
      <c r="G39">
        <v>0.54</v>
      </c>
    </row>
    <row r="43" spans="1:7">
      <c r="A43" s="727" t="s">
        <v>787</v>
      </c>
    </row>
    <row r="44" spans="1:7">
      <c r="A44" s="727" t="s">
        <v>11</v>
      </c>
      <c r="B44" s="727" t="s">
        <v>773</v>
      </c>
      <c r="C44" s="727" t="s">
        <v>774</v>
      </c>
      <c r="D44" s="727" t="s">
        <v>775</v>
      </c>
      <c r="E44" s="727" t="s">
        <v>776</v>
      </c>
      <c r="F44" s="727" t="s">
        <v>777</v>
      </c>
      <c r="G44" s="727" t="s">
        <v>778</v>
      </c>
    </row>
    <row r="45" spans="1:7">
      <c r="A45">
        <v>7.3333333333333306E-2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0.08</v>
      </c>
      <c r="B46">
        <v>0.32</v>
      </c>
      <c r="C46">
        <v>3.06</v>
      </c>
      <c r="D46">
        <v>0.28999999999999998</v>
      </c>
      <c r="E46">
        <v>7.95</v>
      </c>
      <c r="F46">
        <v>0.89</v>
      </c>
      <c r="G46">
        <v>1.7</v>
      </c>
    </row>
    <row r="47" spans="1:7">
      <c r="A47">
        <v>1.31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1.67</v>
      </c>
      <c r="B48">
        <v>0.14000000000000001</v>
      </c>
      <c r="C48">
        <v>71.33</v>
      </c>
      <c r="D48">
        <v>0.15</v>
      </c>
      <c r="E48">
        <v>73.540000000000006</v>
      </c>
      <c r="F48">
        <v>0.09</v>
      </c>
      <c r="G48">
        <v>71.89</v>
      </c>
    </row>
    <row r="49" spans="1:7">
      <c r="A49">
        <v>1.85666666666667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2.1333333333333302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>
        <v>2.2599999999999998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2.44</v>
      </c>
      <c r="B52">
        <v>7.52</v>
      </c>
      <c r="C52">
        <v>19.579999999999998</v>
      </c>
      <c r="D52">
        <v>3.62</v>
      </c>
      <c r="E52">
        <v>37.85</v>
      </c>
      <c r="F52">
        <v>14.48</v>
      </c>
      <c r="G52">
        <v>24.34</v>
      </c>
    </row>
    <row r="53" spans="1:7">
      <c r="A53">
        <v>2.5133333333333301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2.92</v>
      </c>
      <c r="B54">
        <v>15.41</v>
      </c>
      <c r="C54">
        <v>78</v>
      </c>
      <c r="D54">
        <v>2.57</v>
      </c>
      <c r="E54">
        <v>81.650000000000006</v>
      </c>
      <c r="F54">
        <v>68.56</v>
      </c>
      <c r="G54">
        <v>71.180000000000007</v>
      </c>
    </row>
    <row r="55" spans="1:7">
      <c r="A55">
        <v>3.27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3.62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3.67</v>
      </c>
      <c r="B57">
        <v>37.909999999999997</v>
      </c>
      <c r="C57">
        <v>77.23</v>
      </c>
      <c r="D57">
        <v>15.64</v>
      </c>
      <c r="E57">
        <v>86.43</v>
      </c>
      <c r="F57">
        <v>73.19</v>
      </c>
      <c r="G57">
        <v>77.3</v>
      </c>
    </row>
    <row r="58" spans="1:7">
      <c r="A58">
        <v>4.59</v>
      </c>
      <c r="B58">
        <v>42.54</v>
      </c>
      <c r="C58">
        <v>73.92</v>
      </c>
      <c r="D58">
        <v>14.67</v>
      </c>
      <c r="E58">
        <v>72.599999999999994</v>
      </c>
      <c r="F58">
        <v>66.22</v>
      </c>
      <c r="G58">
        <v>80.38</v>
      </c>
    </row>
    <row r="59" spans="1:7">
      <c r="A59">
        <v>5.07</v>
      </c>
      <c r="B59">
        <v>19.62</v>
      </c>
      <c r="C59">
        <v>43.91</v>
      </c>
      <c r="D59">
        <v>8.1</v>
      </c>
      <c r="E59">
        <v>71.58</v>
      </c>
      <c r="F59">
        <v>30.83</v>
      </c>
      <c r="G59">
        <v>44.08</v>
      </c>
    </row>
    <row r="60" spans="1:7">
      <c r="A60">
        <v>8.1</v>
      </c>
      <c r="B60">
        <v>38.909999999999997</v>
      </c>
      <c r="C60">
        <v>67.38</v>
      </c>
      <c r="D60">
        <v>14.56</v>
      </c>
      <c r="E60">
        <v>91.62</v>
      </c>
      <c r="F60">
        <v>51.38</v>
      </c>
      <c r="G60">
        <v>76.97</v>
      </c>
    </row>
    <row r="64" spans="1:7">
      <c r="A64" s="727" t="s">
        <v>789</v>
      </c>
    </row>
    <row r="65" spans="1:7">
      <c r="A65" s="727" t="s">
        <v>11</v>
      </c>
      <c r="B65" s="727" t="s">
        <v>773</v>
      </c>
      <c r="C65" s="727" t="s">
        <v>774</v>
      </c>
      <c r="D65" s="727" t="s">
        <v>775</v>
      </c>
      <c r="E65" s="727" t="s">
        <v>776</v>
      </c>
      <c r="F65" s="727" t="s">
        <v>777</v>
      </c>
      <c r="G65" s="727" t="s">
        <v>778</v>
      </c>
    </row>
    <row r="66" spans="1:7">
      <c r="A66">
        <v>7.3333333333333306E-2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>
        <v>0.08</v>
      </c>
      <c r="B67">
        <v>0.82</v>
      </c>
      <c r="C67">
        <v>0.08</v>
      </c>
      <c r="D67">
        <v>0.38</v>
      </c>
      <c r="E67">
        <v>0</v>
      </c>
      <c r="F67">
        <v>0.3</v>
      </c>
      <c r="G67">
        <v>0.23</v>
      </c>
    </row>
    <row r="68" spans="1:7">
      <c r="A68">
        <v>1.31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1.67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1.85666666666667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2.1333333333333302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>
        <v>2.2599999999999998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2.44</v>
      </c>
      <c r="B73">
        <v>13.86</v>
      </c>
      <c r="C73">
        <v>3.27</v>
      </c>
      <c r="D73">
        <v>8.25</v>
      </c>
      <c r="E73">
        <v>0</v>
      </c>
      <c r="F73">
        <v>6.19</v>
      </c>
      <c r="G73">
        <v>6.59</v>
      </c>
    </row>
    <row r="74" spans="1:7">
      <c r="A74">
        <v>2.5133333333333301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>
        <v>2.92</v>
      </c>
      <c r="B75">
        <v>0.24</v>
      </c>
      <c r="C75">
        <v>8.18</v>
      </c>
      <c r="D75">
        <v>47.52</v>
      </c>
      <c r="E75">
        <v>0</v>
      </c>
      <c r="F75">
        <v>18</v>
      </c>
      <c r="G75">
        <v>42.03</v>
      </c>
    </row>
    <row r="76" spans="1:7">
      <c r="A76">
        <v>3.27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>
        <v>3.62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3.67</v>
      </c>
      <c r="B78">
        <v>40.869999999999997</v>
      </c>
      <c r="C78">
        <v>26.62</v>
      </c>
      <c r="D78">
        <v>56.37</v>
      </c>
      <c r="E78">
        <v>0</v>
      </c>
      <c r="F78">
        <v>40.340000000000003</v>
      </c>
      <c r="G78">
        <v>48.22</v>
      </c>
    </row>
    <row r="79" spans="1:7">
      <c r="A79">
        <v>4.59</v>
      </c>
      <c r="B79">
        <v>61.78</v>
      </c>
      <c r="C79">
        <v>30.02</v>
      </c>
      <c r="D79">
        <v>54.49</v>
      </c>
      <c r="E79">
        <v>0</v>
      </c>
      <c r="F79">
        <v>45.71</v>
      </c>
      <c r="G79">
        <v>46.07</v>
      </c>
    </row>
    <row r="80" spans="1:7">
      <c r="A80">
        <v>5.07</v>
      </c>
      <c r="B80">
        <v>33.619999999999997</v>
      </c>
      <c r="C80">
        <v>8.9499999999999993</v>
      </c>
      <c r="D80">
        <v>20.84</v>
      </c>
      <c r="E80">
        <v>0</v>
      </c>
      <c r="F80">
        <v>17.12</v>
      </c>
      <c r="G80">
        <v>17.100000000000001</v>
      </c>
    </row>
    <row r="81" spans="1:7">
      <c r="A81">
        <v>8.1</v>
      </c>
      <c r="B81">
        <v>57.56</v>
      </c>
      <c r="C81">
        <v>20.309999999999999</v>
      </c>
      <c r="D81">
        <v>39.17</v>
      </c>
      <c r="E81">
        <v>0</v>
      </c>
      <c r="F81">
        <v>41.06</v>
      </c>
      <c r="G81">
        <v>32.65</v>
      </c>
    </row>
    <row r="85" spans="1:7">
      <c r="A85" s="727" t="s">
        <v>790</v>
      </c>
    </row>
    <row r="86" spans="1:7">
      <c r="A86" s="727" t="s">
        <v>11</v>
      </c>
      <c r="B86" s="727" t="s">
        <v>773</v>
      </c>
      <c r="C86" s="727" t="s">
        <v>774</v>
      </c>
      <c r="D86" s="727" t="s">
        <v>775</v>
      </c>
      <c r="E86" s="727" t="s">
        <v>776</v>
      </c>
      <c r="F86" s="727" t="s">
        <v>777</v>
      </c>
      <c r="G86" s="727" t="s">
        <v>778</v>
      </c>
    </row>
    <row r="87" spans="1:7">
      <c r="A87">
        <v>7.3333333333333306E-2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>
        <v>0.08</v>
      </c>
      <c r="B88">
        <v>0.21</v>
      </c>
      <c r="C88">
        <v>0.38</v>
      </c>
      <c r="D88">
        <v>0.33</v>
      </c>
      <c r="E88">
        <v>2.42</v>
      </c>
      <c r="F88">
        <v>0.39</v>
      </c>
      <c r="G88">
        <v>2.74</v>
      </c>
    </row>
    <row r="89" spans="1:7">
      <c r="A89">
        <v>1.31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>
        <v>1.67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>
        <v>1.85666666666667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>
        <v>2.1333333333333302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>
        <v>2.2599999999999998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>
        <v>2.44</v>
      </c>
      <c r="B94">
        <v>3.42</v>
      </c>
      <c r="C94">
        <v>8.84</v>
      </c>
      <c r="D94">
        <v>6.41</v>
      </c>
      <c r="E94">
        <v>23.55</v>
      </c>
      <c r="F94">
        <v>9.2200000000000006</v>
      </c>
      <c r="G94">
        <v>22.67</v>
      </c>
    </row>
    <row r="95" spans="1:7">
      <c r="A95">
        <v>2.5133333333333301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>
        <v>2.92</v>
      </c>
      <c r="B96">
        <v>0.09</v>
      </c>
      <c r="C96">
        <v>38.68</v>
      </c>
      <c r="D96">
        <v>0</v>
      </c>
      <c r="E96">
        <v>0</v>
      </c>
      <c r="F96">
        <v>2.61</v>
      </c>
      <c r="G96">
        <v>0</v>
      </c>
    </row>
    <row r="97" spans="1:7">
      <c r="A97">
        <v>3.27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>
        <v>3.62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>
        <v>3.67</v>
      </c>
      <c r="B99">
        <v>0.08</v>
      </c>
      <c r="C99">
        <v>47</v>
      </c>
      <c r="D99">
        <v>0</v>
      </c>
      <c r="E99">
        <v>46.01</v>
      </c>
      <c r="F99">
        <v>67.88</v>
      </c>
      <c r="G99">
        <v>0</v>
      </c>
    </row>
    <row r="100" spans="1:7">
      <c r="A100">
        <v>4.59</v>
      </c>
      <c r="B100">
        <v>0.15</v>
      </c>
      <c r="C100">
        <v>42.77</v>
      </c>
      <c r="D100">
        <v>0.43</v>
      </c>
      <c r="E100">
        <v>67.760000000000005</v>
      </c>
      <c r="F100">
        <v>49.33</v>
      </c>
      <c r="G100">
        <v>0.27</v>
      </c>
    </row>
    <row r="101" spans="1:7">
      <c r="A101">
        <v>5.07</v>
      </c>
      <c r="B101">
        <v>8.39</v>
      </c>
      <c r="C101">
        <v>17.8</v>
      </c>
      <c r="D101">
        <v>10.41</v>
      </c>
      <c r="E101">
        <v>54.7</v>
      </c>
      <c r="F101">
        <v>25.19</v>
      </c>
      <c r="G101">
        <v>42.47</v>
      </c>
    </row>
    <row r="102" spans="1:7">
      <c r="A102">
        <v>8.1</v>
      </c>
      <c r="B102">
        <v>4.17</v>
      </c>
      <c r="C102">
        <v>30.98</v>
      </c>
      <c r="D102">
        <v>12.96</v>
      </c>
      <c r="E102">
        <v>85.08</v>
      </c>
      <c r="F102">
        <v>44.75</v>
      </c>
      <c r="G102">
        <v>0.38</v>
      </c>
    </row>
    <row r="106" spans="1:7">
      <c r="A106" s="727" t="s">
        <v>791</v>
      </c>
    </row>
    <row r="107" spans="1:7">
      <c r="A107" s="727" t="s">
        <v>11</v>
      </c>
      <c r="B107" s="727" t="s">
        <v>773</v>
      </c>
      <c r="C107" s="727" t="s">
        <v>774</v>
      </c>
      <c r="D107" s="727" t="s">
        <v>775</v>
      </c>
      <c r="E107" s="727" t="s">
        <v>776</v>
      </c>
      <c r="F107" s="727" t="s">
        <v>777</v>
      </c>
      <c r="G107" s="727" t="s">
        <v>778</v>
      </c>
    </row>
    <row r="108" spans="1:7">
      <c r="A108">
        <v>7.3333333333333306E-2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0.08</v>
      </c>
      <c r="B109">
        <v>0.42</v>
      </c>
      <c r="C109">
        <v>1.42</v>
      </c>
      <c r="D109">
        <v>0.5</v>
      </c>
      <c r="E109">
        <v>1.38</v>
      </c>
      <c r="F109">
        <v>1.29</v>
      </c>
      <c r="G109">
        <v>1.65</v>
      </c>
    </row>
    <row r="110" spans="1:7">
      <c r="A110">
        <v>1.31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>
        <v>1.67</v>
      </c>
      <c r="B111">
        <v>0.15</v>
      </c>
      <c r="C111">
        <v>29.09</v>
      </c>
      <c r="D111">
        <v>0.21</v>
      </c>
      <c r="E111">
        <v>80.42</v>
      </c>
      <c r="F111">
        <v>72.47</v>
      </c>
      <c r="G111">
        <v>0</v>
      </c>
    </row>
    <row r="112" spans="1:7">
      <c r="A112">
        <v>1.85666666666667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2.1333333333333302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2.2599999999999998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2.44</v>
      </c>
      <c r="B115">
        <v>3.87</v>
      </c>
      <c r="C115">
        <v>19.34</v>
      </c>
      <c r="D115">
        <v>9.98</v>
      </c>
      <c r="E115">
        <v>26.33</v>
      </c>
      <c r="F115">
        <v>21.09</v>
      </c>
      <c r="G115">
        <v>16.71</v>
      </c>
    </row>
    <row r="116" spans="1:7">
      <c r="A116">
        <v>2.5133333333333301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>
        <v>2.92</v>
      </c>
      <c r="B117">
        <v>0.14000000000000001</v>
      </c>
      <c r="C117">
        <v>67.010000000000005</v>
      </c>
      <c r="D117">
        <v>0.3</v>
      </c>
      <c r="E117">
        <v>84.33</v>
      </c>
      <c r="F117">
        <v>80.39</v>
      </c>
      <c r="G117">
        <v>0</v>
      </c>
    </row>
    <row r="118" spans="1:7">
      <c r="A118">
        <v>3.27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>
        <v>3.62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>
        <v>3.67</v>
      </c>
      <c r="B120">
        <v>0.15</v>
      </c>
      <c r="C120">
        <v>74.09</v>
      </c>
      <c r="D120">
        <v>55.39</v>
      </c>
      <c r="E120">
        <v>82.81</v>
      </c>
      <c r="F120">
        <v>81.53</v>
      </c>
      <c r="G120">
        <v>0</v>
      </c>
    </row>
    <row r="121" spans="1:7">
      <c r="A121">
        <v>4.59</v>
      </c>
      <c r="B121">
        <v>0.16</v>
      </c>
      <c r="C121">
        <v>71.09</v>
      </c>
      <c r="D121">
        <v>45.69</v>
      </c>
      <c r="E121">
        <v>83.38</v>
      </c>
      <c r="F121">
        <v>77.64</v>
      </c>
      <c r="G121">
        <v>0</v>
      </c>
    </row>
    <row r="122" spans="1:7">
      <c r="A122">
        <v>5.07</v>
      </c>
      <c r="B122">
        <v>9.8800000000000008</v>
      </c>
      <c r="C122">
        <v>35.51</v>
      </c>
      <c r="D122">
        <v>20.47</v>
      </c>
      <c r="E122">
        <v>57.17</v>
      </c>
      <c r="F122">
        <v>46.86</v>
      </c>
      <c r="G122">
        <v>0.05</v>
      </c>
    </row>
    <row r="123" spans="1:7">
      <c r="A123">
        <v>8.1</v>
      </c>
      <c r="B123">
        <v>14.15</v>
      </c>
      <c r="C123">
        <v>57.78</v>
      </c>
      <c r="D123">
        <v>29.42</v>
      </c>
      <c r="E123">
        <v>78.11</v>
      </c>
      <c r="F123">
        <v>66.680000000000007</v>
      </c>
      <c r="G123">
        <v>0</v>
      </c>
    </row>
    <row r="127" spans="1:7">
      <c r="A127" s="727" t="s">
        <v>792</v>
      </c>
    </row>
    <row r="128" spans="1:7">
      <c r="A128" s="727" t="s">
        <v>11</v>
      </c>
      <c r="B128" s="727" t="s">
        <v>773</v>
      </c>
      <c r="C128" s="727" t="s">
        <v>774</v>
      </c>
      <c r="D128" s="727" t="s">
        <v>775</v>
      </c>
      <c r="E128" s="727" t="s">
        <v>776</v>
      </c>
      <c r="F128" s="727" t="s">
        <v>777</v>
      </c>
      <c r="G128" s="727" t="s">
        <v>778</v>
      </c>
    </row>
    <row r="129" spans="1:7">
      <c r="A129">
        <v>7.3333333333333306E-2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0.08</v>
      </c>
      <c r="B130">
        <v>0.23</v>
      </c>
      <c r="C130">
        <v>2.02</v>
      </c>
      <c r="D130">
        <v>0.45</v>
      </c>
      <c r="E130">
        <v>2.59</v>
      </c>
      <c r="F130">
        <v>0.36</v>
      </c>
      <c r="G130">
        <v>0.11</v>
      </c>
    </row>
    <row r="131" spans="1:7">
      <c r="A131">
        <v>1.31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1.67</v>
      </c>
      <c r="B132">
        <v>0</v>
      </c>
      <c r="C132">
        <v>0</v>
      </c>
      <c r="D132">
        <v>0</v>
      </c>
      <c r="E132">
        <v>0</v>
      </c>
      <c r="F132">
        <v>83.79</v>
      </c>
      <c r="G132">
        <v>0</v>
      </c>
    </row>
    <row r="133" spans="1:7">
      <c r="A133">
        <v>1.85666666666667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>
        <v>2.1333333333333302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>
        <v>2.2599999999999998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2.44</v>
      </c>
      <c r="B136">
        <v>11.12</v>
      </c>
      <c r="C136">
        <v>4.97</v>
      </c>
      <c r="D136">
        <v>11</v>
      </c>
      <c r="E136">
        <v>39.799999999999997</v>
      </c>
      <c r="F136">
        <v>3.36</v>
      </c>
      <c r="G136">
        <v>6.57</v>
      </c>
    </row>
    <row r="137" spans="1:7">
      <c r="A137">
        <v>2.5133333333333301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>
        <v>2.92</v>
      </c>
      <c r="B138">
        <v>0</v>
      </c>
      <c r="C138">
        <v>1.89</v>
      </c>
      <c r="D138">
        <v>37.909999999999997</v>
      </c>
      <c r="E138">
        <v>76.83</v>
      </c>
      <c r="F138">
        <v>0</v>
      </c>
      <c r="G138">
        <v>0</v>
      </c>
    </row>
    <row r="139" spans="1:7">
      <c r="A139">
        <v>3.27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3.62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3.67</v>
      </c>
      <c r="B141">
        <v>0</v>
      </c>
      <c r="C141">
        <v>2.75</v>
      </c>
      <c r="D141">
        <v>51.78</v>
      </c>
      <c r="E141">
        <v>82.64</v>
      </c>
      <c r="F141">
        <v>0</v>
      </c>
      <c r="G141">
        <v>0.88</v>
      </c>
    </row>
    <row r="142" spans="1:7">
      <c r="A142">
        <v>4.59</v>
      </c>
      <c r="B142">
        <v>0</v>
      </c>
      <c r="C142">
        <v>24.65</v>
      </c>
      <c r="D142">
        <v>45.85</v>
      </c>
      <c r="E142">
        <v>76.25</v>
      </c>
      <c r="F142">
        <v>0</v>
      </c>
      <c r="G142">
        <v>37.85</v>
      </c>
    </row>
    <row r="143" spans="1:7">
      <c r="A143">
        <v>5.07</v>
      </c>
      <c r="B143">
        <v>27.81</v>
      </c>
      <c r="C143">
        <v>11.06</v>
      </c>
      <c r="D143">
        <v>19.98</v>
      </c>
      <c r="E143">
        <v>62.08</v>
      </c>
      <c r="F143">
        <v>0.28999999999999998</v>
      </c>
      <c r="G143">
        <v>14.4</v>
      </c>
    </row>
    <row r="144" spans="1:7">
      <c r="A144">
        <v>8.1</v>
      </c>
      <c r="B144">
        <v>0.02</v>
      </c>
      <c r="C144">
        <v>15.47</v>
      </c>
      <c r="D144">
        <v>35.979999999999997</v>
      </c>
      <c r="E144">
        <v>80.27</v>
      </c>
      <c r="F144">
        <v>0</v>
      </c>
      <c r="G144">
        <v>33.520000000000003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9C0A-916F-D84F-8851-1E1ACBDF4962}">
  <dimension ref="A1:G62"/>
  <sheetViews>
    <sheetView workbookViewId="0"/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7">
      <c r="A1" s="727" t="s">
        <v>793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5</v>
      </c>
      <c r="B3">
        <v>14.2</v>
      </c>
      <c r="C3">
        <v>5.78</v>
      </c>
      <c r="D3">
        <v>2.5099999999999998</v>
      </c>
      <c r="E3">
        <v>5.66</v>
      </c>
      <c r="F3">
        <v>4.9000000000000004</v>
      </c>
      <c r="G3">
        <v>1.19</v>
      </c>
    </row>
    <row r="4" spans="1:7">
      <c r="A4">
        <v>8</v>
      </c>
      <c r="B4">
        <v>33.71</v>
      </c>
      <c r="C4">
        <v>23.07</v>
      </c>
      <c r="D4">
        <v>11.3</v>
      </c>
      <c r="E4">
        <v>24.89</v>
      </c>
      <c r="F4">
        <v>25.25</v>
      </c>
      <c r="G4">
        <v>7.15</v>
      </c>
    </row>
    <row r="5" spans="1:7">
      <c r="A5">
        <v>12</v>
      </c>
      <c r="B5">
        <v>44.03</v>
      </c>
      <c r="C5">
        <v>37.06</v>
      </c>
      <c r="D5">
        <v>17.72</v>
      </c>
      <c r="E5">
        <v>42.34</v>
      </c>
      <c r="F5">
        <v>40.119999999999997</v>
      </c>
      <c r="G5">
        <v>17.5</v>
      </c>
    </row>
    <row r="6" spans="1:7">
      <c r="A6">
        <v>15</v>
      </c>
      <c r="B6">
        <v>52.48</v>
      </c>
      <c r="C6">
        <v>46.8</v>
      </c>
      <c r="D6">
        <v>22.08</v>
      </c>
      <c r="E6">
        <v>51.25</v>
      </c>
      <c r="F6">
        <v>63.29</v>
      </c>
      <c r="G6">
        <v>18.79</v>
      </c>
    </row>
    <row r="7" spans="1:7">
      <c r="A7">
        <v>19</v>
      </c>
      <c r="B7">
        <v>61.99</v>
      </c>
      <c r="C7">
        <v>59.78</v>
      </c>
      <c r="D7">
        <v>25.71</v>
      </c>
      <c r="E7">
        <v>36.270000000000003</v>
      </c>
      <c r="F7">
        <v>63.7</v>
      </c>
      <c r="G7">
        <v>16.27</v>
      </c>
    </row>
    <row r="8" spans="1:7">
      <c r="A8">
        <v>22</v>
      </c>
      <c r="B8">
        <v>46.89</v>
      </c>
      <c r="C8">
        <v>37.24</v>
      </c>
      <c r="D8">
        <v>19.53</v>
      </c>
      <c r="E8">
        <v>30.08</v>
      </c>
      <c r="F8">
        <v>15.7</v>
      </c>
      <c r="G8">
        <v>11.2</v>
      </c>
    </row>
    <row r="9" spans="1:7">
      <c r="A9">
        <v>26</v>
      </c>
      <c r="B9">
        <v>40.97</v>
      </c>
      <c r="C9">
        <v>30.23</v>
      </c>
      <c r="D9">
        <v>18.46</v>
      </c>
      <c r="E9">
        <v>29.84</v>
      </c>
      <c r="F9">
        <v>15.29</v>
      </c>
      <c r="G9">
        <v>6.38</v>
      </c>
    </row>
    <row r="10" spans="1:7">
      <c r="A10">
        <v>29</v>
      </c>
      <c r="B10">
        <v>34.82</v>
      </c>
      <c r="C10">
        <v>29.6</v>
      </c>
      <c r="D10">
        <v>16.84</v>
      </c>
      <c r="E10">
        <v>33.049999999999997</v>
      </c>
      <c r="F10">
        <v>12.29</v>
      </c>
      <c r="G10">
        <v>2.48</v>
      </c>
    </row>
    <row r="14" spans="1:7">
      <c r="A14" s="727" t="s">
        <v>794</v>
      </c>
    </row>
    <row r="15" spans="1:7">
      <c r="A15" s="727" t="s">
        <v>11</v>
      </c>
      <c r="B15" s="727" t="s">
        <v>773</v>
      </c>
      <c r="C15" s="727" t="s">
        <v>774</v>
      </c>
      <c r="D15" s="727" t="s">
        <v>775</v>
      </c>
      <c r="E15" s="727" t="s">
        <v>776</v>
      </c>
      <c r="F15" s="727" t="s">
        <v>777</v>
      </c>
    </row>
    <row r="16" spans="1:7">
      <c r="A16">
        <v>5</v>
      </c>
      <c r="B16">
        <v>11.32</v>
      </c>
      <c r="C16">
        <v>3.98</v>
      </c>
      <c r="D16">
        <v>5.58</v>
      </c>
      <c r="E16">
        <v>9.69</v>
      </c>
      <c r="F16">
        <v>4.33</v>
      </c>
    </row>
    <row r="17" spans="1:7">
      <c r="A17">
        <v>8</v>
      </c>
      <c r="B17">
        <v>30.5</v>
      </c>
      <c r="C17">
        <v>17.39</v>
      </c>
      <c r="D17">
        <v>24.11</v>
      </c>
      <c r="E17">
        <v>32.76</v>
      </c>
      <c r="F17">
        <v>18.329999999999998</v>
      </c>
    </row>
    <row r="18" spans="1:7">
      <c r="A18">
        <v>12</v>
      </c>
      <c r="B18">
        <v>47.33</v>
      </c>
      <c r="C18">
        <v>27.54</v>
      </c>
      <c r="D18">
        <v>31.17</v>
      </c>
      <c r="E18">
        <v>49.08</v>
      </c>
      <c r="F18">
        <v>27.9</v>
      </c>
    </row>
    <row r="19" spans="1:7">
      <c r="A19">
        <v>15</v>
      </c>
      <c r="B19">
        <v>61.08</v>
      </c>
      <c r="C19">
        <v>42.92</v>
      </c>
      <c r="D19">
        <v>49.63</v>
      </c>
      <c r="E19">
        <v>63.45</v>
      </c>
      <c r="F19">
        <v>32.19</v>
      </c>
    </row>
    <row r="20" spans="1:7">
      <c r="A20">
        <v>19</v>
      </c>
      <c r="B20">
        <v>71.77</v>
      </c>
      <c r="C20">
        <v>51.41</v>
      </c>
      <c r="D20">
        <v>57.05</v>
      </c>
      <c r="E20">
        <v>64.39</v>
      </c>
      <c r="F20">
        <v>33.31</v>
      </c>
    </row>
    <row r="21" spans="1:7">
      <c r="A21">
        <v>22</v>
      </c>
      <c r="B21">
        <v>45.68</v>
      </c>
      <c r="C21">
        <v>40.130000000000003</v>
      </c>
      <c r="D21">
        <v>45.3</v>
      </c>
      <c r="E21">
        <v>34.71</v>
      </c>
      <c r="F21">
        <v>24.15</v>
      </c>
    </row>
    <row r="22" spans="1:7">
      <c r="A22">
        <v>26</v>
      </c>
      <c r="B22">
        <v>46.3</v>
      </c>
      <c r="C22">
        <v>35.67</v>
      </c>
      <c r="D22">
        <v>40.299999999999997</v>
      </c>
      <c r="E22">
        <v>36.130000000000003</v>
      </c>
      <c r="F22">
        <v>25.2</v>
      </c>
    </row>
    <row r="23" spans="1:7">
      <c r="A23">
        <v>29</v>
      </c>
      <c r="B23">
        <v>46.38</v>
      </c>
      <c r="C23">
        <v>34.770000000000003</v>
      </c>
      <c r="D23">
        <v>35.270000000000003</v>
      </c>
      <c r="E23">
        <v>38.17</v>
      </c>
      <c r="F23">
        <v>22.02</v>
      </c>
    </row>
    <row r="27" spans="1:7">
      <c r="A27" s="727" t="s">
        <v>795</v>
      </c>
    </row>
    <row r="28" spans="1:7">
      <c r="A28" s="727" t="s">
        <v>11</v>
      </c>
      <c r="B28" s="727" t="s">
        <v>773</v>
      </c>
      <c r="C28" s="727" t="s">
        <v>774</v>
      </c>
      <c r="D28" s="727" t="s">
        <v>775</v>
      </c>
      <c r="E28" s="727" t="s">
        <v>776</v>
      </c>
      <c r="F28" s="727" t="s">
        <v>777</v>
      </c>
      <c r="G28" s="727" t="s">
        <v>778</v>
      </c>
    </row>
    <row r="29" spans="1:7">
      <c r="A29">
        <v>5</v>
      </c>
      <c r="B29">
        <v>8.49</v>
      </c>
      <c r="C29">
        <v>5.12</v>
      </c>
      <c r="D29">
        <v>5.52</v>
      </c>
      <c r="E29">
        <v>6.56</v>
      </c>
      <c r="F29">
        <v>5.52</v>
      </c>
      <c r="G29">
        <v>2.83</v>
      </c>
    </row>
    <row r="30" spans="1:7">
      <c r="A30">
        <v>8</v>
      </c>
      <c r="B30">
        <v>23.41</v>
      </c>
      <c r="C30">
        <v>12.48</v>
      </c>
      <c r="D30">
        <v>14.21</v>
      </c>
      <c r="E30">
        <v>18.43</v>
      </c>
      <c r="F30">
        <v>11.95</v>
      </c>
      <c r="G30">
        <v>9.5</v>
      </c>
    </row>
    <row r="31" spans="1:7">
      <c r="A31">
        <v>12</v>
      </c>
      <c r="B31">
        <v>54.88</v>
      </c>
      <c r="C31">
        <v>28.32</v>
      </c>
      <c r="D31">
        <v>28.74</v>
      </c>
      <c r="E31">
        <v>40.94</v>
      </c>
      <c r="F31">
        <v>19.420000000000002</v>
      </c>
      <c r="G31">
        <v>15.35</v>
      </c>
    </row>
    <row r="32" spans="1:7">
      <c r="A32">
        <v>15</v>
      </c>
      <c r="B32">
        <v>60.07</v>
      </c>
      <c r="C32">
        <v>33.57</v>
      </c>
      <c r="D32">
        <v>34.04</v>
      </c>
      <c r="E32">
        <v>45.87</v>
      </c>
      <c r="F32">
        <v>0</v>
      </c>
      <c r="G32">
        <v>14.75</v>
      </c>
    </row>
    <row r="33" spans="1:7">
      <c r="A33">
        <v>19</v>
      </c>
      <c r="B33">
        <v>63.34</v>
      </c>
      <c r="C33">
        <v>33.979999999999997</v>
      </c>
      <c r="D33">
        <v>27.97</v>
      </c>
      <c r="E33">
        <v>46.56</v>
      </c>
      <c r="F33">
        <v>0</v>
      </c>
      <c r="G33">
        <v>10.41</v>
      </c>
    </row>
    <row r="34" spans="1:7">
      <c r="A34">
        <v>22</v>
      </c>
      <c r="B34">
        <v>54.38</v>
      </c>
      <c r="C34">
        <v>24.06</v>
      </c>
      <c r="D34">
        <v>17.940000000000001</v>
      </c>
      <c r="E34">
        <v>47.03</v>
      </c>
      <c r="F34">
        <v>0</v>
      </c>
      <c r="G34">
        <v>2.77</v>
      </c>
    </row>
    <row r="35" spans="1:7">
      <c r="A35">
        <v>26</v>
      </c>
      <c r="B35">
        <v>55.24</v>
      </c>
      <c r="C35">
        <v>5.3</v>
      </c>
      <c r="D35">
        <v>3.75</v>
      </c>
      <c r="E35">
        <v>48.95</v>
      </c>
      <c r="F35">
        <v>0</v>
      </c>
      <c r="G35">
        <v>0</v>
      </c>
    </row>
    <row r="36" spans="1:7">
      <c r="A36">
        <v>29</v>
      </c>
      <c r="B36">
        <v>16.04</v>
      </c>
      <c r="C36">
        <v>0</v>
      </c>
      <c r="D36">
        <v>0</v>
      </c>
      <c r="E36">
        <v>28.8</v>
      </c>
      <c r="F36">
        <v>0</v>
      </c>
      <c r="G36">
        <v>0</v>
      </c>
    </row>
    <row r="40" spans="1:7">
      <c r="A40" s="727" t="s">
        <v>796</v>
      </c>
    </row>
    <row r="41" spans="1:7">
      <c r="A41" s="727" t="s">
        <v>11</v>
      </c>
      <c r="B41" s="727" t="s">
        <v>773</v>
      </c>
      <c r="C41" s="727" t="s">
        <v>774</v>
      </c>
      <c r="D41" s="727" t="s">
        <v>775</v>
      </c>
      <c r="E41" s="727" t="s">
        <v>776</v>
      </c>
      <c r="F41" s="727" t="s">
        <v>777</v>
      </c>
      <c r="G41" s="727" t="s">
        <v>778</v>
      </c>
    </row>
    <row r="42" spans="1:7">
      <c r="A42">
        <v>5</v>
      </c>
      <c r="B42">
        <v>11.7</v>
      </c>
      <c r="C42">
        <v>4.13</v>
      </c>
      <c r="D42">
        <v>0.01</v>
      </c>
      <c r="E42">
        <v>3.58</v>
      </c>
      <c r="F42">
        <v>3.6</v>
      </c>
      <c r="G42">
        <v>3.41</v>
      </c>
    </row>
    <row r="43" spans="1:7">
      <c r="A43">
        <v>8</v>
      </c>
      <c r="B43">
        <v>29.52</v>
      </c>
      <c r="C43">
        <v>15.38</v>
      </c>
      <c r="D43">
        <v>0</v>
      </c>
      <c r="E43">
        <v>11.95</v>
      </c>
      <c r="F43">
        <v>13.41</v>
      </c>
      <c r="G43">
        <v>14.48</v>
      </c>
    </row>
    <row r="44" spans="1:7">
      <c r="A44">
        <v>12</v>
      </c>
      <c r="B44">
        <v>67.87</v>
      </c>
      <c r="C44">
        <v>39.229999999999997</v>
      </c>
      <c r="D44">
        <v>0</v>
      </c>
      <c r="E44">
        <v>31.33</v>
      </c>
      <c r="F44">
        <v>33.86</v>
      </c>
      <c r="G44">
        <v>37.270000000000003</v>
      </c>
    </row>
    <row r="45" spans="1:7">
      <c r="A45">
        <v>15</v>
      </c>
      <c r="B45">
        <v>82.28</v>
      </c>
      <c r="C45">
        <v>60.94</v>
      </c>
      <c r="D45">
        <v>0.01</v>
      </c>
      <c r="E45">
        <v>0</v>
      </c>
      <c r="F45">
        <v>47.02</v>
      </c>
      <c r="G45">
        <v>45.45</v>
      </c>
    </row>
    <row r="46" spans="1:7">
      <c r="A46">
        <v>19</v>
      </c>
      <c r="B46">
        <v>87.88</v>
      </c>
      <c r="C46">
        <v>68.06</v>
      </c>
      <c r="D46">
        <v>0.04</v>
      </c>
      <c r="E46">
        <v>0</v>
      </c>
      <c r="F46">
        <v>63.21</v>
      </c>
      <c r="G46">
        <v>65.05</v>
      </c>
    </row>
    <row r="47" spans="1:7">
      <c r="A47">
        <v>22</v>
      </c>
      <c r="B47">
        <v>85.64</v>
      </c>
      <c r="C47">
        <v>60.62</v>
      </c>
      <c r="D47">
        <v>0.01</v>
      </c>
      <c r="E47">
        <v>0</v>
      </c>
      <c r="F47">
        <v>61.54</v>
      </c>
      <c r="G47">
        <v>59.11</v>
      </c>
    </row>
    <row r="48" spans="1:7">
      <c r="A48">
        <v>26</v>
      </c>
      <c r="B48">
        <v>76.36</v>
      </c>
      <c r="C48">
        <v>65.69</v>
      </c>
      <c r="D48">
        <v>0</v>
      </c>
      <c r="E48">
        <v>0</v>
      </c>
      <c r="F48">
        <v>60.63</v>
      </c>
      <c r="G48">
        <v>34.51</v>
      </c>
    </row>
    <row r="49" spans="1:7">
      <c r="A49">
        <v>29</v>
      </c>
      <c r="B49">
        <v>58.28</v>
      </c>
      <c r="C49">
        <v>66.06</v>
      </c>
      <c r="D49">
        <v>0</v>
      </c>
      <c r="E49">
        <v>0</v>
      </c>
      <c r="F49">
        <v>53.94</v>
      </c>
      <c r="G49">
        <v>1.34</v>
      </c>
    </row>
    <row r="53" spans="1:7">
      <c r="A53" s="727" t="s">
        <v>779</v>
      </c>
    </row>
    <row r="54" spans="1:7">
      <c r="A54" s="727" t="s">
        <v>11</v>
      </c>
      <c r="B54" s="727" t="s">
        <v>773</v>
      </c>
      <c r="C54" s="727" t="s">
        <v>774</v>
      </c>
      <c r="D54" s="727" t="s">
        <v>775</v>
      </c>
      <c r="E54" s="727" t="s">
        <v>776</v>
      </c>
      <c r="F54" s="727" t="s">
        <v>777</v>
      </c>
      <c r="G54" s="727" t="s">
        <v>778</v>
      </c>
    </row>
    <row r="55" spans="1:7">
      <c r="A55">
        <v>5</v>
      </c>
      <c r="B55">
        <v>8.02</v>
      </c>
      <c r="C55">
        <v>4.88</v>
      </c>
      <c r="D55">
        <v>4.3499999999999996</v>
      </c>
      <c r="E55">
        <v>6.39</v>
      </c>
      <c r="F55">
        <v>4.75</v>
      </c>
      <c r="G55">
        <v>1.7</v>
      </c>
    </row>
    <row r="56" spans="1:7">
      <c r="A56">
        <v>8</v>
      </c>
      <c r="B56">
        <v>19.670000000000002</v>
      </c>
      <c r="C56">
        <v>15.34</v>
      </c>
      <c r="D56">
        <v>10.119999999999999</v>
      </c>
      <c r="E56">
        <v>16.09</v>
      </c>
      <c r="F56">
        <v>10.4</v>
      </c>
      <c r="G56">
        <v>5.6</v>
      </c>
    </row>
    <row r="57" spans="1:7">
      <c r="A57">
        <v>12</v>
      </c>
      <c r="B57">
        <v>46.66</v>
      </c>
      <c r="C57">
        <v>32.76</v>
      </c>
      <c r="D57">
        <v>18.579999999999998</v>
      </c>
      <c r="E57">
        <v>42.44</v>
      </c>
      <c r="F57">
        <v>14.23</v>
      </c>
      <c r="G57">
        <v>7.13</v>
      </c>
    </row>
    <row r="58" spans="1:7">
      <c r="A58">
        <v>15</v>
      </c>
      <c r="B58">
        <v>38.78</v>
      </c>
      <c r="C58">
        <v>39.35</v>
      </c>
      <c r="D58">
        <v>16.57</v>
      </c>
      <c r="E58">
        <v>46.16</v>
      </c>
      <c r="F58">
        <v>12.4</v>
      </c>
      <c r="G58">
        <v>3.01</v>
      </c>
    </row>
    <row r="59" spans="1:7">
      <c r="A59">
        <v>19</v>
      </c>
      <c r="B59">
        <v>52.59</v>
      </c>
      <c r="C59">
        <v>51.79</v>
      </c>
      <c r="D59">
        <v>12.07</v>
      </c>
      <c r="E59">
        <v>60.66</v>
      </c>
      <c r="F59">
        <v>9.06</v>
      </c>
      <c r="G59">
        <v>0.06</v>
      </c>
    </row>
    <row r="60" spans="1:7">
      <c r="A60">
        <v>22</v>
      </c>
      <c r="B60">
        <v>45.12</v>
      </c>
      <c r="C60">
        <v>47.23</v>
      </c>
      <c r="D60">
        <v>7.82</v>
      </c>
      <c r="E60">
        <v>40.090000000000003</v>
      </c>
      <c r="F60">
        <v>2.4300000000000002</v>
      </c>
      <c r="G60">
        <v>0.02</v>
      </c>
    </row>
    <row r="61" spans="1:7">
      <c r="A61">
        <v>26</v>
      </c>
      <c r="B61">
        <v>46.54</v>
      </c>
      <c r="C61">
        <v>29.62</v>
      </c>
      <c r="D61">
        <v>1.08</v>
      </c>
      <c r="E61">
        <v>22.27</v>
      </c>
      <c r="F61">
        <v>0</v>
      </c>
      <c r="G61">
        <v>0</v>
      </c>
    </row>
    <row r="62" spans="1:7">
      <c r="A62">
        <v>29</v>
      </c>
      <c r="B62">
        <v>32.75</v>
      </c>
      <c r="C62">
        <v>25.06</v>
      </c>
      <c r="D62">
        <v>0</v>
      </c>
      <c r="E62">
        <v>1.72</v>
      </c>
      <c r="F62">
        <v>0</v>
      </c>
      <c r="G62">
        <v>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80F7-FDC4-F243-AF43-E905122ED9A5}">
  <dimension ref="A1:G62"/>
  <sheetViews>
    <sheetView topLeftCell="A65" workbookViewId="0"/>
  </sheetViews>
  <sheetFormatPr defaultColWidth="11.42578125" defaultRowHeight="15"/>
  <cols>
    <col min="1" max="1" width="25.140625" bestFit="1" customWidth="1"/>
    <col min="2" max="7" width="3.7109375" bestFit="1" customWidth="1"/>
  </cols>
  <sheetData>
    <row r="1" spans="1:7">
      <c r="A1" s="727" t="s">
        <v>793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4" spans="1:7">
      <c r="A14" s="727" t="s">
        <v>794</v>
      </c>
    </row>
    <row r="15" spans="1:7">
      <c r="A15" s="727" t="s">
        <v>11</v>
      </c>
      <c r="B15" s="727" t="s">
        <v>773</v>
      </c>
      <c r="C15" s="727" t="s">
        <v>774</v>
      </c>
      <c r="D15" s="727" t="s">
        <v>775</v>
      </c>
      <c r="E15" s="727" t="s">
        <v>776</v>
      </c>
      <c r="F15" s="727" t="s">
        <v>777</v>
      </c>
    </row>
    <row r="16" spans="1:7">
      <c r="A16">
        <v>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7">
      <c r="A17">
        <v>8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>
      <c r="A18">
        <v>12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7">
      <c r="A19">
        <v>15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>
      <c r="A21">
        <v>22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7">
      <c r="A22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7">
      <c r="A23">
        <v>29</v>
      </c>
      <c r="B23">
        <v>0</v>
      </c>
      <c r="C23">
        <v>0</v>
      </c>
      <c r="D23">
        <v>0</v>
      </c>
      <c r="E23">
        <v>0</v>
      </c>
      <c r="F23">
        <v>0</v>
      </c>
    </row>
    <row r="27" spans="1:7">
      <c r="A27" s="727" t="s">
        <v>795</v>
      </c>
    </row>
    <row r="28" spans="1:7">
      <c r="A28" s="727" t="s">
        <v>11</v>
      </c>
      <c r="B28" s="727" t="s">
        <v>773</v>
      </c>
      <c r="C28" s="727" t="s">
        <v>774</v>
      </c>
      <c r="D28" s="727" t="s">
        <v>775</v>
      </c>
      <c r="E28" s="727" t="s">
        <v>776</v>
      </c>
      <c r="F28" s="727" t="s">
        <v>777</v>
      </c>
      <c r="G28" s="727" t="s">
        <v>778</v>
      </c>
    </row>
    <row r="29" spans="1:7">
      <c r="A29">
        <v>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40" spans="1:7">
      <c r="A40" s="727" t="s">
        <v>796</v>
      </c>
    </row>
    <row r="41" spans="1:7">
      <c r="A41" s="727" t="s">
        <v>11</v>
      </c>
      <c r="B41" s="727" t="s">
        <v>773</v>
      </c>
      <c r="C41" s="727" t="s">
        <v>774</v>
      </c>
      <c r="D41" s="727" t="s">
        <v>775</v>
      </c>
      <c r="E41" s="727" t="s">
        <v>776</v>
      </c>
      <c r="F41" s="727" t="s">
        <v>777</v>
      </c>
      <c r="G41" s="727" t="s">
        <v>778</v>
      </c>
    </row>
    <row r="42" spans="1:7">
      <c r="A42">
        <v>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19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3" spans="1:7">
      <c r="A53" s="727" t="s">
        <v>779</v>
      </c>
    </row>
    <row r="54" spans="1:7">
      <c r="A54" s="727" t="s">
        <v>11</v>
      </c>
      <c r="B54" s="727" t="s">
        <v>773</v>
      </c>
      <c r="C54" s="727" t="s">
        <v>774</v>
      </c>
      <c r="D54" s="727" t="s">
        <v>775</v>
      </c>
      <c r="E54" s="727" t="s">
        <v>776</v>
      </c>
      <c r="F54" s="727" t="s">
        <v>777</v>
      </c>
      <c r="G54" s="727" t="s">
        <v>778</v>
      </c>
    </row>
    <row r="55" spans="1:7">
      <c r="A55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>
        <v>15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>
        <v>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34A4-644D-7F4A-9612-68FD40E734F1}">
  <dimension ref="A1:G11"/>
  <sheetViews>
    <sheetView workbookViewId="0"/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7">
      <c r="A1" s="727" t="s">
        <v>797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6</v>
      </c>
      <c r="B3">
        <v>0.11</v>
      </c>
      <c r="C3">
        <v>0.13</v>
      </c>
      <c r="D3">
        <v>0.11</v>
      </c>
      <c r="E3">
        <v>0.28000000000000003</v>
      </c>
      <c r="F3">
        <v>0.14000000000000001</v>
      </c>
      <c r="G3">
        <v>0.12</v>
      </c>
    </row>
    <row r="4" spans="1:7">
      <c r="A4">
        <v>9</v>
      </c>
      <c r="B4">
        <v>2.79</v>
      </c>
      <c r="C4">
        <v>3.92</v>
      </c>
      <c r="D4">
        <v>1.82</v>
      </c>
      <c r="E4">
        <v>2.44</v>
      </c>
      <c r="F4">
        <v>2.0699999999999998</v>
      </c>
      <c r="G4">
        <v>1.82</v>
      </c>
    </row>
    <row r="5" spans="1:7">
      <c r="A5">
        <v>13</v>
      </c>
      <c r="B5">
        <v>17.45</v>
      </c>
      <c r="C5">
        <v>18.940000000000001</v>
      </c>
      <c r="D5">
        <v>10.220000000000001</v>
      </c>
      <c r="E5">
        <v>15.33</v>
      </c>
      <c r="F5">
        <v>13.8</v>
      </c>
      <c r="G5">
        <v>9.85</v>
      </c>
    </row>
    <row r="6" spans="1:7">
      <c r="A6">
        <v>16</v>
      </c>
      <c r="B6">
        <v>24.34</v>
      </c>
      <c r="C6">
        <v>26.28</v>
      </c>
      <c r="D6">
        <v>14.92</v>
      </c>
      <c r="E6">
        <v>24.25</v>
      </c>
      <c r="F6">
        <v>24.25</v>
      </c>
      <c r="G6">
        <v>17.72</v>
      </c>
    </row>
    <row r="7" spans="1:7">
      <c r="A7">
        <v>21</v>
      </c>
      <c r="B7">
        <v>33.71</v>
      </c>
      <c r="C7">
        <v>35.9</v>
      </c>
      <c r="D7">
        <v>21.11</v>
      </c>
      <c r="E7">
        <v>36.130000000000003</v>
      </c>
      <c r="F7">
        <v>37.39</v>
      </c>
      <c r="G7">
        <v>27.12</v>
      </c>
    </row>
    <row r="8" spans="1:7">
      <c r="A8">
        <v>26</v>
      </c>
      <c r="B8">
        <v>47.58</v>
      </c>
      <c r="C8">
        <v>48.45</v>
      </c>
      <c r="D8">
        <v>31.29</v>
      </c>
      <c r="E8">
        <v>48.14</v>
      </c>
      <c r="F8">
        <v>49.58</v>
      </c>
      <c r="G8">
        <v>38.909999999999997</v>
      </c>
    </row>
    <row r="9" spans="1:7">
      <c r="A9">
        <v>29</v>
      </c>
      <c r="B9">
        <v>52.73</v>
      </c>
      <c r="C9">
        <v>52.97</v>
      </c>
      <c r="D9">
        <v>35.43</v>
      </c>
      <c r="E9">
        <v>52.43</v>
      </c>
      <c r="F9">
        <v>52.63</v>
      </c>
      <c r="G9">
        <v>42.03</v>
      </c>
    </row>
    <row r="10" spans="1:7">
      <c r="A10">
        <v>33</v>
      </c>
      <c r="B10">
        <v>59.38</v>
      </c>
      <c r="C10">
        <v>56.9</v>
      </c>
      <c r="D10">
        <v>41.98</v>
      </c>
      <c r="E10">
        <v>54.46</v>
      </c>
      <c r="F10">
        <v>56.41</v>
      </c>
      <c r="G10">
        <v>46.3</v>
      </c>
    </row>
    <row r="11" spans="1:7">
      <c r="A11">
        <v>40</v>
      </c>
      <c r="B11">
        <v>14.96</v>
      </c>
      <c r="C11">
        <v>58.8</v>
      </c>
      <c r="D11">
        <v>44.34</v>
      </c>
      <c r="E11">
        <v>35.53</v>
      </c>
      <c r="F11">
        <v>45.3</v>
      </c>
      <c r="G11">
        <v>43.74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3C07-FEDF-2F46-A550-02CC60CA2159}">
  <dimension ref="A1:G82"/>
  <sheetViews>
    <sheetView topLeftCell="A63" workbookViewId="0">
      <selection activeCell="I66" sqref="I66"/>
    </sheetView>
  </sheetViews>
  <sheetFormatPr defaultColWidth="11.42578125" defaultRowHeight="15"/>
  <cols>
    <col min="1" max="1" width="25.140625" bestFit="1" customWidth="1"/>
    <col min="2" max="7" width="6.140625" bestFit="1" customWidth="1"/>
  </cols>
  <sheetData>
    <row r="1" spans="1:7">
      <c r="A1" s="727" t="s">
        <v>798</v>
      </c>
    </row>
    <row r="2" spans="1:7">
      <c r="A2" s="727" t="s">
        <v>11</v>
      </c>
      <c r="B2" s="727" t="s">
        <v>773</v>
      </c>
      <c r="C2" s="727" t="s">
        <v>774</v>
      </c>
      <c r="D2" s="727" t="s">
        <v>775</v>
      </c>
      <c r="E2" s="727" t="s">
        <v>776</v>
      </c>
      <c r="F2" s="727" t="s">
        <v>777</v>
      </c>
      <c r="G2" s="727" t="s">
        <v>778</v>
      </c>
    </row>
    <row r="3" spans="1:7">
      <c r="A3">
        <v>5</v>
      </c>
      <c r="B3">
        <v>10.41</v>
      </c>
      <c r="C3">
        <v>12.65</v>
      </c>
      <c r="D3">
        <v>4.95</v>
      </c>
      <c r="E3">
        <v>2.38</v>
      </c>
      <c r="F3">
        <v>2.4300000000000002</v>
      </c>
      <c r="G3">
        <v>0.04</v>
      </c>
    </row>
    <row r="4" spans="1:7">
      <c r="A4">
        <v>8</v>
      </c>
      <c r="B4">
        <v>26.85</v>
      </c>
      <c r="C4">
        <v>27.46</v>
      </c>
      <c r="D4">
        <v>15.26</v>
      </c>
      <c r="E4">
        <v>12.96</v>
      </c>
      <c r="F4">
        <v>10.85</v>
      </c>
      <c r="G4">
        <v>6.84</v>
      </c>
    </row>
    <row r="5" spans="1:7">
      <c r="A5">
        <v>12</v>
      </c>
      <c r="B5">
        <v>41.45</v>
      </c>
      <c r="C5">
        <v>39.35</v>
      </c>
      <c r="D5">
        <v>24.65</v>
      </c>
      <c r="E5">
        <v>56.99</v>
      </c>
      <c r="F5">
        <v>61.03</v>
      </c>
      <c r="G5">
        <v>71.19</v>
      </c>
    </row>
    <row r="6" spans="1:7">
      <c r="A6">
        <v>15</v>
      </c>
      <c r="B6">
        <v>46.92</v>
      </c>
      <c r="C6">
        <v>47.78</v>
      </c>
      <c r="D6">
        <v>27.27</v>
      </c>
      <c r="E6">
        <v>66.86</v>
      </c>
      <c r="F6">
        <v>74.56</v>
      </c>
      <c r="G6">
        <v>79.11</v>
      </c>
    </row>
    <row r="7" spans="1:7">
      <c r="A7">
        <v>19</v>
      </c>
      <c r="B7">
        <v>43.91</v>
      </c>
      <c r="C7">
        <v>49.89</v>
      </c>
      <c r="D7">
        <v>31.34</v>
      </c>
      <c r="E7">
        <v>71.06</v>
      </c>
      <c r="F7">
        <v>81.209999999999994</v>
      </c>
      <c r="G7">
        <v>79.510000000000005</v>
      </c>
    </row>
    <row r="8" spans="1:7">
      <c r="A8">
        <v>22</v>
      </c>
      <c r="B8">
        <v>43.19</v>
      </c>
      <c r="C8">
        <v>50</v>
      </c>
      <c r="D8">
        <v>29.58</v>
      </c>
      <c r="E8">
        <v>70.63</v>
      </c>
      <c r="F8">
        <v>79.06</v>
      </c>
      <c r="G8">
        <v>77.95</v>
      </c>
    </row>
    <row r="9" spans="1:7">
      <c r="A9">
        <v>26</v>
      </c>
      <c r="B9">
        <v>45.33</v>
      </c>
      <c r="C9">
        <v>47.65</v>
      </c>
      <c r="D9">
        <v>27.67</v>
      </c>
      <c r="E9">
        <v>65.75</v>
      </c>
      <c r="F9">
        <v>73.099999999999994</v>
      </c>
      <c r="G9">
        <v>70.97</v>
      </c>
    </row>
    <row r="10" spans="1:7">
      <c r="A10">
        <v>29</v>
      </c>
      <c r="B10">
        <v>43.94</v>
      </c>
      <c r="C10">
        <v>45.29</v>
      </c>
      <c r="D10">
        <v>26.21</v>
      </c>
      <c r="E10">
        <v>62.28</v>
      </c>
      <c r="F10">
        <v>66.09</v>
      </c>
      <c r="G10">
        <v>64.89</v>
      </c>
    </row>
    <row r="11" spans="1:7">
      <c r="A11">
        <v>33</v>
      </c>
      <c r="B11">
        <v>42.67</v>
      </c>
      <c r="C11">
        <v>43.87</v>
      </c>
      <c r="D11">
        <v>25.57</v>
      </c>
      <c r="E11">
        <v>61.06</v>
      </c>
      <c r="F11">
        <v>57.52</v>
      </c>
      <c r="G11">
        <v>56.48</v>
      </c>
    </row>
    <row r="12" spans="1:7">
      <c r="A12">
        <v>36</v>
      </c>
      <c r="B12">
        <v>45.16</v>
      </c>
      <c r="C12">
        <v>42.88</v>
      </c>
      <c r="D12">
        <v>24.6</v>
      </c>
      <c r="E12">
        <v>60.15</v>
      </c>
      <c r="F12">
        <v>52.41</v>
      </c>
      <c r="G12">
        <v>52.56</v>
      </c>
    </row>
    <row r="13" spans="1:7">
      <c r="A13">
        <v>40</v>
      </c>
      <c r="B13">
        <v>47.24</v>
      </c>
      <c r="C13">
        <v>49.66</v>
      </c>
      <c r="D13">
        <v>25</v>
      </c>
      <c r="E13">
        <v>60.03</v>
      </c>
      <c r="F13">
        <v>57.8</v>
      </c>
      <c r="G13">
        <v>54.57</v>
      </c>
    </row>
    <row r="14" spans="1:7">
      <c r="A14">
        <v>46107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8" spans="1:7">
      <c r="A18" s="727" t="s">
        <v>799</v>
      </c>
    </row>
    <row r="19" spans="1:7">
      <c r="A19" s="727" t="s">
        <v>11</v>
      </c>
      <c r="B19" s="727" t="s">
        <v>773</v>
      </c>
      <c r="C19" s="727" t="s">
        <v>774</v>
      </c>
      <c r="D19" s="727" t="s">
        <v>775</v>
      </c>
      <c r="E19" s="727" t="s">
        <v>776</v>
      </c>
      <c r="F19" s="727" t="s">
        <v>777</v>
      </c>
      <c r="G19" s="727" t="s">
        <v>778</v>
      </c>
    </row>
    <row r="20" spans="1:7">
      <c r="A20">
        <v>5</v>
      </c>
      <c r="B20">
        <v>3.15</v>
      </c>
      <c r="C20">
        <v>1.9</v>
      </c>
      <c r="D20">
        <v>2.04</v>
      </c>
      <c r="E20">
        <v>0.81</v>
      </c>
      <c r="F20">
        <v>0.95</v>
      </c>
      <c r="G20">
        <v>0.56999999999999995</v>
      </c>
    </row>
    <row r="21" spans="1:7">
      <c r="A21">
        <v>8</v>
      </c>
      <c r="B21">
        <v>14.77</v>
      </c>
      <c r="C21">
        <v>10.07</v>
      </c>
      <c r="D21">
        <v>11.64</v>
      </c>
      <c r="E21">
        <v>7.84</v>
      </c>
      <c r="F21">
        <v>11.78</v>
      </c>
      <c r="G21">
        <v>4.53</v>
      </c>
    </row>
    <row r="22" spans="1:7">
      <c r="A22">
        <v>12</v>
      </c>
      <c r="B22">
        <v>33.6</v>
      </c>
      <c r="C22">
        <v>22.78</v>
      </c>
      <c r="D22">
        <v>26.75</v>
      </c>
      <c r="E22">
        <v>27.89</v>
      </c>
      <c r="F22">
        <v>41.84</v>
      </c>
      <c r="G22">
        <v>25.45</v>
      </c>
    </row>
    <row r="23" spans="1:7">
      <c r="A23">
        <v>15</v>
      </c>
      <c r="B23">
        <v>32.69</v>
      </c>
      <c r="C23">
        <v>33.049999999999997</v>
      </c>
      <c r="D23">
        <v>33.44</v>
      </c>
      <c r="E23">
        <v>22.95</v>
      </c>
      <c r="F23">
        <v>38.22</v>
      </c>
      <c r="G23">
        <v>22.81</v>
      </c>
    </row>
    <row r="24" spans="1:7">
      <c r="A24">
        <v>19</v>
      </c>
      <c r="B24">
        <v>37.49</v>
      </c>
      <c r="C24">
        <v>30.38</v>
      </c>
      <c r="D24">
        <v>30.47</v>
      </c>
      <c r="E24">
        <v>3.69</v>
      </c>
      <c r="F24">
        <v>17.649999999999999</v>
      </c>
      <c r="G24">
        <v>5.67</v>
      </c>
    </row>
    <row r="25" spans="1:7">
      <c r="A25">
        <v>22</v>
      </c>
      <c r="B25">
        <v>40</v>
      </c>
      <c r="C25">
        <v>30.27</v>
      </c>
      <c r="D25">
        <v>27.42</v>
      </c>
      <c r="E25">
        <v>0</v>
      </c>
      <c r="F25">
        <v>0</v>
      </c>
      <c r="G25">
        <v>0</v>
      </c>
    </row>
    <row r="26" spans="1:7">
      <c r="A26">
        <v>26</v>
      </c>
      <c r="B26">
        <v>38.270000000000003</v>
      </c>
      <c r="C26">
        <v>32.99</v>
      </c>
      <c r="D26">
        <v>26.61</v>
      </c>
      <c r="E26">
        <v>0</v>
      </c>
      <c r="F26">
        <v>0</v>
      </c>
      <c r="G26">
        <v>0</v>
      </c>
    </row>
    <row r="27" spans="1:7">
      <c r="A27">
        <v>29</v>
      </c>
      <c r="B27">
        <v>37.08</v>
      </c>
      <c r="C27">
        <v>34.76</v>
      </c>
      <c r="D27">
        <v>26.52</v>
      </c>
      <c r="E27">
        <v>0.41</v>
      </c>
      <c r="F27">
        <v>0.19</v>
      </c>
      <c r="G27">
        <v>0.13</v>
      </c>
    </row>
    <row r="28" spans="1:7">
      <c r="A28">
        <v>33</v>
      </c>
      <c r="B28">
        <v>42.14</v>
      </c>
      <c r="C28">
        <v>35.090000000000003</v>
      </c>
      <c r="D28">
        <v>26.32</v>
      </c>
      <c r="E28">
        <v>0</v>
      </c>
      <c r="F28">
        <v>0</v>
      </c>
      <c r="G28">
        <v>0</v>
      </c>
    </row>
    <row r="29" spans="1:7">
      <c r="A29">
        <v>36</v>
      </c>
      <c r="B29">
        <v>42.53</v>
      </c>
      <c r="C29">
        <v>36.74</v>
      </c>
      <c r="D29">
        <v>25.68</v>
      </c>
      <c r="E29">
        <v>0</v>
      </c>
      <c r="F29">
        <v>0</v>
      </c>
      <c r="G29">
        <v>0</v>
      </c>
    </row>
    <row r="30" spans="1:7">
      <c r="A30">
        <v>40</v>
      </c>
      <c r="B30">
        <v>46.03</v>
      </c>
      <c r="C30">
        <v>36.61</v>
      </c>
      <c r="D30">
        <v>18.95</v>
      </c>
      <c r="E30">
        <v>0</v>
      </c>
      <c r="F30">
        <v>0</v>
      </c>
      <c r="G30">
        <v>0</v>
      </c>
    </row>
    <row r="31" spans="1:7">
      <c r="A31">
        <v>46107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5" spans="1:7">
      <c r="A35" s="727" t="s">
        <v>772</v>
      </c>
    </row>
    <row r="36" spans="1:7">
      <c r="A36" s="727" t="s">
        <v>11</v>
      </c>
      <c r="B36" s="727" t="s">
        <v>773</v>
      </c>
      <c r="C36" s="727" t="s">
        <v>774</v>
      </c>
      <c r="D36" s="727" t="s">
        <v>775</v>
      </c>
      <c r="E36" s="727" t="s">
        <v>776</v>
      </c>
      <c r="F36" s="727" t="s">
        <v>777</v>
      </c>
      <c r="G36" s="727" t="s">
        <v>778</v>
      </c>
    </row>
    <row r="37" spans="1:7">
      <c r="A37">
        <v>5</v>
      </c>
      <c r="B37">
        <v>4.4800000000000004</v>
      </c>
      <c r="C37">
        <v>1.58</v>
      </c>
      <c r="D37">
        <v>1.66</v>
      </c>
      <c r="E37">
        <v>0.24</v>
      </c>
      <c r="F37">
        <v>0.18</v>
      </c>
      <c r="G37">
        <v>0.48</v>
      </c>
    </row>
    <row r="38" spans="1:7">
      <c r="A38">
        <v>8</v>
      </c>
      <c r="B38">
        <v>6.84</v>
      </c>
      <c r="C38">
        <v>6.07</v>
      </c>
      <c r="D38">
        <v>4.03</v>
      </c>
      <c r="E38">
        <v>0.34</v>
      </c>
      <c r="F38">
        <v>0.82</v>
      </c>
      <c r="G38">
        <v>0.45</v>
      </c>
    </row>
    <row r="39" spans="1:7">
      <c r="A39">
        <v>12</v>
      </c>
      <c r="B39">
        <v>15.79</v>
      </c>
      <c r="C39">
        <v>15.23</v>
      </c>
      <c r="D39">
        <v>8.7200000000000006</v>
      </c>
      <c r="E39">
        <v>0.85</v>
      </c>
      <c r="F39">
        <v>5.0199999999999996</v>
      </c>
      <c r="G39">
        <v>0.14000000000000001</v>
      </c>
    </row>
    <row r="40" spans="1:7">
      <c r="A40">
        <v>15</v>
      </c>
      <c r="B40">
        <v>26.09</v>
      </c>
      <c r="C40">
        <v>17.77</v>
      </c>
      <c r="D40">
        <v>11.49</v>
      </c>
      <c r="E40">
        <v>1.1200000000000001</v>
      </c>
      <c r="F40">
        <v>7.91</v>
      </c>
      <c r="G40">
        <v>1.41</v>
      </c>
    </row>
    <row r="41" spans="1:7">
      <c r="A41">
        <v>19</v>
      </c>
      <c r="B41">
        <v>21.5</v>
      </c>
      <c r="C41">
        <v>19.57</v>
      </c>
      <c r="D41">
        <v>11.77</v>
      </c>
      <c r="E41">
        <v>0.53</v>
      </c>
      <c r="F41">
        <v>1.08</v>
      </c>
      <c r="G41">
        <v>0.96</v>
      </c>
    </row>
    <row r="42" spans="1:7">
      <c r="A42">
        <v>22</v>
      </c>
      <c r="B42">
        <v>21.58</v>
      </c>
      <c r="C42">
        <v>19.170000000000002</v>
      </c>
      <c r="D42">
        <v>10.79</v>
      </c>
      <c r="E42">
        <v>0</v>
      </c>
      <c r="F42">
        <v>0</v>
      </c>
      <c r="G42">
        <v>0</v>
      </c>
    </row>
    <row r="43" spans="1:7">
      <c r="A43">
        <v>26</v>
      </c>
      <c r="B43">
        <v>22.11</v>
      </c>
      <c r="C43">
        <v>20.95</v>
      </c>
      <c r="D43">
        <v>11.81</v>
      </c>
      <c r="E43">
        <v>0</v>
      </c>
      <c r="F43">
        <v>0</v>
      </c>
      <c r="G43">
        <v>0</v>
      </c>
    </row>
    <row r="44" spans="1:7">
      <c r="A44">
        <v>29</v>
      </c>
      <c r="B44">
        <v>23.34</v>
      </c>
      <c r="C44">
        <v>21.55</v>
      </c>
      <c r="D44">
        <v>12.25</v>
      </c>
      <c r="E44">
        <v>0</v>
      </c>
      <c r="F44">
        <v>0</v>
      </c>
      <c r="G44">
        <v>0</v>
      </c>
    </row>
    <row r="45" spans="1:7">
      <c r="A45">
        <v>33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46107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52" spans="1:7">
      <c r="A52" s="727" t="s">
        <v>800</v>
      </c>
    </row>
    <row r="53" spans="1:7">
      <c r="A53" s="727" t="s">
        <v>11</v>
      </c>
      <c r="B53" s="727" t="s">
        <v>773</v>
      </c>
      <c r="C53" s="727" t="s">
        <v>774</v>
      </c>
      <c r="D53" s="727" t="s">
        <v>775</v>
      </c>
      <c r="E53" s="727" t="s">
        <v>776</v>
      </c>
      <c r="F53" s="727" t="s">
        <v>777</v>
      </c>
      <c r="G53" s="727" t="s">
        <v>778</v>
      </c>
    </row>
    <row r="54" spans="1:7">
      <c r="A54">
        <v>5</v>
      </c>
      <c r="B54">
        <v>13.19</v>
      </c>
      <c r="C54">
        <v>22.23</v>
      </c>
      <c r="D54">
        <v>17.47</v>
      </c>
      <c r="E54">
        <v>1.6</v>
      </c>
      <c r="F54">
        <v>1.51</v>
      </c>
      <c r="G54">
        <v>0.73</v>
      </c>
    </row>
    <row r="55" spans="1:7">
      <c r="A55">
        <v>8</v>
      </c>
      <c r="B55">
        <v>31.73</v>
      </c>
      <c r="C55">
        <v>40.4</v>
      </c>
      <c r="D55">
        <v>36.880000000000003</v>
      </c>
      <c r="E55">
        <v>9.74</v>
      </c>
      <c r="F55">
        <v>2.7</v>
      </c>
      <c r="G55">
        <v>4.33</v>
      </c>
    </row>
    <row r="56" spans="1:7">
      <c r="A56">
        <v>12</v>
      </c>
      <c r="B56">
        <v>47.09</v>
      </c>
      <c r="C56">
        <v>57.57</v>
      </c>
      <c r="D56">
        <v>47.44</v>
      </c>
      <c r="E56">
        <v>39.549999999999997</v>
      </c>
      <c r="F56">
        <v>58.22</v>
      </c>
      <c r="G56">
        <v>34.03</v>
      </c>
    </row>
    <row r="57" spans="1:7">
      <c r="A57">
        <v>15</v>
      </c>
      <c r="B57">
        <v>48.23</v>
      </c>
      <c r="C57">
        <v>62.11</v>
      </c>
      <c r="D57">
        <v>52.14</v>
      </c>
      <c r="E57">
        <v>68.39</v>
      </c>
      <c r="F57">
        <v>65.72</v>
      </c>
      <c r="G57">
        <v>52.2</v>
      </c>
    </row>
    <row r="58" spans="1:7">
      <c r="A58">
        <v>19</v>
      </c>
      <c r="B58">
        <v>47.95</v>
      </c>
      <c r="C58">
        <v>57</v>
      </c>
      <c r="D58">
        <v>48.74</v>
      </c>
      <c r="E58">
        <v>68.53</v>
      </c>
      <c r="F58">
        <v>41.98</v>
      </c>
      <c r="G58">
        <v>54.12</v>
      </c>
    </row>
    <row r="59" spans="1:7">
      <c r="A59">
        <v>22</v>
      </c>
      <c r="B59">
        <v>46.42</v>
      </c>
      <c r="C59">
        <v>57.4</v>
      </c>
      <c r="D59">
        <v>51.75</v>
      </c>
      <c r="E59">
        <v>58.66</v>
      </c>
      <c r="F59">
        <v>75.17</v>
      </c>
      <c r="G59">
        <v>53.37</v>
      </c>
    </row>
    <row r="60" spans="1:7">
      <c r="A60">
        <v>26</v>
      </c>
      <c r="B60">
        <v>47.55</v>
      </c>
      <c r="C60">
        <v>58.12</v>
      </c>
      <c r="D60">
        <v>49.88</v>
      </c>
      <c r="E60">
        <v>70.55</v>
      </c>
      <c r="F60">
        <v>74.7</v>
      </c>
      <c r="G60">
        <v>51.58</v>
      </c>
    </row>
    <row r="61" spans="1:7">
      <c r="A61">
        <v>29</v>
      </c>
      <c r="B61">
        <v>47.28</v>
      </c>
      <c r="C61">
        <v>60.39</v>
      </c>
      <c r="D61">
        <v>52.61</v>
      </c>
      <c r="E61">
        <v>66.069999999999993</v>
      </c>
      <c r="F61">
        <v>69.11</v>
      </c>
      <c r="G61">
        <v>48.86</v>
      </c>
    </row>
    <row r="62" spans="1:7">
      <c r="A62">
        <v>33</v>
      </c>
      <c r="B62">
        <v>49.81</v>
      </c>
      <c r="C62">
        <v>60.43</v>
      </c>
      <c r="D62">
        <v>53.97</v>
      </c>
      <c r="E62">
        <v>62.84</v>
      </c>
      <c r="F62">
        <v>64</v>
      </c>
      <c r="G62">
        <v>45.02</v>
      </c>
    </row>
    <row r="63" spans="1:7">
      <c r="A63">
        <v>36</v>
      </c>
      <c r="B63">
        <v>50.44</v>
      </c>
      <c r="C63">
        <v>62.02</v>
      </c>
      <c r="D63">
        <v>55.38</v>
      </c>
      <c r="E63">
        <v>58.94</v>
      </c>
      <c r="F63">
        <v>40.21</v>
      </c>
      <c r="G63">
        <v>44.78</v>
      </c>
    </row>
    <row r="64" spans="1:7">
      <c r="A64">
        <v>40</v>
      </c>
      <c r="B64">
        <v>53.86</v>
      </c>
      <c r="C64">
        <v>67.44</v>
      </c>
      <c r="D64">
        <v>54.78</v>
      </c>
      <c r="E64">
        <v>52.14</v>
      </c>
      <c r="F64">
        <v>62.33</v>
      </c>
      <c r="G64">
        <v>45.06</v>
      </c>
    </row>
    <row r="65" spans="1:7">
      <c r="A65">
        <v>46107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9" spans="1:7">
      <c r="A69" s="727" t="s">
        <v>801</v>
      </c>
    </row>
    <row r="70" spans="1:7">
      <c r="A70" s="727" t="s">
        <v>11</v>
      </c>
      <c r="B70" s="727" t="s">
        <v>773</v>
      </c>
      <c r="C70" s="727" t="s">
        <v>774</v>
      </c>
      <c r="D70" s="727" t="s">
        <v>775</v>
      </c>
      <c r="E70" s="727" t="s">
        <v>776</v>
      </c>
      <c r="F70" s="727" t="s">
        <v>777</v>
      </c>
      <c r="G70" s="727" t="s">
        <v>778</v>
      </c>
    </row>
    <row r="71" spans="1:7">
      <c r="A71">
        <v>5</v>
      </c>
      <c r="B71">
        <v>8.86</v>
      </c>
      <c r="C71">
        <v>6.09</v>
      </c>
      <c r="D71">
        <v>4.4400000000000004</v>
      </c>
      <c r="E71">
        <v>1.1599999999999999</v>
      </c>
      <c r="F71">
        <v>0.53</v>
      </c>
      <c r="G71">
        <v>0.84</v>
      </c>
    </row>
    <row r="72" spans="1:7">
      <c r="A72">
        <v>8</v>
      </c>
      <c r="B72">
        <v>26.04</v>
      </c>
      <c r="C72">
        <v>22.11</v>
      </c>
      <c r="D72">
        <v>19.510000000000002</v>
      </c>
      <c r="E72">
        <v>11.23</v>
      </c>
      <c r="F72">
        <v>7.06</v>
      </c>
      <c r="G72">
        <v>9.52</v>
      </c>
    </row>
    <row r="73" spans="1:7">
      <c r="A73">
        <v>12</v>
      </c>
      <c r="B73">
        <v>46.78</v>
      </c>
      <c r="C73">
        <v>38.47</v>
      </c>
      <c r="D73">
        <v>37.43</v>
      </c>
      <c r="E73">
        <v>44.76</v>
      </c>
      <c r="F73">
        <v>36.01</v>
      </c>
      <c r="G73">
        <v>50.71</v>
      </c>
    </row>
    <row r="74" spans="1:7">
      <c r="A74">
        <v>15</v>
      </c>
      <c r="B74">
        <v>44.59</v>
      </c>
      <c r="C74">
        <v>44.1</v>
      </c>
      <c r="D74">
        <v>39.86</v>
      </c>
      <c r="E74">
        <v>51.17</v>
      </c>
      <c r="F74">
        <v>56.58</v>
      </c>
      <c r="G74">
        <v>66.12</v>
      </c>
    </row>
    <row r="75" spans="1:7">
      <c r="A75">
        <v>19</v>
      </c>
      <c r="B75">
        <v>44.79</v>
      </c>
      <c r="C75">
        <v>45.3</v>
      </c>
      <c r="D75">
        <v>40.409999999999997</v>
      </c>
      <c r="E75">
        <v>54.86</v>
      </c>
      <c r="F75">
        <v>61.44</v>
      </c>
      <c r="G75">
        <v>70.41</v>
      </c>
    </row>
    <row r="76" spans="1:7">
      <c r="A76">
        <v>22</v>
      </c>
      <c r="B76">
        <v>43.31</v>
      </c>
      <c r="C76">
        <v>43.72</v>
      </c>
      <c r="D76">
        <v>37.119999999999997</v>
      </c>
      <c r="E76">
        <v>55.79</v>
      </c>
      <c r="F76">
        <v>60.47</v>
      </c>
      <c r="G76">
        <v>70.209999999999994</v>
      </c>
    </row>
    <row r="77" spans="1:7">
      <c r="A77">
        <v>26</v>
      </c>
      <c r="B77">
        <v>41.86</v>
      </c>
      <c r="C77">
        <v>36.72</v>
      </c>
      <c r="D77">
        <v>38.28</v>
      </c>
      <c r="E77">
        <v>53.07</v>
      </c>
      <c r="F77">
        <v>58.33</v>
      </c>
      <c r="G77">
        <v>67.37</v>
      </c>
    </row>
    <row r="78" spans="1:7">
      <c r="A78">
        <v>29</v>
      </c>
      <c r="B78">
        <v>42.99</v>
      </c>
      <c r="C78">
        <v>37.520000000000003</v>
      </c>
      <c r="D78">
        <v>41.4</v>
      </c>
      <c r="E78">
        <v>48.89</v>
      </c>
      <c r="F78">
        <v>48.21</v>
      </c>
      <c r="G78">
        <v>59.58</v>
      </c>
    </row>
    <row r="79" spans="1:7">
      <c r="A79">
        <v>33</v>
      </c>
      <c r="B79">
        <v>41.42</v>
      </c>
      <c r="C79">
        <v>34.36</v>
      </c>
      <c r="D79">
        <v>39.11</v>
      </c>
      <c r="E79">
        <v>44.12</v>
      </c>
      <c r="F79">
        <v>31.67</v>
      </c>
      <c r="G79">
        <v>54.42</v>
      </c>
    </row>
    <row r="80" spans="1:7">
      <c r="A80">
        <v>36</v>
      </c>
      <c r="B80">
        <v>46.48</v>
      </c>
      <c r="C80">
        <v>40.61</v>
      </c>
      <c r="D80">
        <v>44.92</v>
      </c>
      <c r="E80">
        <v>40.92</v>
      </c>
      <c r="F80">
        <v>46.19</v>
      </c>
      <c r="G80">
        <v>25.08</v>
      </c>
    </row>
    <row r="81" spans="1:7">
      <c r="A81">
        <v>40</v>
      </c>
      <c r="B81">
        <v>48.5</v>
      </c>
      <c r="C81">
        <v>39.24</v>
      </c>
      <c r="D81">
        <v>44.03</v>
      </c>
      <c r="E81">
        <v>41.56</v>
      </c>
      <c r="F81">
        <v>36.19</v>
      </c>
      <c r="G81">
        <v>56.97</v>
      </c>
    </row>
    <row r="82" spans="1:7">
      <c r="A82">
        <v>46107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3b7fed0-cdef-472f-a27f-1a3d741839f8">
      <UserInfo>
        <DisplayName/>
        <AccountId xsi:nil="true"/>
        <AccountType/>
      </UserInfo>
    </Owner>
    <FileManager xmlns="a3b7fed0-cdef-472f-a27f-1a3d741839f8">
      <UserInfo>
        <DisplayName/>
        <AccountId xsi:nil="true"/>
        <AccountType/>
      </UserInfo>
    </FileManager>
    <lcf76f155ced4ddcb4097134ff3c332f xmlns="a3b7fed0-cdef-472f-a27f-1a3d741839f8">
      <Terms xmlns="http://schemas.microsoft.com/office/infopath/2007/PartnerControls"/>
    </lcf76f155ced4ddcb4097134ff3c332f>
    <TaxCatchAll xmlns="d1c161c6-63c3-420b-ad08-a2483c1d93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78389429962D4BBDA2E12129C315AD" ma:contentTypeVersion="20" ma:contentTypeDescription="Create a new document." ma:contentTypeScope="" ma:versionID="604e462a8d94bbef7e428687af90d8c7">
  <xsd:schema xmlns:xsd="http://www.w3.org/2001/XMLSchema" xmlns:xs="http://www.w3.org/2001/XMLSchema" xmlns:p="http://schemas.microsoft.com/office/2006/metadata/properties" xmlns:ns2="a3b7fed0-cdef-472f-a27f-1a3d741839f8" xmlns:ns3="d1c161c6-63c3-420b-ad08-a2483c1d936d" xmlns:ns4="503255c0-9199-4f9c-a540-4fc8e86f93d9" xmlns:ns5="6b8ce505-0bf0-460e-9552-8efc690a93de" targetNamespace="http://schemas.microsoft.com/office/2006/metadata/properties" ma:root="true" ma:fieldsID="0f050f1ba936cb14f7e8fb6437d9162f" ns2:_="" ns3:_="" ns4:_="" ns5:_="">
    <xsd:import namespace="a3b7fed0-cdef-472f-a27f-1a3d741839f8"/>
    <xsd:import namespace="d1c161c6-63c3-420b-ad08-a2483c1d936d"/>
    <xsd:import namespace="503255c0-9199-4f9c-a540-4fc8e86f93d9"/>
    <xsd:import namespace="6b8ce505-0bf0-460e-9552-8efc690a93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FileManager" minOccurs="0"/>
                <xsd:element ref="ns2:Owner" minOccurs="0"/>
                <xsd:element ref="ns2:MediaServiceLocation" minOccurs="0"/>
                <xsd:element ref="ns2:MediaServiceBillingMetadata" minOccurs="0"/>
                <xsd:element ref="ns4:MediaServiceObjectDetectorVersions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7fed0-cdef-472f-a27f-1a3d741839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b751c86-f9b7-4c31-b3e6-a2d4a2a68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FileManager" ma:index="16" nillable="true" ma:displayName="File Manager" ma:description="This tells us who is responsible for overseeing the files within this folder for updates and for data validation. " ma:list="UserInfo" ma:SearchPeopleOnly="false" ma:SharePointGroup="0" ma:internalName="FileManag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wner" ma:index="17" nillable="true" ma:displayName="Owner" ma:description="Who owns this file based on Google Drive" ma:list="UserInfo" ma:SearchPeopleOnly="false" ma:SharePointGroup="0" ma:internalName="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161c6-63c3-420b-ad08-a2483c1d936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a2c7651-3600-41e2-8856-fca250713847}" ma:internalName="TaxCatchAll" ma:showField="CatchAllData" ma:web="d1c161c6-63c3-420b-ad08-a2483c1d93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55c0-9199-4f9c-a540-4fc8e86f93d9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ce505-0bf0-460e-9552-8efc690a93de" elementFormDefault="qualified">
    <xsd:import namespace="http://schemas.microsoft.com/office/2006/documentManagement/types"/>
    <xsd:import namespace="http://schemas.microsoft.com/office/infopath/2007/PartnerControls"/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AC136-585D-4F17-BF62-1188529D586A}"/>
</file>

<file path=customXml/itemProps2.xml><?xml version="1.0" encoding="utf-8"?>
<ds:datastoreItem xmlns:ds="http://schemas.openxmlformats.org/officeDocument/2006/customXml" ds:itemID="{15D118A8-7E96-4444-A7FF-11331732C790}"/>
</file>

<file path=customXml/itemProps3.xml><?xml version="1.0" encoding="utf-8"?>
<ds:datastoreItem xmlns:ds="http://schemas.openxmlformats.org/officeDocument/2006/customXml" ds:itemID="{AAA9BA6E-B8A7-4DF9-A430-A6CA67C5E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2025-04-01T18:23:53Z</dcterms:created>
  <dcterms:modified xsi:type="dcterms:W3CDTF">2026-04-21T08:25:55Z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0x010100A278389429962D4BBDA2E12129C315AD</vt:lpwstr>
  </property>
  <property fmtid="{D5CDD505-2E9C-101B-9397-08002B2CF9AE}" pid="3" name="MediaServiceImageTags">
    <vt:lpwstr/>
  </property>
</Properties>
</file>