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<sst xmlns="http://schemas.openxmlformats.org/spreadsheetml/2006/main" count="37" uniqueCount="31">
  <si>
    <t>税前收入</t>
  </si>
  <si>
    <t>公积金基数</t>
  </si>
  <si>
    <t>公积金缴存比例</t>
  </si>
  <si>
    <t>单位缴存</t>
  </si>
  <si>
    <t>个人缴存</t>
  </si>
  <si>
    <t>实际缴存</t>
  </si>
  <si>
    <t>应纳税</t>
  </si>
  <si>
    <t>税后收入</t>
  </si>
  <si>
    <t>税前年收入</t>
  </si>
  <si>
    <t>废弃</t>
  </si>
  <si>
    <t>税后年收入</t>
  </si>
  <si>
    <t>2023的个税info</t>
  </si>
  <si>
    <t>年终奖</t>
  </si>
  <si>
    <t>起点</t>
  </si>
  <si>
    <t>年薪</t>
  </si>
  <si>
    <t>税率</t>
  </si>
  <si>
    <t>速算扣除数</t>
  </si>
  <si>
    <t>5*12=60K</t>
  </si>
  <si>
    <t>60K+36000</t>
  </si>
  <si>
    <t>60K+144000</t>
  </si>
  <si>
    <t>60K+300000</t>
  </si>
  <si>
    <t>60K+420000</t>
  </si>
  <si>
    <t>60K+660000</t>
  </si>
  <si>
    <t>60K+960000</t>
  </si>
  <si>
    <t>MAX</t>
  </si>
  <si>
    <t>3K</t>
  </si>
  <si>
    <t>12K</t>
  </si>
  <si>
    <t>25K</t>
  </si>
  <si>
    <t>35K</t>
  </si>
  <si>
    <t>55K</t>
  </si>
  <si>
    <t>80K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</si>
</sst>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2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6" borderId="4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workbookViewId="0">
      <selection activeCell="B8" sqref="B8"/>
    </sheetView>
  </sheetViews>
  <sheetFormatPr defaultColWidth="8.88888888888889" defaultRowHeight="15"/>
  <cols>
    <col min="2" max="2" width="14.5555555555556" customWidth="1"/>
    <col min="3" max="3" width="11.8888888888889" customWidth="1"/>
    <col min="4" max="4" width="10.5555555555556" customWidth="1"/>
    <col min="10" max="10" width="13.2222222222222" customWidth="1"/>
  </cols>
  <sheetData>
    <row r="1" spans="1:13">
      <c r="A1" t="s">
        <v>0</v>
      </c>
      <c r="B1">
        <v>12000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>
      <c r="A2" t="s">
        <v>6</v>
      </c>
      <c r="B2">
        <f>ROUND(MAX((B1-5000)*0.01*{3,10,20,25,30,35,45}-{0,210,1410,2660,4410,7160,15160},0),2)</f>
        <v>490</v>
      </c>
      <c r="I2">
        <v>4000</v>
      </c>
      <c r="J2" s="2">
        <v>0.05</v>
      </c>
      <c r="K2">
        <f>I2*J2</f>
        <v>200</v>
      </c>
      <c r="L2">
        <f>I2*J2</f>
        <v>200</v>
      </c>
      <c r="M2">
        <f>K2+L2</f>
        <v>400</v>
      </c>
    </row>
    <row r="3" spans="1:13">
      <c r="A3" t="s">
        <v>7</v>
      </c>
      <c r="B3">
        <f>B1-ROUND(MAX((B1-5000)*0.01*{3,10,20,25,30,35,45}-{0,210,1410,2660,4410,7160,15160},0),2)</f>
        <v>11510</v>
      </c>
      <c r="I3">
        <v>4000</v>
      </c>
      <c r="J3" s="2">
        <v>0.07</v>
      </c>
      <c r="K3">
        <f t="shared" ref="K3:K10" si="0">I3*J3</f>
        <v>280</v>
      </c>
      <c r="L3">
        <f t="shared" ref="L3:L10" si="1">I3*J3</f>
        <v>280</v>
      </c>
      <c r="M3">
        <f t="shared" ref="M3:M10" si="2">K3+L3</f>
        <v>560</v>
      </c>
    </row>
    <row r="4" spans="1:13">
      <c r="A4" t="s">
        <v>8</v>
      </c>
      <c r="B4">
        <f>B1*12</f>
        <v>144000</v>
      </c>
      <c r="H4" t="s">
        <v>9</v>
      </c>
      <c r="I4">
        <v>4000</v>
      </c>
      <c r="J4" s="2">
        <v>0.12</v>
      </c>
      <c r="K4">
        <f t="shared" si="0"/>
        <v>480</v>
      </c>
      <c r="L4">
        <f t="shared" si="1"/>
        <v>480</v>
      </c>
      <c r="M4">
        <f t="shared" si="2"/>
        <v>960</v>
      </c>
    </row>
    <row r="5" spans="1:13">
      <c r="A5" t="s">
        <v>10</v>
      </c>
      <c r="B5">
        <f>B3*12</f>
        <v>138120</v>
      </c>
      <c r="I5">
        <v>8000</v>
      </c>
      <c r="J5" s="2">
        <v>0.05</v>
      </c>
      <c r="K5">
        <f t="shared" si="0"/>
        <v>400</v>
      </c>
      <c r="L5">
        <f t="shared" si="1"/>
        <v>400</v>
      </c>
      <c r="M5">
        <f t="shared" si="2"/>
        <v>800</v>
      </c>
    </row>
    <row r="6" spans="3:13">
      <c r="C6" s="1" t="s">
        <v>11</v>
      </c>
      <c r="D6" s="1"/>
      <c r="E6" s="1"/>
      <c r="F6" s="1"/>
      <c r="I6">
        <v>8000</v>
      </c>
      <c r="J6" s="2">
        <v>0.07</v>
      </c>
      <c r="K6">
        <f t="shared" si="0"/>
        <v>560</v>
      </c>
      <c r="L6">
        <f t="shared" si="1"/>
        <v>560</v>
      </c>
      <c r="M6">
        <f t="shared" si="2"/>
        <v>1120</v>
      </c>
    </row>
    <row r="7" spans="1:13">
      <c r="A7" t="s">
        <v>12</v>
      </c>
      <c r="B7">
        <v>12000</v>
      </c>
      <c r="C7" t="s">
        <v>13</v>
      </c>
      <c r="D7" t="s">
        <v>14</v>
      </c>
      <c r="E7" t="s">
        <v>15</v>
      </c>
      <c r="F7" t="s">
        <v>16</v>
      </c>
      <c r="H7" t="s">
        <v>9</v>
      </c>
      <c r="I7">
        <v>8000</v>
      </c>
      <c r="J7" s="2">
        <v>0.12</v>
      </c>
      <c r="K7">
        <f t="shared" si="0"/>
        <v>960</v>
      </c>
      <c r="L7">
        <f t="shared" si="1"/>
        <v>960</v>
      </c>
      <c r="M7">
        <f t="shared" si="2"/>
        <v>1920</v>
      </c>
    </row>
    <row r="8" spans="1:13">
      <c r="A8" t="s">
        <v>6</v>
      </c>
      <c r="B8">
        <f>ROUND(MAX((B7-5000)*0.01*{3,10,20,25,30,35,45}-{0,210,1410,2660,4410,7160,15160},0),2)</f>
        <v>490</v>
      </c>
      <c r="C8">
        <v>5000</v>
      </c>
      <c r="D8" t="s">
        <v>17</v>
      </c>
      <c r="E8">
        <v>0</v>
      </c>
      <c r="F8">
        <v>0</v>
      </c>
      <c r="I8">
        <v>12000</v>
      </c>
      <c r="J8" s="2">
        <v>0.05</v>
      </c>
      <c r="K8">
        <f t="shared" si="0"/>
        <v>600</v>
      </c>
      <c r="L8">
        <f t="shared" si="1"/>
        <v>600</v>
      </c>
      <c r="M8">
        <f t="shared" si="2"/>
        <v>1200</v>
      </c>
    </row>
    <row r="9" spans="1:13">
      <c r="A9" t="s">
        <v>7</v>
      </c>
      <c r="B9">
        <f>B7-ROUND(MAX((B7-5000)*0.01*{3,10,20,25,30,35,45}-{0,210,1410,2660,4410,7160,15160},0),2)</f>
        <v>11510</v>
      </c>
      <c r="D9" t="s">
        <v>18</v>
      </c>
      <c r="E9">
        <v>3</v>
      </c>
      <c r="F9">
        <v>0</v>
      </c>
      <c r="I9">
        <v>12000</v>
      </c>
      <c r="J9" s="2">
        <v>0.07</v>
      </c>
      <c r="K9">
        <f t="shared" si="0"/>
        <v>840</v>
      </c>
      <c r="L9">
        <f t="shared" si="1"/>
        <v>840</v>
      </c>
      <c r="M9">
        <f t="shared" si="2"/>
        <v>1680</v>
      </c>
    </row>
    <row r="10" spans="4:13">
      <c r="D10" t="s">
        <v>19</v>
      </c>
      <c r="E10">
        <v>10</v>
      </c>
      <c r="F10">
        <v>2520</v>
      </c>
      <c r="H10" t="s">
        <v>9</v>
      </c>
      <c r="I10">
        <v>12000</v>
      </c>
      <c r="J10" s="2">
        <v>0.12</v>
      </c>
      <c r="K10">
        <f t="shared" si="0"/>
        <v>1440</v>
      </c>
      <c r="L10">
        <f t="shared" si="1"/>
        <v>1440</v>
      </c>
      <c r="M10">
        <f t="shared" si="2"/>
        <v>2880</v>
      </c>
    </row>
    <row r="11" spans="4:10">
      <c r="D11" t="s">
        <v>20</v>
      </c>
      <c r="E11">
        <v>20</v>
      </c>
      <c r="F11">
        <v>16920</v>
      </c>
      <c r="J11" s="2"/>
    </row>
    <row r="12" spans="4:6">
      <c r="D12" t="s">
        <v>21</v>
      </c>
      <c r="E12">
        <v>25</v>
      </c>
      <c r="F12">
        <v>31920</v>
      </c>
    </row>
    <row r="13" spans="4:6">
      <c r="D13" t="s">
        <v>22</v>
      </c>
      <c r="E13">
        <v>30</v>
      </c>
      <c r="F13">
        <v>52920</v>
      </c>
    </row>
    <row r="14" spans="4:6">
      <c r="D14" t="s">
        <v>23</v>
      </c>
      <c r="E14">
        <v>35</v>
      </c>
      <c r="F14">
        <v>85920</v>
      </c>
    </row>
    <row r="15" spans="4:6">
      <c r="D15" t="s">
        <v>24</v>
      </c>
      <c r="E15">
        <v>45</v>
      </c>
      <c r="F15">
        <v>181920</v>
      </c>
    </row>
    <row r="17" spans="4:4">
      <c r="D17" t="s">
        <v>12</v>
      </c>
    </row>
    <row r="18" spans="4:6">
      <c r="D18" t="s">
        <v>25</v>
      </c>
      <c r="E18">
        <v>3</v>
      </c>
      <c r="F18">
        <v>0</v>
      </c>
    </row>
    <row r="19" spans="4:6">
      <c r="D19" t="s">
        <v>26</v>
      </c>
      <c r="E19">
        <v>10</v>
      </c>
      <c r="F19">
        <v>210</v>
      </c>
    </row>
    <row r="20" spans="4:6">
      <c r="D20" t="s">
        <v>27</v>
      </c>
      <c r="E20">
        <v>20</v>
      </c>
      <c r="F20">
        <v>1410</v>
      </c>
    </row>
    <row r="21" spans="4:6">
      <c r="D21" t="s">
        <v>28</v>
      </c>
      <c r="E21">
        <v>25</v>
      </c>
      <c r="F21">
        <v>2660</v>
      </c>
    </row>
    <row r="22" spans="4:6">
      <c r="D22" t="s">
        <v>29</v>
      </c>
      <c r="E22">
        <v>30</v>
      </c>
      <c r="F22">
        <v>4410</v>
      </c>
    </row>
    <row r="23" spans="4:6">
      <c r="D23" t="s">
        <v>30</v>
      </c>
      <c r="E23">
        <v>35</v>
      </c>
      <c r="F23">
        <v>7160</v>
      </c>
    </row>
    <row r="24" spans="4:6">
      <c r="D24" t="s">
        <v>24</v>
      </c>
      <c r="E24">
        <v>45</v>
      </c>
      <c r="F24">
        <v>15160</v>
      </c>
    </row>
  </sheetData>
  <mergeCells count="1">
    <mergeCell ref="C6:F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adan</dc:creator>
  <cp:lastModifiedBy>adan</cp:lastModifiedBy>
  <dcterms:created xsi:type="dcterms:W3CDTF">2023-09-15T09:56:00Z</dcterms:created>
  <dcterms:modified xsi:type="dcterms:W3CDTF">2023-09-15T10:27:52Z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