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xr:revisionPtr revIDLastSave="0" documentId="13_ncr:1_{CFB5911F-AB80-4549-BA74-3C3CAE88BCFE}" xr6:coauthVersionLast="36" xr6:coauthVersionMax="36" xr10:uidLastSave="{00000000-0000-0000-0000-000000000000}"/>
  <bookViews>
    <workbookView xWindow="0" yWindow="0" windowWidth="19200" windowHeight="6930" firstSheet="1" activeTab="2" xr2:uid="{00000000-000D-0000-FFFF-FFFF00000000}"/>
  </bookViews>
  <sheets>
    <sheet name="NOME" sheetId="1" r:id="rId1"/>
    <sheet name="Exercício 1" sheetId="2" r:id="rId2"/>
    <sheet name="Exercício 2" sheetId="3" r:id="rId3"/>
    <sheet name="Exercícios 3" sheetId="4" r:id="rId4"/>
    <sheet name="Exercícios 4" sheetId="5" r:id="rId5"/>
    <sheet name="Exercício 5" sheetId="6" r:id="rId6"/>
    <sheet name="Exercício 6" sheetId="7" r:id="rId7"/>
    <sheet name="Exercício 7" sheetId="8" r:id="rId8"/>
  </sheets>
  <calcPr calcId="191029"/>
</workbook>
</file>

<file path=xl/calcChain.xml><?xml version="1.0" encoding="utf-8"?>
<calcChain xmlns="http://schemas.openxmlformats.org/spreadsheetml/2006/main">
  <c r="D4" i="8" l="1"/>
  <c r="D5" i="8"/>
  <c r="D6" i="8"/>
  <c r="D7" i="8"/>
  <c r="D8" i="8"/>
  <c r="D3" i="8"/>
  <c r="E8" i="7" l="1"/>
  <c r="E6" i="7"/>
  <c r="E5" i="7"/>
  <c r="E4" i="7"/>
  <c r="E12" i="6"/>
  <c r="E11" i="6"/>
  <c r="E10" i="6"/>
  <c r="E9" i="6"/>
  <c r="E7" i="6"/>
  <c r="E6" i="6"/>
  <c r="E5" i="6"/>
  <c r="E4" i="6"/>
  <c r="H4" i="5"/>
  <c r="I4" i="5" s="1"/>
  <c r="I5" i="5"/>
  <c r="I6" i="5"/>
  <c r="I7" i="5"/>
  <c r="I9" i="5"/>
  <c r="I10" i="5"/>
  <c r="I11" i="5"/>
  <c r="I12" i="5"/>
  <c r="I13" i="5"/>
  <c r="H13" i="5"/>
  <c r="H5" i="5"/>
  <c r="H6" i="5"/>
  <c r="H7" i="5"/>
  <c r="H8" i="5"/>
  <c r="I8" i="5" s="1"/>
  <c r="H9" i="5"/>
  <c r="H10" i="5"/>
  <c r="H11" i="5"/>
  <c r="H12" i="5"/>
  <c r="H5" i="4"/>
  <c r="H6" i="4"/>
  <c r="H7" i="4"/>
  <c r="H8" i="4"/>
  <c r="H9" i="4"/>
  <c r="H10" i="4"/>
  <c r="H11" i="4"/>
  <c r="H12" i="4"/>
  <c r="H13" i="4"/>
  <c r="H4" i="4"/>
  <c r="E5" i="3"/>
  <c r="E6" i="3"/>
  <c r="E7" i="3"/>
  <c r="E8" i="3"/>
  <c r="E4" i="3"/>
  <c r="D12" i="2"/>
  <c r="E12" i="2"/>
  <c r="F12" i="2"/>
  <c r="G12" i="2"/>
  <c r="H12" i="2"/>
  <c r="C12" i="2"/>
  <c r="D10" i="2"/>
  <c r="E10" i="2"/>
  <c r="F10" i="2"/>
  <c r="G10" i="2"/>
  <c r="H10" i="2"/>
  <c r="C10" i="2"/>
  <c r="D8" i="3"/>
  <c r="D7" i="3"/>
  <c r="D6" i="3"/>
  <c r="D5" i="3"/>
  <c r="D4" i="3"/>
</calcChain>
</file>

<file path=xl/sharedStrings.xml><?xml version="1.0" encoding="utf-8"?>
<sst xmlns="http://schemas.openxmlformats.org/spreadsheetml/2006/main" count="143" uniqueCount="93">
  <si>
    <t>ATIVIDADE EDITOR DE PLANILHA - EXCEL</t>
  </si>
  <si>
    <t>Nome:</t>
  </si>
  <si>
    <t>Turma:</t>
  </si>
  <si>
    <t>1MDS</t>
  </si>
  <si>
    <t>Unidade:</t>
  </si>
  <si>
    <t>SO</t>
  </si>
  <si>
    <t>Professor:</t>
  </si>
  <si>
    <t>Matheus Michilino</t>
  </si>
  <si>
    <t>DESPESAS PESSOAIS</t>
  </si>
  <si>
    <t>JAN</t>
  </si>
  <si>
    <t>Fev</t>
  </si>
  <si>
    <t>Mar</t>
  </si>
  <si>
    <t>Abr</t>
  </si>
  <si>
    <t>Mai</t>
  </si>
  <si>
    <t>Jun</t>
  </si>
  <si>
    <t>Água</t>
  </si>
  <si>
    <t>Luz</t>
  </si>
  <si>
    <t>Internet</t>
  </si>
  <si>
    <t>Gás</t>
  </si>
  <si>
    <t>Combustível</t>
  </si>
  <si>
    <t>Alimentação</t>
  </si>
  <si>
    <t>TOTAL</t>
  </si>
  <si>
    <t>Salário</t>
  </si>
  <si>
    <t>Saldo</t>
  </si>
  <si>
    <t xml:space="preserve">ORIENTAÇÕES:
1. Preencher o total das despesas de cada mês usando a função SOMA.
2. Preencher o saldo final de cada mês.
</t>
  </si>
  <si>
    <t>IMPORTAÇÃO DE BENS</t>
  </si>
  <si>
    <t>VALOR EM DOLAR ($)</t>
  </si>
  <si>
    <t>VALOR EM REAL (R$)</t>
  </si>
  <si>
    <t>VALOR FINAL</t>
  </si>
  <si>
    <t>Computador</t>
  </si>
  <si>
    <t>Smartphone</t>
  </si>
  <si>
    <t>TV 60''</t>
  </si>
  <si>
    <t>Notebook</t>
  </si>
  <si>
    <t>Home Theater</t>
  </si>
  <si>
    <t>VALOR DO DOLAR</t>
  </si>
  <si>
    <t>=</t>
  </si>
  <si>
    <t xml:space="preserve">ORIENTAÇÕES:
1. Preencher o valor do produto em reais se baseando no valor do dolar;
2. Se caso houver taxas atribuir ao valor final.
</t>
  </si>
  <si>
    <t>CONTROLE DE NOTAS</t>
  </si>
  <si>
    <t>NOTA 1</t>
  </si>
  <si>
    <t>NOTA 2</t>
  </si>
  <si>
    <t>NOTA 3</t>
  </si>
  <si>
    <t>NOTA 4</t>
  </si>
  <si>
    <t>NOTA 5</t>
  </si>
  <si>
    <t>MÉDIA FINAL</t>
  </si>
  <si>
    <t>Sofia</t>
  </si>
  <si>
    <t>Guilherme</t>
  </si>
  <si>
    <t>Ana</t>
  </si>
  <si>
    <t>Lucas</t>
  </si>
  <si>
    <t>Beatriz</t>
  </si>
  <si>
    <t>Pedro</t>
  </si>
  <si>
    <t>Isabella</t>
  </si>
  <si>
    <t>Leonardo</t>
  </si>
  <si>
    <t>Fernanda</t>
  </si>
  <si>
    <t>Gabriel</t>
  </si>
  <si>
    <t xml:space="preserve">ORIENTAÇÕES:
1. Calcular a média de cada aluno usando a função MED;
2. Formatar o estilo da tabela.
</t>
  </si>
  <si>
    <t>RESULTADO</t>
  </si>
  <si>
    <t xml:space="preserve">ORIENTAÇÕES:
1. Calcular a média de cada aluno usando a função MED;
2. No resultado se nota maior que 5 exibir "APROVADO" senão "REPROVADO";
3. Formatar o estilo da tabela.
</t>
  </si>
  <si>
    <t>Controle de Despesas</t>
  </si>
  <si>
    <t>Despesa</t>
  </si>
  <si>
    <t>Valor</t>
  </si>
  <si>
    <t>Descrição</t>
  </si>
  <si>
    <t>Valor dos Itens</t>
  </si>
  <si>
    <t>Telefone</t>
  </si>
  <si>
    <t>Aluguel</t>
  </si>
  <si>
    <t>Maior Despesa</t>
  </si>
  <si>
    <t>Menor Despesa</t>
  </si>
  <si>
    <t>Média das Despesas</t>
  </si>
  <si>
    <t>Soma das Despesas</t>
  </si>
  <si>
    <t>Calcule:</t>
  </si>
  <si>
    <t>Valor dos itens: função SOMASE</t>
  </si>
  <si>
    <t>Maior despesa: função MÁXIMO</t>
  </si>
  <si>
    <t>Menor despesa: função MÍNIMO</t>
  </si>
  <si>
    <t>Médias das despesas: função MÉDIA</t>
  </si>
  <si>
    <t>Soma das despesas: função SOMA</t>
  </si>
  <si>
    <t>Controle de Adiantamentos</t>
  </si>
  <si>
    <t>Funcionário</t>
  </si>
  <si>
    <t>Adiantamento</t>
  </si>
  <si>
    <t>Total Geral</t>
  </si>
  <si>
    <t>Jorge</t>
  </si>
  <si>
    <t xml:space="preserve">Total </t>
  </si>
  <si>
    <t>Total geral: use a função SOMASE</t>
  </si>
  <si>
    <t>CONTROLE DE NOTAS E PRESENÇA</t>
  </si>
  <si>
    <t>Resultado</t>
  </si>
  <si>
    <t>Matéria</t>
  </si>
  <si>
    <t>Nota</t>
  </si>
  <si>
    <t>Presença</t>
  </si>
  <si>
    <t>Portugues</t>
  </si>
  <si>
    <t>Matemática</t>
  </si>
  <si>
    <t>História</t>
  </si>
  <si>
    <t>Geografia</t>
  </si>
  <si>
    <t>Inglês</t>
  </si>
  <si>
    <t>Se a NOTA for MAIOR OU IGUAL A 7;  e a PRESENÇA for MAIOR OU IGUAL A 60%;  o aluno está "Aprovado" caso contrário, o aluno está "Reprovado"</t>
  </si>
  <si>
    <t>Adan  Cardoso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</si>
</sst>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_-&quot;R$&quot;\ * #,##0.00_-;\-&quot;R$&quot;\ * #,##0.00_-;_-&quot;R$&quot;\ * &quot;-&quot;??_-;_-@"/>
    <numFmt numFmtId="165" formatCode="_-[$$-409]* #,##0.00_ ;_-[$$-409]* \-#,##0.00\ ;_-[$$-409]* &quot;-&quot;??_ ;_-@_ "/>
    <numFmt numFmtId="166" formatCode="[$$-409]#,##0.00"/>
  </numFmts>
  <fonts count="1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sz val="11"/>
      <color theme="1"/>
      <name val="Open Sans"/>
    </font>
    <font>
      <b/>
      <sz val="11"/>
      <color theme="1"/>
      <name val="Open Sans"/>
    </font>
    <font>
      <sz val="11"/>
      <color theme="0"/>
      <name val="Open Sans"/>
    </font>
    <font>
      <sz val="10"/>
      <color theme="1"/>
      <name val="Open Sans"/>
    </font>
    <font>
      <b/>
      <sz val="11"/>
      <color rgb="FF000000"/>
      <name val="Open Sans"/>
    </font>
    <font>
      <sz val="11"/>
      <color rgb="FF000000"/>
      <name val="Open Sans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385623"/>
        <bgColor rgb="FF385623"/>
      </patternFill>
    </fill>
    <fill>
      <patternFill patternType="solid">
        <fgColor rgb="FFC5E0B3"/>
        <bgColor rgb="FFC5E0B3"/>
      </patternFill>
    </fill>
    <fill>
      <patternFill patternType="solid">
        <fgColor rgb="FFFEF2CB"/>
        <bgColor rgb="FFFEF2CB"/>
      </patternFill>
    </fill>
    <fill>
      <patternFill patternType="solid">
        <fgColor theme="0"/>
        <bgColor theme="0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 count="124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5" xfId="0" applyFont="1" applyFill="1" applyBorder="1"/>
    <xf numFmtId="0" fontId="4" fillId="0" borderId="0" xfId="0" applyFont="1"/>
    <xf numFmtId="164" fontId="4" fillId="0" borderId="0" xfId="0" applyNumberFormat="1" applyFont="1"/>
    <xf numFmtId="0" fontId="4" fillId="5" borderId="1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wrapText="1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8" fillId="5" borderId="1" xfId="0" applyFont="1" applyFill="1" applyBorder="1" applyAlignment="1">
      <alignment horizontal="left"/>
    </xf>
    <xf numFmtId="0" fontId="4" fillId="5" borderId="1" xfId="0" applyFont="1" applyFill="1" applyBorder="1"/>
    <xf numFmtId="0" fontId="4" fillId="0" borderId="0" xfId="0" applyFont="1" applyAlignment="1">
      <alignment wrapText="1"/>
    </xf>
    <xf numFmtId="0" fontId="4" fillId="5" borderId="1" xfId="0" applyFont="1" applyFill="1" applyBorder="1" applyAlignment="1">
      <alignment wrapText="1"/>
    </xf>
    <xf numFmtId="0" fontId="4" fillId="5" borderId="16" xfId="0" applyFont="1" applyFill="1" applyBorder="1"/>
    <xf numFmtId="0" fontId="4" fillId="5" borderId="17" xfId="0" applyFont="1" applyFill="1" applyBorder="1"/>
    <xf numFmtId="0" fontId="4" fillId="0" borderId="5" xfId="0" applyFont="1" applyBorder="1"/>
    <xf numFmtId="0" fontId="4" fillId="0" borderId="2" xfId="0" applyFont="1" applyBorder="1"/>
    <xf numFmtId="164" fontId="4" fillId="0" borderId="21" xfId="0" applyNumberFormat="1" applyFont="1" applyBorder="1"/>
    <xf numFmtId="0" fontId="5" fillId="0" borderId="22" xfId="0" applyFont="1" applyBorder="1"/>
    <xf numFmtId="0" fontId="5" fillId="7" borderId="23" xfId="0" applyFont="1" applyFill="1" applyBorder="1" applyAlignment="1">
      <alignment horizontal="center"/>
    </xf>
    <xf numFmtId="0" fontId="5" fillId="7" borderId="24" xfId="0" applyFont="1" applyFill="1" applyBorder="1" applyAlignment="1">
      <alignment horizontal="center"/>
    </xf>
    <xf numFmtId="0" fontId="5" fillId="7" borderId="25" xfId="0" applyFont="1" applyFill="1" applyBorder="1"/>
    <xf numFmtId="164" fontId="4" fillId="0" borderId="26" xfId="0" applyNumberFormat="1" applyFont="1" applyBorder="1"/>
    <xf numFmtId="0" fontId="4" fillId="7" borderId="25" xfId="0" applyFont="1" applyFill="1" applyBorder="1" applyAlignment="1">
      <alignment horizontal="center"/>
    </xf>
    <xf numFmtId="0" fontId="5" fillId="7" borderId="25" xfId="0" applyFont="1" applyFill="1" applyBorder="1" applyAlignment="1">
      <alignment horizontal="center"/>
    </xf>
    <xf numFmtId="0" fontId="5" fillId="7" borderId="27" xfId="0" applyFont="1" applyFill="1" applyBorder="1" applyAlignment="1">
      <alignment horizontal="center"/>
    </xf>
    <xf numFmtId="164" fontId="4" fillId="0" borderId="28" xfId="0" applyNumberFormat="1" applyFont="1" applyBorder="1"/>
    <xf numFmtId="0" fontId="4" fillId="0" borderId="20" xfId="0" applyFont="1" applyBorder="1"/>
    <xf numFmtId="0" fontId="4" fillId="0" borderId="21" xfId="0" applyFont="1" applyBorder="1"/>
    <xf numFmtId="165" fontId="4" fillId="0" borderId="21" xfId="0" applyNumberFormat="1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/>
    <xf numFmtId="0" fontId="4" fillId="0" borderId="26" xfId="0" applyFont="1" applyBorder="1" applyAlignment="1">
      <alignment horizontal="center" vertical="center"/>
    </xf>
    <xf numFmtId="0" fontId="4" fillId="0" borderId="25" xfId="0" applyFont="1" applyBorder="1"/>
    <xf numFmtId="0" fontId="4" fillId="0" borderId="26" xfId="0" applyFont="1" applyBorder="1"/>
    <xf numFmtId="0" fontId="5" fillId="0" borderId="27" xfId="0" applyFont="1" applyBorder="1"/>
    <xf numFmtId="166" fontId="4" fillId="0" borderId="28" xfId="0" applyNumberFormat="1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164" fontId="4" fillId="0" borderId="29" xfId="0" applyNumberFormat="1" applyFont="1" applyBorder="1" applyAlignment="1">
      <alignment horizontal="center" vertical="center"/>
    </xf>
    <xf numFmtId="44" fontId="4" fillId="0" borderId="26" xfId="1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7" borderId="23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7" fillId="7" borderId="25" xfId="0" applyFont="1" applyFill="1" applyBorder="1" applyAlignment="1">
      <alignment horizontal="center" vertical="center"/>
    </xf>
    <xf numFmtId="0" fontId="7" fillId="7" borderId="27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right"/>
    </xf>
    <xf numFmtId="164" fontId="9" fillId="0" borderId="26" xfId="0" applyNumberFormat="1" applyFont="1" applyBorder="1"/>
    <xf numFmtId="0" fontId="8" fillId="7" borderId="22" xfId="0" applyFont="1" applyFill="1" applyBorder="1"/>
    <xf numFmtId="0" fontId="8" fillId="7" borderId="24" xfId="0" applyFont="1" applyFill="1" applyBorder="1"/>
    <xf numFmtId="0" fontId="8" fillId="7" borderId="22" xfId="0" applyFont="1" applyFill="1" applyBorder="1" applyAlignment="1">
      <alignment horizontal="right"/>
    </xf>
    <xf numFmtId="0" fontId="8" fillId="7" borderId="24" xfId="0" applyFont="1" applyFill="1" applyBorder="1" applyAlignment="1">
      <alignment horizontal="center"/>
    </xf>
    <xf numFmtId="44" fontId="4" fillId="0" borderId="26" xfId="1" applyFont="1" applyBorder="1"/>
    <xf numFmtId="0" fontId="8" fillId="7" borderId="22" xfId="0" applyFont="1" applyFill="1" applyBorder="1" applyAlignment="1">
      <alignment horizontal="center" vertical="center"/>
    </xf>
    <xf numFmtId="0" fontId="8" fillId="7" borderId="24" xfId="0" applyFont="1" applyFill="1" applyBorder="1" applyAlignment="1">
      <alignment horizontal="center" vertical="center"/>
    </xf>
    <xf numFmtId="0" fontId="8" fillId="7" borderId="30" xfId="0" applyFont="1" applyFill="1" applyBorder="1" applyAlignment="1">
      <alignment horizontal="center"/>
    </xf>
    <xf numFmtId="164" fontId="4" fillId="0" borderId="31" xfId="0" applyNumberFormat="1" applyFont="1" applyBorder="1"/>
    <xf numFmtId="0" fontId="8" fillId="7" borderId="32" xfId="0" applyFont="1" applyFill="1" applyBorder="1" applyAlignment="1">
      <alignment horizontal="center" vertical="center"/>
    </xf>
    <xf numFmtId="0" fontId="8" fillId="7" borderId="23" xfId="0" applyFont="1" applyFill="1" applyBorder="1" applyAlignment="1">
      <alignment horizontal="center" vertical="center"/>
    </xf>
    <xf numFmtId="0" fontId="4" fillId="8" borderId="25" xfId="0" applyFont="1" applyFill="1" applyBorder="1" applyAlignment="1">
      <alignment horizontal="right"/>
    </xf>
    <xf numFmtId="164" fontId="4" fillId="8" borderId="26" xfId="0" applyNumberFormat="1" applyFont="1" applyFill="1" applyBorder="1"/>
    <xf numFmtId="44" fontId="4" fillId="8" borderId="26" xfId="1" applyFont="1" applyFill="1" applyBorder="1"/>
    <xf numFmtId="164" fontId="9" fillId="8" borderId="26" xfId="0" applyNumberFormat="1" applyFont="1" applyFill="1" applyBorder="1"/>
    <xf numFmtId="0" fontId="4" fillId="8" borderId="27" xfId="0" applyFont="1" applyFill="1" applyBorder="1" applyAlignment="1">
      <alignment horizontal="right"/>
    </xf>
    <xf numFmtId="164" fontId="9" fillId="8" borderId="29" xfId="0" applyNumberFormat="1" applyFont="1" applyFill="1" applyBorder="1"/>
    <xf numFmtId="164" fontId="4" fillId="8" borderId="29" xfId="0" applyNumberFormat="1" applyFont="1" applyFill="1" applyBorder="1"/>
    <xf numFmtId="0" fontId="4" fillId="8" borderId="21" xfId="0" applyFont="1" applyFill="1" applyBorder="1" applyAlignment="1">
      <alignment horizontal="center" vertical="center"/>
    </xf>
    <xf numFmtId="0" fontId="4" fillId="8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/>
    </xf>
    <xf numFmtId="165" fontId="4" fillId="8" borderId="21" xfId="0" applyNumberFormat="1" applyFont="1" applyFill="1" applyBorder="1" applyAlignment="1">
      <alignment horizontal="center" vertical="center"/>
    </xf>
    <xf numFmtId="164" fontId="4" fillId="8" borderId="21" xfId="0" applyNumberFormat="1" applyFont="1" applyFill="1" applyBorder="1" applyAlignment="1">
      <alignment horizontal="center" vertical="center"/>
    </xf>
    <xf numFmtId="44" fontId="4" fillId="8" borderId="26" xfId="1" applyFont="1" applyFill="1" applyBorder="1" applyAlignment="1">
      <alignment horizontal="center" vertical="center"/>
    </xf>
    <xf numFmtId="164" fontId="4" fillId="8" borderId="21" xfId="0" applyNumberFormat="1" applyFont="1" applyFill="1" applyBorder="1"/>
    <xf numFmtId="0" fontId="4" fillId="0" borderId="25" xfId="0" applyFont="1" applyBorder="1" applyAlignment="1">
      <alignment horizontal="center" vertical="center"/>
    </xf>
    <xf numFmtId="164" fontId="4" fillId="0" borderId="26" xfId="0" applyNumberFormat="1" applyFont="1" applyBorder="1" applyAlignment="1">
      <alignment horizontal="center" vertical="center"/>
    </xf>
    <xf numFmtId="0" fontId="4" fillId="8" borderId="25" xfId="0" applyFont="1" applyFill="1" applyBorder="1" applyAlignment="1">
      <alignment horizontal="center" vertical="center"/>
    </xf>
    <xf numFmtId="164" fontId="4" fillId="8" borderId="26" xfId="0" applyNumberFormat="1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/>
    </xf>
    <xf numFmtId="44" fontId="4" fillId="0" borderId="26" xfId="1" applyFont="1" applyBorder="1" applyAlignment="1">
      <alignment horizontal="center"/>
    </xf>
    <xf numFmtId="0" fontId="4" fillId="8" borderId="25" xfId="0" applyFont="1" applyFill="1" applyBorder="1" applyAlignment="1">
      <alignment horizontal="center"/>
    </xf>
    <xf numFmtId="44" fontId="4" fillId="8" borderId="26" xfId="1" applyFont="1" applyFill="1" applyBorder="1" applyAlignment="1">
      <alignment horizontal="center"/>
    </xf>
    <xf numFmtId="0" fontId="4" fillId="0" borderId="27" xfId="0" applyFont="1" applyBorder="1" applyAlignment="1">
      <alignment horizontal="center"/>
    </xf>
    <xf numFmtId="44" fontId="4" fillId="0" borderId="29" xfId="1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9" fontId="4" fillId="0" borderId="21" xfId="0" applyNumberFormat="1" applyFont="1" applyBorder="1" applyAlignment="1">
      <alignment horizontal="center"/>
    </xf>
    <xf numFmtId="9" fontId="4" fillId="0" borderId="28" xfId="0" applyNumberFormat="1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1" fillId="4" borderId="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/>
    <xf numFmtId="0" fontId="4" fillId="5" borderId="6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5" borderId="6" xfId="0" applyFont="1" applyFill="1" applyBorder="1" applyAlignment="1">
      <alignment horizontal="center" wrapText="1"/>
    </xf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4" fillId="5" borderId="14" xfId="0" applyFont="1" applyFill="1" applyBorder="1" applyAlignment="1">
      <alignment horizontal="left"/>
    </xf>
    <xf numFmtId="0" fontId="3" fillId="0" borderId="15" xfId="0" applyFont="1" applyBorder="1"/>
    <xf numFmtId="0" fontId="8" fillId="0" borderId="0" xfId="0" applyFont="1" applyAlignment="1">
      <alignment horizontal="center"/>
    </xf>
    <xf numFmtId="0" fontId="4" fillId="5" borderId="18" xfId="0" applyFont="1" applyFill="1" applyBorder="1" applyAlignment="1">
      <alignment horizontal="center" vertical="center"/>
    </xf>
    <xf numFmtId="0" fontId="3" fillId="0" borderId="19" xfId="0" applyFont="1" applyBorder="1"/>
    <xf numFmtId="0" fontId="3" fillId="0" borderId="20" xfId="0" applyFont="1" applyBorder="1"/>
    <xf numFmtId="0" fontId="4" fillId="0" borderId="35" xfId="0" applyFont="1" applyBorder="1" applyAlignment="1">
      <alignment horizontal="center" vertical="center"/>
    </xf>
    <xf numFmtId="0" fontId="4" fillId="8" borderId="26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C4" sqref="C4:D4"/>
    </sheetView>
  </sheetViews>
  <sheetFormatPr defaultColWidth="14.453125" defaultRowHeight="15" customHeight="1"/>
  <cols>
    <col min="1" max="1" width="3.7265625" customWidth="1"/>
    <col min="2" max="2" width="11.26953125" customWidth="1"/>
    <col min="3" max="3" width="16.08984375" customWidth="1"/>
    <col min="4" max="4" width="8.81640625" customWidth="1"/>
    <col min="5" max="5" width="4.453125" customWidth="1"/>
    <col min="6" max="6" width="8.81640625" hidden="1" customWidth="1"/>
    <col min="7" max="26" width="8.7265625" customWidth="1"/>
  </cols>
  <sheetData>
    <row r="1" spans="1:26" ht="14.25" customHeight="1">
      <c r="A1" s="1"/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"/>
      <c r="B2" s="90" t="s">
        <v>0</v>
      </c>
      <c r="C2" s="91"/>
      <c r="D2" s="92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1"/>
      <c r="B3" s="3" t="s">
        <v>1</v>
      </c>
      <c r="C3" s="93" t="s">
        <v>92</v>
      </c>
      <c r="D3" s="92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1"/>
      <c r="B4" s="3" t="s">
        <v>2</v>
      </c>
      <c r="C4" s="93" t="s">
        <v>3</v>
      </c>
      <c r="D4" s="92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1"/>
      <c r="B5" s="3" t="s">
        <v>4</v>
      </c>
      <c r="C5" s="93" t="s">
        <v>5</v>
      </c>
      <c r="D5" s="92"/>
      <c r="E5" s="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>
      <c r="A6" s="1"/>
      <c r="B6" s="3" t="s">
        <v>6</v>
      </c>
      <c r="C6" s="93" t="s">
        <v>7</v>
      </c>
      <c r="D6" s="92"/>
      <c r="E6" s="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1"/>
      <c r="B7" s="1"/>
      <c r="C7" s="1"/>
      <c r="D7" s="1"/>
      <c r="E7" s="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B2:D2"/>
    <mergeCell ref="C3:D3"/>
    <mergeCell ref="C4:D4"/>
    <mergeCell ref="C5:D5"/>
    <mergeCell ref="C6:D6"/>
  </mergeCells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A15" sqref="A15:I22"/>
    </sheetView>
  </sheetViews>
  <sheetFormatPr defaultColWidth="14.453125" defaultRowHeight="15" customHeight="1"/>
  <cols>
    <col min="1" max="1" width="8.81640625" customWidth="1"/>
    <col min="2" max="2" width="13.7265625" customWidth="1"/>
    <col min="3" max="8" width="14.81640625" customWidth="1"/>
    <col min="9" max="9" width="8.81640625" customWidth="1"/>
    <col min="10" max="26" width="8.7265625" customWidth="1"/>
  </cols>
  <sheetData>
    <row r="1" spans="1:26" ht="17.2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7.25" customHeight="1" thickBot="1">
      <c r="A2" s="4"/>
      <c r="B2" s="94" t="s">
        <v>8</v>
      </c>
      <c r="C2" s="95"/>
      <c r="D2" s="95"/>
      <c r="E2" s="95"/>
      <c r="F2" s="95"/>
      <c r="G2" s="95"/>
      <c r="H2" s="9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7.25" customHeight="1">
      <c r="A3" s="4"/>
      <c r="B3" s="19"/>
      <c r="C3" s="20" t="s">
        <v>9</v>
      </c>
      <c r="D3" s="20" t="s">
        <v>10</v>
      </c>
      <c r="E3" s="20" t="s">
        <v>11</v>
      </c>
      <c r="F3" s="20" t="s">
        <v>12</v>
      </c>
      <c r="G3" s="20" t="s">
        <v>13</v>
      </c>
      <c r="H3" s="21" t="s">
        <v>14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7.25" customHeight="1">
      <c r="A4" s="4"/>
      <c r="B4" s="22" t="s">
        <v>15</v>
      </c>
      <c r="C4" s="18">
        <v>70</v>
      </c>
      <c r="D4" s="18">
        <v>67</v>
      </c>
      <c r="E4" s="18">
        <v>92</v>
      </c>
      <c r="F4" s="18">
        <v>82</v>
      </c>
      <c r="G4" s="18">
        <v>76</v>
      </c>
      <c r="H4" s="23">
        <v>91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7.25" customHeight="1">
      <c r="A5" s="4"/>
      <c r="B5" s="22" t="s">
        <v>16</v>
      </c>
      <c r="C5" s="74">
        <v>120</v>
      </c>
      <c r="D5" s="74">
        <v>118</v>
      </c>
      <c r="E5" s="74">
        <v>110</v>
      </c>
      <c r="F5" s="74">
        <v>104</v>
      </c>
      <c r="G5" s="74">
        <v>113</v>
      </c>
      <c r="H5" s="61">
        <v>107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7.25" customHeight="1">
      <c r="A6" s="4"/>
      <c r="B6" s="22" t="s">
        <v>17</v>
      </c>
      <c r="C6" s="18">
        <v>80</v>
      </c>
      <c r="D6" s="18">
        <v>80</v>
      </c>
      <c r="E6" s="18">
        <v>80</v>
      </c>
      <c r="F6" s="18">
        <v>80</v>
      </c>
      <c r="G6" s="18">
        <v>80</v>
      </c>
      <c r="H6" s="23">
        <v>80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7.25" customHeight="1">
      <c r="A7" s="4"/>
      <c r="B7" s="22" t="s">
        <v>18</v>
      </c>
      <c r="C7" s="74">
        <v>110</v>
      </c>
      <c r="D7" s="74">
        <v>108</v>
      </c>
      <c r="E7" s="74">
        <v>112</v>
      </c>
      <c r="F7" s="74">
        <v>97</v>
      </c>
      <c r="G7" s="74">
        <v>107</v>
      </c>
      <c r="H7" s="61">
        <v>109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7.25" customHeight="1">
      <c r="A8" s="4"/>
      <c r="B8" s="22" t="s">
        <v>19</v>
      </c>
      <c r="C8" s="18">
        <v>200</v>
      </c>
      <c r="D8" s="18">
        <v>200</v>
      </c>
      <c r="E8" s="18">
        <v>200</v>
      </c>
      <c r="F8" s="18">
        <v>200</v>
      </c>
      <c r="G8" s="18">
        <v>200</v>
      </c>
      <c r="H8" s="23">
        <v>200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7.25" customHeight="1">
      <c r="A9" s="4"/>
      <c r="B9" s="22" t="s">
        <v>20</v>
      </c>
      <c r="C9" s="74">
        <v>800</v>
      </c>
      <c r="D9" s="74">
        <v>780</v>
      </c>
      <c r="E9" s="74">
        <v>820</v>
      </c>
      <c r="F9" s="74">
        <v>840</v>
      </c>
      <c r="G9" s="74">
        <v>790</v>
      </c>
      <c r="H9" s="61">
        <v>810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7.25" customHeight="1">
      <c r="A10" s="4"/>
      <c r="B10" s="24" t="s">
        <v>21</v>
      </c>
      <c r="C10" s="18">
        <f>SUM(C4:C9)</f>
        <v>1380</v>
      </c>
      <c r="D10" s="18">
        <f t="shared" ref="D10:H10" si="0">SUM(D4:D9)</f>
        <v>1353</v>
      </c>
      <c r="E10" s="18">
        <f t="shared" si="0"/>
        <v>1414</v>
      </c>
      <c r="F10" s="18">
        <f t="shared" si="0"/>
        <v>1403</v>
      </c>
      <c r="G10" s="18">
        <f t="shared" si="0"/>
        <v>1366</v>
      </c>
      <c r="H10" s="18">
        <f t="shared" si="0"/>
        <v>1397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7.25" customHeight="1">
      <c r="A11" s="4"/>
      <c r="B11" s="25" t="s">
        <v>22</v>
      </c>
      <c r="C11" s="74">
        <v>3400</v>
      </c>
      <c r="D11" s="74">
        <v>3400</v>
      </c>
      <c r="E11" s="74">
        <v>3400</v>
      </c>
      <c r="F11" s="74">
        <v>3400</v>
      </c>
      <c r="G11" s="74">
        <v>3400</v>
      </c>
      <c r="H11" s="61">
        <v>3400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7.25" customHeight="1" thickBot="1">
      <c r="A12" s="4"/>
      <c r="B12" s="26" t="s">
        <v>23</v>
      </c>
      <c r="C12" s="27">
        <f>C11-C10</f>
        <v>2020</v>
      </c>
      <c r="D12" s="27">
        <f t="shared" ref="D12:H12" si="1">D11-D10</f>
        <v>2047</v>
      </c>
      <c r="E12" s="27">
        <f t="shared" si="1"/>
        <v>1986</v>
      </c>
      <c r="F12" s="27">
        <f t="shared" si="1"/>
        <v>1997</v>
      </c>
      <c r="G12" s="27">
        <f t="shared" si="1"/>
        <v>2034</v>
      </c>
      <c r="H12" s="27">
        <f t="shared" si="1"/>
        <v>2003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7.2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7.2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>
      <c r="A15" s="96" t="s">
        <v>24</v>
      </c>
      <c r="B15" s="97"/>
      <c r="C15" s="97"/>
      <c r="D15" s="97"/>
      <c r="E15" s="97"/>
      <c r="F15" s="97"/>
      <c r="G15" s="97"/>
      <c r="H15" s="97"/>
      <c r="I15" s="98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>
      <c r="A16" s="99"/>
      <c r="B16" s="100"/>
      <c r="C16" s="100"/>
      <c r="D16" s="100"/>
      <c r="E16" s="100"/>
      <c r="F16" s="100"/>
      <c r="G16" s="100"/>
      <c r="H16" s="100"/>
      <c r="I16" s="101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>
      <c r="A17" s="99"/>
      <c r="B17" s="100"/>
      <c r="C17" s="100"/>
      <c r="D17" s="100"/>
      <c r="E17" s="100"/>
      <c r="F17" s="100"/>
      <c r="G17" s="100"/>
      <c r="H17" s="100"/>
      <c r="I17" s="101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>
      <c r="A18" s="99"/>
      <c r="B18" s="100"/>
      <c r="C18" s="100"/>
      <c r="D18" s="100"/>
      <c r="E18" s="100"/>
      <c r="F18" s="100"/>
      <c r="G18" s="100"/>
      <c r="H18" s="100"/>
      <c r="I18" s="101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>
      <c r="A19" s="99"/>
      <c r="B19" s="100"/>
      <c r="C19" s="100"/>
      <c r="D19" s="100"/>
      <c r="E19" s="100"/>
      <c r="F19" s="100"/>
      <c r="G19" s="100"/>
      <c r="H19" s="100"/>
      <c r="I19" s="101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>
      <c r="A20" s="99"/>
      <c r="B20" s="100"/>
      <c r="C20" s="100"/>
      <c r="D20" s="100"/>
      <c r="E20" s="100"/>
      <c r="F20" s="100"/>
      <c r="G20" s="100"/>
      <c r="H20" s="100"/>
      <c r="I20" s="101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7.25" customHeight="1">
      <c r="A21" s="99"/>
      <c r="B21" s="100"/>
      <c r="C21" s="100"/>
      <c r="D21" s="100"/>
      <c r="E21" s="100"/>
      <c r="F21" s="100"/>
      <c r="G21" s="100"/>
      <c r="H21" s="100"/>
      <c r="I21" s="101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7.25" customHeight="1">
      <c r="A22" s="102"/>
      <c r="B22" s="103"/>
      <c r="C22" s="103"/>
      <c r="D22" s="103"/>
      <c r="E22" s="103"/>
      <c r="F22" s="103"/>
      <c r="G22" s="103"/>
      <c r="H22" s="103"/>
      <c r="I22" s="10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7.2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7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7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7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7.2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7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7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7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7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7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7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7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7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7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7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7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7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7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7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7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7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7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7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7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7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7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7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7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7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7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7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7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7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7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7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7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7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7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7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7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7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7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7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7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7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7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7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7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7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7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7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7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7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7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7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7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7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7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7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7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7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7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7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7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7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7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7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7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7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7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7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7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7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7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7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7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7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7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7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7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7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7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7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7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7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7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7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7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7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7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7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7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7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7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7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7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7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7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7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7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7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7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7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7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7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7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7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7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7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7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7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7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7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7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7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7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7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7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7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7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7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7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7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7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7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7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7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7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7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7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7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7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7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7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7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7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7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7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7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7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7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7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7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7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7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7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7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7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7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7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7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7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7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7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7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7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7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7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7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7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7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7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7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7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7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7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7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7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7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7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7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7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7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7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7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7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7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7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7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7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7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7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7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7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7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7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7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7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7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7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7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7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7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7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7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7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7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7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7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7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7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7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7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7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7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7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7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7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7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7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7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7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7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7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7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7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7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7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7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7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7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7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7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7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7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7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7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7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7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7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7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7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7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7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7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7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7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7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7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7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7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7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7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7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7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7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7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7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7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7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7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7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7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7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7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7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7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7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7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7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7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7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7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7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7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7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7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7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7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7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7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7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7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7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7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7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7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7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7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7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7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7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7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7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7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7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7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7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7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7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7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7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7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7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7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7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7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7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7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7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7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7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7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7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7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7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7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7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7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7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7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7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7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7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7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7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7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7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7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7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7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7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7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7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7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7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7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7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7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7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7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7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7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7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7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7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7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7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7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7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7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7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7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7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7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7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7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7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7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7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7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7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7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7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7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7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7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7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7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7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7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7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7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7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7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7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7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7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7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7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7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7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7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7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7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7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7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7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7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7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7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7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7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7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7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7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7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7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7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7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7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7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7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7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7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7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7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7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7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7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7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7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7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7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7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7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7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7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7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7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7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7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7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7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7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7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7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7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7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7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7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7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7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7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7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7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7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7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7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7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7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7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7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7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7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7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7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7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7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7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7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7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7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7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7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7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7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7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7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7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7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7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7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7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7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7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7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7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7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7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7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7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7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7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7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7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7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7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7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7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7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7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7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7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7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7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7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7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7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7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7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7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7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7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7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7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7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7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7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7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7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7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7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7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7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7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7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7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7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7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7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7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7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7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7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7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7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7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7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7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7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7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7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7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7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7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7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7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7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7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7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7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7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7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7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7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7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7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7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7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7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7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7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7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7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7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7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7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7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7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7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7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7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7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7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7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7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7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7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7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7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7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7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7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7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7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7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7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7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7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7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7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7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7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7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7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7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7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7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7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7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7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7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7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7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7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7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7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7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7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7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7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7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7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7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7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7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7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7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7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7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7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7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7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7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7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7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7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7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7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7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7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7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7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7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7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7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7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7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7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7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7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7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7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7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7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7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7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7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7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7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7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7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7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7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7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7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7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7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7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7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7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7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7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7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7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7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7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7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7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7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7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7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7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7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7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7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7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7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7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7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7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7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7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7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7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7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7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7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7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7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7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7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7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7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7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7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7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7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7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7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7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7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7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7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7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7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7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7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7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7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7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7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7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7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7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7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7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7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7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7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7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7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7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7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7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7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7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7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7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7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7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7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7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7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7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7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7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7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7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7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7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7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7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7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7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7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7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7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7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7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7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7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7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7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7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7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7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7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7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7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7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7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7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7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7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7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7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7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7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7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7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7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7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7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7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7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7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7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7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7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7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7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7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7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7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7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7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7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7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7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7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7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7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7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7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7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7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7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7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7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7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7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7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7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7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7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7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7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7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7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7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7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7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7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7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7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7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7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7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7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7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7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7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7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7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7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7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7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7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7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7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7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7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7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7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7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7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7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7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7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7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7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7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7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7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7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7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7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7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7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7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7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7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7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7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7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7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7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7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7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7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7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7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7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7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7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7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7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7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7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7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7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7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7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7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7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7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7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7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7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7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7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7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7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7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7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7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7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7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7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7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7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7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7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7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7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7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7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7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7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7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7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7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7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7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7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7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7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7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7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7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7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7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7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7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7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7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7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7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7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7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7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7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7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7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7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7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7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7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7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7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7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7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7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7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7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7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7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7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7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7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7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7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7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7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7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7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7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7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7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7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7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7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7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7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7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7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7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7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7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7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7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7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7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7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7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7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7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7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7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7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7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7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7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7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7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7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7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7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7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7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7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7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7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7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7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7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7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7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7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7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7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7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7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7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7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7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7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7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7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7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7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7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7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7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7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7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">
    <mergeCell ref="B2:H2"/>
    <mergeCell ref="A15:I22"/>
  </mergeCell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workbookViewId="0">
      <selection activeCell="G6" sqref="G6"/>
    </sheetView>
  </sheetViews>
  <sheetFormatPr defaultColWidth="14.453125" defaultRowHeight="15" customHeight="1"/>
  <cols>
    <col min="1" max="1" width="8.81640625" customWidth="1"/>
    <col min="2" max="2" width="18.7265625" customWidth="1"/>
    <col min="3" max="3" width="25.08984375" customWidth="1"/>
    <col min="4" max="4" width="24.26953125" customWidth="1"/>
    <col min="5" max="5" width="25.26953125" customWidth="1"/>
    <col min="6" max="6" width="16.81640625" customWidth="1"/>
    <col min="7" max="7" width="8.81640625" customWidth="1"/>
    <col min="8" max="13" width="8.7265625" hidden="1" customWidth="1"/>
    <col min="14" max="26" width="8.7265625" customWidth="1"/>
  </cols>
  <sheetData>
    <row r="1" spans="1:26" ht="14.2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thickBot="1">
      <c r="A2" s="4"/>
      <c r="B2" s="94" t="s">
        <v>25</v>
      </c>
      <c r="C2" s="95"/>
      <c r="D2" s="95"/>
      <c r="E2" s="95"/>
      <c r="F2" s="9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>
      <c r="A3" s="4"/>
      <c r="B3" s="33"/>
      <c r="C3" s="20" t="s">
        <v>26</v>
      </c>
      <c r="D3" s="20" t="s">
        <v>27</v>
      </c>
      <c r="E3" s="21" t="s">
        <v>28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>
      <c r="A4" s="4"/>
      <c r="B4" s="22" t="s">
        <v>29</v>
      </c>
      <c r="C4" s="30">
        <v>1200</v>
      </c>
      <c r="D4" s="31">
        <f>C4*E11</f>
        <v>6204</v>
      </c>
      <c r="E4" s="41">
        <f>C4*$E$11</f>
        <v>6204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>
      <c r="A5" s="4"/>
      <c r="B5" s="22" t="s">
        <v>30</v>
      </c>
      <c r="C5" s="71">
        <v>375</v>
      </c>
      <c r="D5" s="72">
        <f>C5*E11</f>
        <v>1938.75</v>
      </c>
      <c r="E5" s="73">
        <f t="shared" ref="E5:E8" si="0">C5*$E$11</f>
        <v>1938.75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>
      <c r="A6" s="4"/>
      <c r="B6" s="22" t="s">
        <v>31</v>
      </c>
      <c r="C6" s="30">
        <v>289</v>
      </c>
      <c r="D6" s="31">
        <f>C6*E11</f>
        <v>1494.1299999999999</v>
      </c>
      <c r="E6" s="41">
        <f t="shared" si="0"/>
        <v>1494.1299999999999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>
      <c r="A7" s="4"/>
      <c r="B7" s="22" t="s">
        <v>32</v>
      </c>
      <c r="C7" s="71">
        <v>970</v>
      </c>
      <c r="D7" s="72">
        <f>C7*E11</f>
        <v>5014.8999999999996</v>
      </c>
      <c r="E7" s="73">
        <f t="shared" si="0"/>
        <v>5014.8999999999996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>
      <c r="A8" s="4"/>
      <c r="B8" s="22" t="s">
        <v>33</v>
      </c>
      <c r="C8" s="30">
        <v>180</v>
      </c>
      <c r="D8" s="31">
        <f>C8*E11</f>
        <v>930.6</v>
      </c>
      <c r="E8" s="41">
        <f t="shared" si="0"/>
        <v>930.6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>
      <c r="A9" s="4"/>
      <c r="B9" s="35"/>
      <c r="C9" s="29"/>
      <c r="D9" s="29"/>
      <c r="E9" s="36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>
      <c r="A10" s="4"/>
      <c r="B10" s="35"/>
      <c r="C10" s="29"/>
      <c r="D10" s="29"/>
      <c r="E10" s="36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thickBot="1">
      <c r="A11" s="4"/>
      <c r="B11" s="37" t="s">
        <v>34</v>
      </c>
      <c r="C11" s="38">
        <v>1</v>
      </c>
      <c r="D11" s="39" t="s">
        <v>35</v>
      </c>
      <c r="E11" s="40">
        <v>5.17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22.5" customHeight="1">
      <c r="A15" s="96" t="s">
        <v>36</v>
      </c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8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22.5" customHeight="1">
      <c r="A16" s="99"/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1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22.5" customHeight="1">
      <c r="A17" s="99"/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1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22.5" customHeight="1">
      <c r="A18" s="99"/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1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22.5" customHeight="1">
      <c r="A19" s="99"/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1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22.5" customHeight="1">
      <c r="A20" s="102"/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4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hidden="1" customHeight="1">
      <c r="A21" s="7"/>
      <c r="B21" s="7"/>
      <c r="C21" s="7"/>
      <c r="D21" s="7"/>
      <c r="E21" s="7"/>
      <c r="F21" s="7"/>
      <c r="G21" s="7"/>
      <c r="H21" s="4"/>
      <c r="I21" s="4"/>
      <c r="J21" s="4"/>
      <c r="K21" s="4"/>
      <c r="L21" s="4"/>
      <c r="M21" s="4"/>
    </row>
    <row r="22" spans="1:26" ht="14.25" hidden="1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26" ht="14.25" hidden="1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26" ht="14.25" hidden="1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26" ht="14.25" hidden="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26" ht="14.25" hidden="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26" ht="14.25" hidden="1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26" ht="14.25" customHeight="1"/>
    <row r="29" spans="1:26" ht="14.25" customHeight="1"/>
    <row r="30" spans="1:26" ht="14.25" customHeight="1"/>
    <row r="31" spans="1:26" ht="14.25" customHeight="1"/>
    <row r="32" spans="1:26" ht="14.25" customHeight="1"/>
    <row r="33" ht="14.25" hidden="1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B2:F2"/>
    <mergeCell ref="A15:M20"/>
  </mergeCells>
  <pageMargins left="0.511811024" right="0.511811024" top="0.78740157499999996" bottom="0.78740157499999996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000"/>
  <sheetViews>
    <sheetView workbookViewId="0">
      <selection activeCell="U6" sqref="U6"/>
    </sheetView>
  </sheetViews>
  <sheetFormatPr defaultColWidth="14.453125" defaultRowHeight="15" customHeight="1"/>
  <cols>
    <col min="1" max="1" width="8.81640625" customWidth="1"/>
    <col min="2" max="2" width="10.26953125" customWidth="1"/>
    <col min="3" max="7" width="8.81640625" customWidth="1"/>
    <col min="8" max="8" width="13.08984375" customWidth="1"/>
    <col min="9" max="9" width="8.81640625" customWidth="1"/>
    <col min="10" max="20" width="8.7265625" hidden="1" customWidth="1"/>
    <col min="21" max="26" width="8.7265625" customWidth="1"/>
  </cols>
  <sheetData>
    <row r="1" spans="1:20" ht="14.2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14.25" customHeight="1" thickBot="1">
      <c r="A2" s="4"/>
      <c r="B2" s="105" t="s">
        <v>37</v>
      </c>
      <c r="C2" s="95"/>
      <c r="D2" s="95"/>
      <c r="E2" s="95"/>
      <c r="F2" s="95"/>
      <c r="G2" s="95"/>
      <c r="H2" s="9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14.25" customHeight="1">
      <c r="A3" s="4"/>
      <c r="B3" s="121"/>
      <c r="C3" s="70" t="s">
        <v>38</v>
      </c>
      <c r="D3" s="43" t="s">
        <v>39</v>
      </c>
      <c r="E3" s="43" t="s">
        <v>40</v>
      </c>
      <c r="F3" s="43" t="s">
        <v>41</v>
      </c>
      <c r="G3" s="43" t="s">
        <v>42</v>
      </c>
      <c r="H3" s="44" t="s">
        <v>43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ht="14.25" customHeight="1">
      <c r="A4" s="4"/>
      <c r="B4" s="45" t="s">
        <v>44</v>
      </c>
      <c r="C4" s="32">
        <v>7</v>
      </c>
      <c r="D4" s="32">
        <v>8</v>
      </c>
      <c r="E4" s="32">
        <v>6</v>
      </c>
      <c r="F4" s="32">
        <v>9</v>
      </c>
      <c r="G4" s="32">
        <v>10</v>
      </c>
      <c r="H4" s="34">
        <f>MEDIAN(C4:G4)</f>
        <v>8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ht="14.25" customHeight="1">
      <c r="A5" s="4"/>
      <c r="B5" s="45" t="s">
        <v>45</v>
      </c>
      <c r="C5" s="67">
        <v>9</v>
      </c>
      <c r="D5" s="67">
        <v>6</v>
      </c>
      <c r="E5" s="67">
        <v>3</v>
      </c>
      <c r="F5" s="67">
        <v>10</v>
      </c>
      <c r="G5" s="67">
        <v>9</v>
      </c>
      <c r="H5" s="122">
        <f t="shared" ref="H5:H13" si="0">MEDIAN(C5:G5)</f>
        <v>9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ht="14.25" customHeight="1">
      <c r="A6" s="4"/>
      <c r="B6" s="45" t="s">
        <v>46</v>
      </c>
      <c r="C6" s="32">
        <v>9</v>
      </c>
      <c r="D6" s="32">
        <v>8</v>
      </c>
      <c r="E6" s="32">
        <v>9</v>
      </c>
      <c r="F6" s="32">
        <v>7</v>
      </c>
      <c r="G6" s="32">
        <v>9</v>
      </c>
      <c r="H6" s="34">
        <f t="shared" si="0"/>
        <v>9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ht="14.25" customHeight="1">
      <c r="A7" s="4"/>
      <c r="B7" s="45" t="s">
        <v>47</v>
      </c>
      <c r="C7" s="67">
        <v>10</v>
      </c>
      <c r="D7" s="67">
        <v>4</v>
      </c>
      <c r="E7" s="67">
        <v>5</v>
      </c>
      <c r="F7" s="67">
        <v>9</v>
      </c>
      <c r="G7" s="67">
        <v>9</v>
      </c>
      <c r="H7" s="122">
        <f t="shared" si="0"/>
        <v>9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ht="14.25" customHeight="1">
      <c r="A8" s="4"/>
      <c r="B8" s="45" t="s">
        <v>48</v>
      </c>
      <c r="C8" s="32">
        <v>6</v>
      </c>
      <c r="D8" s="32">
        <v>9</v>
      </c>
      <c r="E8" s="32">
        <v>9</v>
      </c>
      <c r="F8" s="32">
        <v>10</v>
      </c>
      <c r="G8" s="32">
        <v>6</v>
      </c>
      <c r="H8" s="34">
        <f t="shared" si="0"/>
        <v>9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ht="14.25" customHeight="1">
      <c r="A9" s="4"/>
      <c r="B9" s="45" t="s">
        <v>49</v>
      </c>
      <c r="C9" s="67">
        <v>8</v>
      </c>
      <c r="D9" s="67">
        <v>10</v>
      </c>
      <c r="E9" s="67">
        <v>9</v>
      </c>
      <c r="F9" s="67">
        <v>7</v>
      </c>
      <c r="G9" s="67">
        <v>7</v>
      </c>
      <c r="H9" s="122">
        <f t="shared" si="0"/>
        <v>8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ht="14.25" customHeight="1">
      <c r="A10" s="4"/>
      <c r="B10" s="45" t="s">
        <v>50</v>
      </c>
      <c r="C10" s="32">
        <v>8</v>
      </c>
      <c r="D10" s="32">
        <v>9</v>
      </c>
      <c r="E10" s="32">
        <v>9</v>
      </c>
      <c r="F10" s="32">
        <v>10</v>
      </c>
      <c r="G10" s="32">
        <v>7</v>
      </c>
      <c r="H10" s="34">
        <f t="shared" si="0"/>
        <v>9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ht="14.25" customHeight="1">
      <c r="A11" s="4"/>
      <c r="B11" s="45" t="s">
        <v>51</v>
      </c>
      <c r="C11" s="67">
        <v>10</v>
      </c>
      <c r="D11" s="67">
        <v>7</v>
      </c>
      <c r="E11" s="67">
        <v>8</v>
      </c>
      <c r="F11" s="67">
        <v>6</v>
      </c>
      <c r="G11" s="67">
        <v>6</v>
      </c>
      <c r="H11" s="122">
        <f t="shared" si="0"/>
        <v>7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14.25" customHeight="1">
      <c r="A12" s="4"/>
      <c r="B12" s="45" t="s">
        <v>52</v>
      </c>
      <c r="C12" s="32">
        <v>10</v>
      </c>
      <c r="D12" s="32">
        <v>9</v>
      </c>
      <c r="E12" s="32">
        <v>9</v>
      </c>
      <c r="F12" s="32">
        <v>10</v>
      </c>
      <c r="G12" s="32">
        <v>7</v>
      </c>
      <c r="H12" s="34">
        <f t="shared" si="0"/>
        <v>9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ht="14.25" customHeight="1" thickBot="1">
      <c r="A13" s="4"/>
      <c r="B13" s="46" t="s">
        <v>53</v>
      </c>
      <c r="C13" s="68">
        <v>10</v>
      </c>
      <c r="D13" s="68">
        <v>3</v>
      </c>
      <c r="E13" s="68">
        <v>7</v>
      </c>
      <c r="F13" s="68">
        <v>9</v>
      </c>
      <c r="G13" s="68">
        <v>9</v>
      </c>
      <c r="H13" s="123">
        <f t="shared" si="0"/>
        <v>9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ht="14.2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ht="17.25" customHeight="1">
      <c r="A15" s="96" t="s">
        <v>54</v>
      </c>
      <c r="B15" s="97"/>
      <c r="C15" s="97"/>
      <c r="D15" s="97"/>
      <c r="E15" s="97"/>
      <c r="F15" s="97"/>
      <c r="G15" s="97"/>
      <c r="H15" s="97"/>
      <c r="I15" s="98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 ht="14.25" customHeight="1">
      <c r="A16" s="99"/>
      <c r="B16" s="100"/>
      <c r="C16" s="100"/>
      <c r="D16" s="100"/>
      <c r="E16" s="100"/>
      <c r="F16" s="100"/>
      <c r="G16" s="100"/>
      <c r="H16" s="100"/>
      <c r="I16" s="101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ht="14.25" customHeight="1">
      <c r="A17" s="99"/>
      <c r="B17" s="100"/>
      <c r="C17" s="100"/>
      <c r="D17" s="100"/>
      <c r="E17" s="100"/>
      <c r="F17" s="100"/>
      <c r="G17" s="100"/>
      <c r="H17" s="100"/>
      <c r="I17" s="101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ht="14.25" customHeight="1">
      <c r="A18" s="99"/>
      <c r="B18" s="100"/>
      <c r="C18" s="100"/>
      <c r="D18" s="100"/>
      <c r="E18" s="100"/>
      <c r="F18" s="100"/>
      <c r="G18" s="100"/>
      <c r="H18" s="100"/>
      <c r="I18" s="101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14.25" customHeight="1">
      <c r="A19" s="99"/>
      <c r="B19" s="100"/>
      <c r="C19" s="100"/>
      <c r="D19" s="100"/>
      <c r="E19" s="100"/>
      <c r="F19" s="100"/>
      <c r="G19" s="100"/>
      <c r="H19" s="100"/>
      <c r="I19" s="101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ht="14.25" customHeight="1">
      <c r="A20" s="102"/>
      <c r="B20" s="103"/>
      <c r="C20" s="103"/>
      <c r="D20" s="103"/>
      <c r="E20" s="103"/>
      <c r="F20" s="103"/>
      <c r="G20" s="103"/>
      <c r="H20" s="103"/>
      <c r="I20" s="10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ht="14.25" hidden="1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4.25" hidden="1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ht="14.25" hidden="1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ht="14.25" hidden="1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ht="14.25" hidden="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ht="14.25" hidden="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ht="14.25" customHeight="1"/>
    <row r="28" spans="1:20" ht="14.25" customHeight="1"/>
    <row r="29" spans="1:20" ht="14.25" customHeight="1"/>
    <row r="30" spans="1:20" ht="14.25" customHeight="1"/>
    <row r="31" spans="1:20" ht="14.25" customHeight="1"/>
    <row r="32" spans="1:2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B2:H2"/>
    <mergeCell ref="A15:I20"/>
  </mergeCells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00"/>
  <sheetViews>
    <sheetView workbookViewId="0">
      <selection activeCell="D28" sqref="D28"/>
    </sheetView>
  </sheetViews>
  <sheetFormatPr defaultColWidth="14.453125" defaultRowHeight="15" customHeight="1"/>
  <cols>
    <col min="1" max="1" width="8.81640625" customWidth="1"/>
    <col min="2" max="2" width="10.26953125" customWidth="1"/>
    <col min="3" max="7" width="8.81640625" customWidth="1"/>
    <col min="8" max="8" width="13.08984375" customWidth="1"/>
    <col min="9" max="9" width="13" customWidth="1"/>
    <col min="10" max="10" width="8.81640625" customWidth="1"/>
    <col min="11" max="20" width="8.7265625" hidden="1" customWidth="1"/>
    <col min="21" max="26" width="8.7265625" customWidth="1"/>
  </cols>
  <sheetData>
    <row r="1" spans="1:20" ht="14.2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14.25" customHeight="1" thickBot="1">
      <c r="A2" s="4"/>
      <c r="B2" s="106" t="s">
        <v>37</v>
      </c>
      <c r="C2" s="95"/>
      <c r="D2" s="95"/>
      <c r="E2" s="95"/>
      <c r="F2" s="95"/>
      <c r="G2" s="95"/>
      <c r="H2" s="95"/>
      <c r="I2" s="95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14.25" customHeight="1">
      <c r="A3" s="4"/>
      <c r="B3" s="42"/>
      <c r="C3" s="43" t="s">
        <v>38</v>
      </c>
      <c r="D3" s="43" t="s">
        <v>39</v>
      </c>
      <c r="E3" s="43" t="s">
        <v>40</v>
      </c>
      <c r="F3" s="43" t="s">
        <v>41</v>
      </c>
      <c r="G3" s="43" t="s">
        <v>42</v>
      </c>
      <c r="H3" s="43" t="s">
        <v>43</v>
      </c>
      <c r="I3" s="44" t="s">
        <v>55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ht="14.25" customHeight="1">
      <c r="A4" s="4"/>
      <c r="B4" s="45" t="s">
        <v>44</v>
      </c>
      <c r="C4" s="32">
        <v>7</v>
      </c>
      <c r="D4" s="32">
        <v>8</v>
      </c>
      <c r="E4" s="32">
        <v>6</v>
      </c>
      <c r="F4" s="32">
        <v>9</v>
      </c>
      <c r="G4" s="32">
        <v>10</v>
      </c>
      <c r="H4" s="32">
        <f>MEDIAN(C4:G4)</f>
        <v>8</v>
      </c>
      <c r="I4" s="34" t="str">
        <f>IF(H4&gt;=5,"aprovado","reprovado")</f>
        <v>aprovado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ht="14.25" customHeight="1">
      <c r="A5" s="4"/>
      <c r="B5" s="45" t="s">
        <v>45</v>
      </c>
      <c r="C5" s="67">
        <v>9</v>
      </c>
      <c r="D5" s="67">
        <v>6</v>
      </c>
      <c r="E5" s="67">
        <v>3</v>
      </c>
      <c r="F5" s="67">
        <v>10</v>
      </c>
      <c r="G5" s="67">
        <v>9</v>
      </c>
      <c r="H5" s="67">
        <f t="shared" ref="H5:H12" si="0">MEDIAN(C5:G5)</f>
        <v>9</v>
      </c>
      <c r="I5" s="34" t="str">
        <f t="shared" ref="I5:I13" si="1">IF(H5&gt;=5,"aprovado","reprovado")</f>
        <v>aprovado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ht="14.25" customHeight="1">
      <c r="A6" s="4"/>
      <c r="B6" s="45" t="s">
        <v>46</v>
      </c>
      <c r="C6" s="32">
        <v>9</v>
      </c>
      <c r="D6" s="32">
        <v>8</v>
      </c>
      <c r="E6" s="32">
        <v>9</v>
      </c>
      <c r="F6" s="32">
        <v>7</v>
      </c>
      <c r="G6" s="32">
        <v>9</v>
      </c>
      <c r="H6" s="32">
        <f t="shared" si="0"/>
        <v>9</v>
      </c>
      <c r="I6" s="34" t="str">
        <f t="shared" si="1"/>
        <v>aprovado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ht="14.25" customHeight="1">
      <c r="A7" s="4"/>
      <c r="B7" s="45" t="s">
        <v>47</v>
      </c>
      <c r="C7" s="67">
        <v>10</v>
      </c>
      <c r="D7" s="67">
        <v>4</v>
      </c>
      <c r="E7" s="67">
        <v>5</v>
      </c>
      <c r="F7" s="67">
        <v>9</v>
      </c>
      <c r="G7" s="67">
        <v>9</v>
      </c>
      <c r="H7" s="67">
        <f t="shared" si="0"/>
        <v>9</v>
      </c>
      <c r="I7" s="34" t="str">
        <f t="shared" si="1"/>
        <v>aprovado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ht="14.25" customHeight="1">
      <c r="A8" s="4"/>
      <c r="B8" s="45" t="s">
        <v>48</v>
      </c>
      <c r="C8" s="32">
        <v>6</v>
      </c>
      <c r="D8" s="32">
        <v>9</v>
      </c>
      <c r="E8" s="32">
        <v>9</v>
      </c>
      <c r="F8" s="32">
        <v>10</v>
      </c>
      <c r="G8" s="32">
        <v>6</v>
      </c>
      <c r="H8" s="32">
        <f t="shared" si="0"/>
        <v>9</v>
      </c>
      <c r="I8" s="34" t="str">
        <f t="shared" si="1"/>
        <v>aprovado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ht="14.25" customHeight="1">
      <c r="A9" s="4"/>
      <c r="B9" s="45" t="s">
        <v>49</v>
      </c>
      <c r="C9" s="67">
        <v>8</v>
      </c>
      <c r="D9" s="67">
        <v>10</v>
      </c>
      <c r="E9" s="67">
        <v>9</v>
      </c>
      <c r="F9" s="67">
        <v>7</v>
      </c>
      <c r="G9" s="67">
        <v>7</v>
      </c>
      <c r="H9" s="67">
        <f t="shared" si="0"/>
        <v>8</v>
      </c>
      <c r="I9" s="34" t="str">
        <f t="shared" si="1"/>
        <v>aprovado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ht="14.25" customHeight="1">
      <c r="A10" s="4"/>
      <c r="B10" s="45" t="s">
        <v>50</v>
      </c>
      <c r="C10" s="32">
        <v>8</v>
      </c>
      <c r="D10" s="32">
        <v>9</v>
      </c>
      <c r="E10" s="32">
        <v>9</v>
      </c>
      <c r="F10" s="32">
        <v>10</v>
      </c>
      <c r="G10" s="32">
        <v>7</v>
      </c>
      <c r="H10" s="32">
        <f t="shared" si="0"/>
        <v>9</v>
      </c>
      <c r="I10" s="34" t="str">
        <f t="shared" si="1"/>
        <v>aprovado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ht="14.25" customHeight="1">
      <c r="A11" s="4"/>
      <c r="B11" s="45" t="s">
        <v>51</v>
      </c>
      <c r="C11" s="67">
        <v>10</v>
      </c>
      <c r="D11" s="67">
        <v>7</v>
      </c>
      <c r="E11" s="67">
        <v>8</v>
      </c>
      <c r="F11" s="67">
        <v>6</v>
      </c>
      <c r="G11" s="67">
        <v>6</v>
      </c>
      <c r="H11" s="67">
        <f t="shared" si="0"/>
        <v>7</v>
      </c>
      <c r="I11" s="34" t="str">
        <f t="shared" si="1"/>
        <v>aprovado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14.25" customHeight="1">
      <c r="A12" s="4"/>
      <c r="B12" s="45" t="s">
        <v>52</v>
      </c>
      <c r="C12" s="32">
        <v>10</v>
      </c>
      <c r="D12" s="32">
        <v>9</v>
      </c>
      <c r="E12" s="32">
        <v>9</v>
      </c>
      <c r="F12" s="32">
        <v>10</v>
      </c>
      <c r="G12" s="32">
        <v>7</v>
      </c>
      <c r="H12" s="32">
        <f t="shared" si="0"/>
        <v>9</v>
      </c>
      <c r="I12" s="34" t="str">
        <f t="shared" si="1"/>
        <v>aprovado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ht="14.25" customHeight="1" thickBot="1">
      <c r="A13" s="4"/>
      <c r="B13" s="46" t="s">
        <v>53</v>
      </c>
      <c r="C13" s="68">
        <v>10</v>
      </c>
      <c r="D13" s="68">
        <v>3</v>
      </c>
      <c r="E13" s="68">
        <v>7</v>
      </c>
      <c r="F13" s="68">
        <v>9</v>
      </c>
      <c r="G13" s="68">
        <v>9</v>
      </c>
      <c r="H13" s="68">
        <f>MEDIAN(C13:G13)</f>
        <v>9</v>
      </c>
      <c r="I13" s="69" t="str">
        <f t="shared" si="1"/>
        <v>aprovado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ht="14.2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ht="17.25" customHeight="1">
      <c r="A15" s="107" t="s">
        <v>56</v>
      </c>
      <c r="B15" s="108"/>
      <c r="C15" s="108"/>
      <c r="D15" s="108"/>
      <c r="E15" s="108"/>
      <c r="F15" s="108"/>
      <c r="G15" s="108"/>
      <c r="H15" s="108"/>
      <c r="I15" s="108"/>
      <c r="J15" s="109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 ht="14.25" customHeight="1">
      <c r="A16" s="110"/>
      <c r="B16" s="95"/>
      <c r="C16" s="95"/>
      <c r="D16" s="95"/>
      <c r="E16" s="95"/>
      <c r="F16" s="95"/>
      <c r="G16" s="95"/>
      <c r="H16" s="95"/>
      <c r="I16" s="95"/>
      <c r="J16" s="111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ht="14.25" customHeight="1">
      <c r="A17" s="110"/>
      <c r="B17" s="95"/>
      <c r="C17" s="95"/>
      <c r="D17" s="95"/>
      <c r="E17" s="95"/>
      <c r="F17" s="95"/>
      <c r="G17" s="95"/>
      <c r="H17" s="95"/>
      <c r="I17" s="95"/>
      <c r="J17" s="111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ht="14.25" customHeight="1">
      <c r="A18" s="110"/>
      <c r="B18" s="95"/>
      <c r="C18" s="95"/>
      <c r="D18" s="95"/>
      <c r="E18" s="95"/>
      <c r="F18" s="95"/>
      <c r="G18" s="95"/>
      <c r="H18" s="95"/>
      <c r="I18" s="95"/>
      <c r="J18" s="111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14.25" customHeight="1">
      <c r="A19" s="110"/>
      <c r="B19" s="95"/>
      <c r="C19" s="95"/>
      <c r="D19" s="95"/>
      <c r="E19" s="95"/>
      <c r="F19" s="95"/>
      <c r="G19" s="95"/>
      <c r="H19" s="95"/>
      <c r="I19" s="95"/>
      <c r="J19" s="111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ht="14.25" customHeight="1">
      <c r="A20" s="110"/>
      <c r="B20" s="95"/>
      <c r="C20" s="95"/>
      <c r="D20" s="95"/>
      <c r="E20" s="95"/>
      <c r="F20" s="95"/>
      <c r="G20" s="95"/>
      <c r="H20" s="95"/>
      <c r="I20" s="95"/>
      <c r="J20" s="111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ht="14.25" customHeight="1">
      <c r="A21" s="112"/>
      <c r="B21" s="113"/>
      <c r="C21" s="113"/>
      <c r="D21" s="113"/>
      <c r="E21" s="113"/>
      <c r="F21" s="113"/>
      <c r="G21" s="113"/>
      <c r="H21" s="113"/>
      <c r="I21" s="113"/>
      <c r="J21" s="11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4.25" hidden="1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ht="14.25" hidden="1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ht="14.25" hidden="1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ht="14.25" hidden="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ht="14.25" hidden="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ht="14.25" customHeight="1"/>
    <row r="28" spans="1:20" ht="14.25" customHeight="1"/>
    <row r="29" spans="1:20" ht="14.25" customHeight="1"/>
    <row r="30" spans="1:20" ht="14.25" customHeight="1"/>
    <row r="31" spans="1:20" ht="14.25" customHeight="1"/>
    <row r="32" spans="1:2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B2:I2"/>
    <mergeCell ref="A15:J21"/>
  </mergeCells>
  <conditionalFormatting sqref="I4:I13">
    <cfRule type="cellIs" dxfId="3" priority="2" operator="equal">
      <formula>"aprovado"</formula>
    </cfRule>
    <cfRule type="cellIs" dxfId="2" priority="1" operator="equal">
      <formula>"reprovado"</formula>
    </cfRule>
  </conditionalFormatting>
  <pageMargins left="0.511811024" right="0.511811024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selection activeCell="L19" sqref="L19"/>
    </sheetView>
  </sheetViews>
  <sheetFormatPr defaultColWidth="14.453125" defaultRowHeight="15" customHeight="1"/>
  <cols>
    <col min="1" max="1" width="10.26953125" customWidth="1"/>
    <col min="2" max="2" width="12.54296875" customWidth="1"/>
    <col min="3" max="3" width="8.81640625" customWidth="1"/>
    <col min="4" max="4" width="22.7265625" customWidth="1"/>
    <col min="5" max="5" width="23.08984375" customWidth="1"/>
    <col min="6" max="6" width="8.81640625" customWidth="1"/>
    <col min="7" max="10" width="8.81640625" hidden="1" customWidth="1"/>
    <col min="11" max="26" width="8.7265625" customWidth="1"/>
  </cols>
  <sheetData>
    <row r="1" spans="1:26" ht="14.25" customHeight="1">
      <c r="A1" s="117" t="s">
        <v>57</v>
      </c>
      <c r="B1" s="95"/>
      <c r="C1" s="95"/>
      <c r="D1" s="95"/>
      <c r="E1" s="95"/>
      <c r="F1" s="95"/>
      <c r="G1" s="95"/>
      <c r="H1" s="95"/>
      <c r="I1" s="95"/>
      <c r="J1" s="95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4.25" customHeight="1" thickBot="1">
      <c r="A2" s="4"/>
      <c r="B2" s="4"/>
      <c r="C2" s="4"/>
      <c r="D2" s="4"/>
      <c r="E2" s="4"/>
      <c r="F2" s="4"/>
    </row>
    <row r="3" spans="1:26" ht="14.25" customHeight="1">
      <c r="A3" s="49" t="s">
        <v>58</v>
      </c>
      <c r="B3" s="50" t="s">
        <v>59</v>
      </c>
      <c r="C3" s="4"/>
      <c r="D3" s="51" t="s">
        <v>60</v>
      </c>
      <c r="E3" s="52" t="s">
        <v>61</v>
      </c>
      <c r="F3" s="4"/>
    </row>
    <row r="4" spans="1:26" ht="14.25" customHeight="1">
      <c r="A4" s="47" t="s">
        <v>15</v>
      </c>
      <c r="B4" s="48">
        <v>45</v>
      </c>
      <c r="C4" s="4"/>
      <c r="D4" s="47" t="s">
        <v>15</v>
      </c>
      <c r="E4" s="53">
        <f>SUMIF($A$4:$A$19,"Água",$B$4:$B$19)</f>
        <v>168</v>
      </c>
      <c r="F4" s="4"/>
    </row>
    <row r="5" spans="1:26" ht="14.25" customHeight="1">
      <c r="A5" s="60" t="s">
        <v>16</v>
      </c>
      <c r="B5" s="63">
        <v>74</v>
      </c>
      <c r="C5" s="4"/>
      <c r="D5" s="60" t="s">
        <v>16</v>
      </c>
      <c r="E5" s="62">
        <f>SUMIF($A$4:$A$19,"Luz",$B$4:$B$19)</f>
        <v>227</v>
      </c>
      <c r="F5" s="4"/>
    </row>
    <row r="6" spans="1:26" ht="14.25" customHeight="1">
      <c r="A6" s="47" t="s">
        <v>62</v>
      </c>
      <c r="B6" s="48">
        <v>48</v>
      </c>
      <c r="C6" s="4"/>
      <c r="D6" s="47" t="s">
        <v>62</v>
      </c>
      <c r="E6" s="53">
        <f>SUMIF($A$4:$A$19,"Telefone",$B$4:$B$19)</f>
        <v>193</v>
      </c>
      <c r="F6" s="4"/>
    </row>
    <row r="7" spans="1:26" ht="14.25" customHeight="1">
      <c r="A7" s="60" t="s">
        <v>63</v>
      </c>
      <c r="B7" s="63">
        <v>95</v>
      </c>
      <c r="C7" s="4"/>
      <c r="D7" s="60" t="s">
        <v>63</v>
      </c>
      <c r="E7" s="62">
        <f>SUMIF($A$4:$A$19,"Aluguel",$B$4:$B$19)</f>
        <v>380</v>
      </c>
      <c r="F7" s="4"/>
    </row>
    <row r="8" spans="1:26" ht="14.25" customHeight="1">
      <c r="A8" s="47" t="s">
        <v>63</v>
      </c>
      <c r="B8" s="48">
        <v>95</v>
      </c>
      <c r="C8" s="4"/>
      <c r="D8" s="47"/>
      <c r="E8" s="36"/>
      <c r="F8" s="4"/>
    </row>
    <row r="9" spans="1:26" ht="14.25" customHeight="1">
      <c r="A9" s="60" t="s">
        <v>62</v>
      </c>
      <c r="B9" s="63">
        <v>35</v>
      </c>
      <c r="C9" s="4"/>
      <c r="D9" s="47" t="s">
        <v>64</v>
      </c>
      <c r="E9" s="23">
        <f>LARGE(B4:B19,1)</f>
        <v>95</v>
      </c>
      <c r="F9" s="4"/>
    </row>
    <row r="10" spans="1:26" ht="14.25" customHeight="1">
      <c r="A10" s="47" t="s">
        <v>16</v>
      </c>
      <c r="B10" s="48">
        <v>64</v>
      </c>
      <c r="C10" s="4"/>
      <c r="D10" s="60" t="s">
        <v>65</v>
      </c>
      <c r="E10" s="61">
        <f>SMALL(B4:B19,1)</f>
        <v>35</v>
      </c>
      <c r="F10" s="4"/>
    </row>
    <row r="11" spans="1:26" ht="14.25" customHeight="1">
      <c r="A11" s="60" t="s">
        <v>15</v>
      </c>
      <c r="B11" s="63">
        <v>53</v>
      </c>
      <c r="C11" s="4"/>
      <c r="D11" s="47" t="s">
        <v>66</v>
      </c>
      <c r="E11" s="23">
        <f>MEDIAN(B4:B19)</f>
        <v>50.5</v>
      </c>
      <c r="F11" s="4"/>
    </row>
    <row r="12" spans="1:26" ht="14.25" customHeight="1" thickBot="1">
      <c r="A12" s="47" t="s">
        <v>63</v>
      </c>
      <c r="B12" s="48">
        <v>95</v>
      </c>
      <c r="C12" s="4"/>
      <c r="D12" s="64" t="s">
        <v>67</v>
      </c>
      <c r="E12" s="66">
        <f>SUM(B4:B19)</f>
        <v>968</v>
      </c>
      <c r="F12" s="4"/>
    </row>
    <row r="13" spans="1:26" ht="14.25" customHeight="1">
      <c r="A13" s="60" t="s">
        <v>15</v>
      </c>
      <c r="B13" s="63">
        <v>35</v>
      </c>
      <c r="C13" s="4"/>
      <c r="D13" s="4"/>
      <c r="E13" s="4"/>
      <c r="F13" s="4"/>
    </row>
    <row r="14" spans="1:26" ht="14.25" customHeight="1">
      <c r="A14" s="47" t="s">
        <v>62</v>
      </c>
      <c r="B14" s="48">
        <v>46</v>
      </c>
      <c r="C14" s="4"/>
      <c r="D14" s="10" t="s">
        <v>68</v>
      </c>
      <c r="E14" s="11"/>
      <c r="F14" s="4"/>
    </row>
    <row r="15" spans="1:26" ht="14.25" customHeight="1">
      <c r="A15" s="60" t="s">
        <v>62</v>
      </c>
      <c r="B15" s="63">
        <v>64</v>
      </c>
      <c r="C15" s="4"/>
      <c r="D15" s="115" t="s">
        <v>69</v>
      </c>
      <c r="E15" s="116"/>
      <c r="F15" s="4"/>
    </row>
    <row r="16" spans="1:26" ht="14.25" customHeight="1">
      <c r="A16" s="47" t="s">
        <v>16</v>
      </c>
      <c r="B16" s="48">
        <v>42</v>
      </c>
      <c r="C16" s="4"/>
      <c r="D16" s="115" t="s">
        <v>70</v>
      </c>
      <c r="E16" s="116"/>
      <c r="F16" s="4"/>
    </row>
    <row r="17" spans="1:10" ht="14.25" customHeight="1">
      <c r="A17" s="60" t="s">
        <v>63</v>
      </c>
      <c r="B17" s="63">
        <v>95</v>
      </c>
      <c r="C17" s="4"/>
      <c r="D17" s="115" t="s">
        <v>71</v>
      </c>
      <c r="E17" s="116"/>
      <c r="F17" s="4"/>
    </row>
    <row r="18" spans="1:10" ht="14.25" customHeight="1">
      <c r="A18" s="47" t="s">
        <v>15</v>
      </c>
      <c r="B18" s="48">
        <v>35</v>
      </c>
      <c r="C18" s="4"/>
      <c r="D18" s="115" t="s">
        <v>72</v>
      </c>
      <c r="E18" s="116"/>
      <c r="F18" s="4"/>
    </row>
    <row r="19" spans="1:10" ht="14.25" customHeight="1" thickBot="1">
      <c r="A19" s="64" t="s">
        <v>16</v>
      </c>
      <c r="B19" s="65">
        <v>47</v>
      </c>
      <c r="C19" s="4"/>
      <c r="D19" s="115" t="s">
        <v>73</v>
      </c>
      <c r="E19" s="116"/>
      <c r="F19" s="4"/>
    </row>
    <row r="20" spans="1:10" ht="14.25" customHeight="1">
      <c r="A20" s="4"/>
      <c r="B20" s="4"/>
      <c r="C20" s="4"/>
      <c r="D20" s="4"/>
      <c r="E20" s="4"/>
      <c r="F20" s="4"/>
    </row>
    <row r="21" spans="1:10" ht="14.25" hidden="1" customHeight="1">
      <c r="A21" s="12"/>
      <c r="B21" s="12"/>
      <c r="C21" s="12"/>
      <c r="D21" s="12"/>
      <c r="E21" s="12"/>
      <c r="F21" s="12"/>
      <c r="G21" s="13"/>
      <c r="H21" s="13"/>
      <c r="I21" s="13"/>
      <c r="J21" s="13"/>
    </row>
    <row r="22" spans="1:10" ht="14.25" hidden="1" customHeight="1">
      <c r="A22" s="12"/>
      <c r="B22" s="12"/>
      <c r="C22" s="12"/>
      <c r="D22" s="12"/>
      <c r="E22" s="12"/>
      <c r="F22" s="12"/>
      <c r="G22" s="13"/>
      <c r="H22" s="13"/>
      <c r="I22" s="13"/>
      <c r="J22" s="13"/>
    </row>
    <row r="23" spans="1:10" ht="14.25" hidden="1" customHeight="1">
      <c r="A23" s="12"/>
      <c r="B23" s="12"/>
      <c r="C23" s="12"/>
      <c r="D23" s="12"/>
      <c r="E23" s="12"/>
      <c r="F23" s="12"/>
      <c r="G23" s="13"/>
      <c r="H23" s="13"/>
      <c r="I23" s="13"/>
      <c r="J23" s="13"/>
    </row>
    <row r="24" spans="1:10" ht="14.25" hidden="1" customHeight="1">
      <c r="A24" s="12"/>
      <c r="B24" s="12"/>
      <c r="C24" s="12"/>
      <c r="D24" s="12"/>
      <c r="E24" s="12"/>
      <c r="F24" s="12"/>
      <c r="G24" s="13"/>
      <c r="H24" s="13"/>
      <c r="I24" s="13"/>
      <c r="J24" s="13"/>
    </row>
    <row r="25" spans="1:10" ht="14.25" hidden="1" customHeight="1">
      <c r="A25" s="12"/>
      <c r="B25" s="12"/>
      <c r="C25" s="12"/>
      <c r="D25" s="12"/>
      <c r="E25" s="12"/>
      <c r="F25" s="12"/>
      <c r="G25" s="13"/>
      <c r="H25" s="13"/>
      <c r="I25" s="13"/>
      <c r="J25" s="13"/>
    </row>
    <row r="26" spans="1:10" ht="14.25" hidden="1" customHeight="1">
      <c r="A26" s="12"/>
      <c r="B26" s="12"/>
      <c r="C26" s="12"/>
      <c r="D26" s="12"/>
      <c r="E26" s="12"/>
      <c r="F26" s="12"/>
      <c r="G26" s="13"/>
      <c r="H26" s="13"/>
      <c r="I26" s="13"/>
      <c r="J26" s="13"/>
    </row>
    <row r="27" spans="1:10" ht="14.25" hidden="1" customHeight="1">
      <c r="A27" s="12"/>
      <c r="B27" s="12"/>
      <c r="C27" s="12"/>
      <c r="D27" s="12"/>
      <c r="E27" s="12"/>
      <c r="F27" s="12"/>
      <c r="G27" s="13"/>
      <c r="H27" s="13"/>
      <c r="I27" s="13"/>
      <c r="J27" s="13"/>
    </row>
    <row r="28" spans="1:10" ht="14.25" hidden="1" customHeight="1">
      <c r="A28" s="12"/>
      <c r="B28" s="12"/>
      <c r="C28" s="12"/>
      <c r="D28" s="12"/>
      <c r="E28" s="12"/>
      <c r="F28" s="12"/>
    </row>
    <row r="29" spans="1:10" ht="14.25" hidden="1" customHeight="1">
      <c r="A29" s="12"/>
      <c r="B29" s="12"/>
      <c r="C29" s="12"/>
      <c r="D29" s="12"/>
      <c r="E29" s="12"/>
      <c r="F29" s="12"/>
    </row>
    <row r="30" spans="1:10" ht="14.25" hidden="1" customHeight="1"/>
    <row r="31" spans="1:10" ht="14.25" hidden="1" customHeight="1">
      <c r="A31" s="12"/>
      <c r="B31" s="12"/>
      <c r="C31" s="12"/>
      <c r="D31" s="12"/>
      <c r="E31" s="12"/>
      <c r="F31" s="12"/>
    </row>
    <row r="32" spans="1:10" ht="14.25" customHeight="1"/>
    <row r="33" ht="14.25" hidden="1" customHeight="1"/>
    <row r="34" ht="14.25" hidden="1" customHeight="1"/>
    <row r="35" ht="14.25" hidden="1" customHeight="1"/>
    <row r="36" ht="14.25" hidden="1" customHeight="1"/>
    <row r="37" ht="14.25" hidden="1" customHeight="1"/>
    <row r="38" ht="14.25" hidden="1" customHeight="1"/>
    <row r="39" ht="14.25" hidden="1" customHeight="1"/>
    <row r="40" ht="14.25" hidden="1" customHeight="1"/>
    <row r="41" ht="14.25" hidden="1" customHeight="1"/>
    <row r="42" ht="14.25" hidden="1" customHeight="1"/>
    <row r="43" ht="14.25" hidden="1" customHeight="1"/>
    <row r="44" ht="14.25" hidden="1" customHeight="1"/>
    <row r="45" ht="14.25" hidden="1" customHeight="1"/>
    <row r="46" ht="14.25" hidden="1" customHeight="1"/>
    <row r="47" ht="14.25" hidden="1" customHeight="1"/>
    <row r="48" ht="14.25" hidden="1" customHeight="1"/>
    <row r="49" ht="14.25" hidden="1" customHeight="1"/>
    <row r="50" ht="14.25" hidden="1" customHeight="1"/>
    <row r="51" ht="14.25" hidden="1" customHeight="1"/>
    <row r="52" ht="14.25" hidden="1" customHeight="1"/>
    <row r="53" ht="14.25" hidden="1" customHeight="1"/>
    <row r="54" ht="14.25" hidden="1" customHeight="1"/>
    <row r="55" ht="14.25" hidden="1" customHeight="1"/>
    <row r="56" ht="14.25" hidden="1" customHeight="1"/>
    <row r="57" ht="14.25" hidden="1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D19:E19"/>
    <mergeCell ref="A1:J1"/>
    <mergeCell ref="D15:E15"/>
    <mergeCell ref="D16:E16"/>
    <mergeCell ref="D17:E17"/>
    <mergeCell ref="D18:E18"/>
  </mergeCells>
  <pageMargins left="0.511811024" right="0.511811024" top="0.78740157499999996" bottom="0.78740157499999996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E12" sqref="E12"/>
    </sheetView>
  </sheetViews>
  <sheetFormatPr defaultColWidth="14.453125" defaultRowHeight="15" customHeight="1"/>
  <cols>
    <col min="1" max="1" width="14" customWidth="1"/>
    <col min="2" max="2" width="17.453125" customWidth="1"/>
    <col min="3" max="3" width="8.81640625" customWidth="1"/>
    <col min="4" max="4" width="14.08984375" customWidth="1"/>
    <col min="5" max="5" width="14.81640625" customWidth="1"/>
    <col min="6" max="6" width="8.81640625" customWidth="1"/>
    <col min="7" max="26" width="8.7265625" customWidth="1"/>
  </cols>
  <sheetData>
    <row r="1" spans="1:26" ht="17.25" customHeight="1">
      <c r="A1" s="106" t="s">
        <v>74</v>
      </c>
      <c r="B1" s="95"/>
      <c r="C1" s="95"/>
      <c r="D1" s="95"/>
      <c r="E1" s="95"/>
      <c r="F1" s="95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7.25" customHeight="1" thickBo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7.25" customHeight="1">
      <c r="A3" s="54" t="s">
        <v>75</v>
      </c>
      <c r="B3" s="55" t="s">
        <v>76</v>
      </c>
      <c r="C3" s="4"/>
      <c r="D3" s="54" t="s">
        <v>75</v>
      </c>
      <c r="E3" s="55" t="s">
        <v>77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7.25" customHeight="1">
      <c r="A4" s="75" t="s">
        <v>46</v>
      </c>
      <c r="B4" s="76">
        <v>456</v>
      </c>
      <c r="C4" s="4"/>
      <c r="D4" s="80" t="s">
        <v>46</v>
      </c>
      <c r="E4" s="81">
        <f>SUMIF($A$4:$A$14,"Ana",$B$4:$B$14)</f>
        <v>1352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7.25" customHeight="1">
      <c r="A5" s="77" t="s">
        <v>45</v>
      </c>
      <c r="B5" s="78">
        <v>346</v>
      </c>
      <c r="C5" s="4"/>
      <c r="D5" s="82" t="s">
        <v>45</v>
      </c>
      <c r="E5" s="83">
        <f>SUMIF($A$4:$A$14,"Guilherme",$B$4:$B$14)</f>
        <v>437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7.25" customHeight="1" thickBot="1">
      <c r="A6" s="75" t="s">
        <v>46</v>
      </c>
      <c r="B6" s="76">
        <v>765</v>
      </c>
      <c r="C6" s="4"/>
      <c r="D6" s="84" t="s">
        <v>78</v>
      </c>
      <c r="E6" s="85">
        <f>SUMIF($A$4:$A$14,"Jorge",$B$4:$B$14)</f>
        <v>120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7.25" customHeight="1" thickBot="1">
      <c r="A7" s="77" t="s">
        <v>78</v>
      </c>
      <c r="B7" s="78">
        <v>56</v>
      </c>
      <c r="C7" s="4"/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7.25" customHeight="1" thickBot="1">
      <c r="A8" s="75" t="s">
        <v>45</v>
      </c>
      <c r="B8" s="76">
        <v>54</v>
      </c>
      <c r="C8" s="4"/>
      <c r="D8" s="56" t="s">
        <v>79</v>
      </c>
      <c r="E8" s="57">
        <f>SUM(B4:B14)</f>
        <v>1909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7.25" customHeight="1">
      <c r="A9" s="77" t="s">
        <v>45</v>
      </c>
      <c r="B9" s="78">
        <v>3</v>
      </c>
      <c r="C9" s="4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7.25" customHeight="1">
      <c r="A10" s="75" t="s">
        <v>78</v>
      </c>
      <c r="B10" s="76">
        <v>56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7.25" customHeight="1">
      <c r="A11" s="77" t="s">
        <v>46</v>
      </c>
      <c r="B11" s="78">
        <v>75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7.25" customHeight="1">
      <c r="A12" s="75" t="s">
        <v>45</v>
      </c>
      <c r="B12" s="76">
        <v>34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7.25" customHeight="1">
      <c r="A13" s="77" t="s">
        <v>78</v>
      </c>
      <c r="B13" s="78">
        <v>8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7.25" customHeight="1" thickBot="1">
      <c r="A14" s="79" t="s">
        <v>46</v>
      </c>
      <c r="B14" s="40">
        <v>56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7.2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7.2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7.25" customHeight="1">
      <c r="A17" s="14" t="s">
        <v>80</v>
      </c>
      <c r="B17" s="14"/>
      <c r="C17" s="15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7.25" customHeight="1">
      <c r="A18" s="16"/>
      <c r="B18" s="16"/>
      <c r="C18" s="17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7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7.2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7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7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7.2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7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7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7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7.2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7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7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7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7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7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7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7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7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7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7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7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7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7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7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7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7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7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7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7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7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7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7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7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7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7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7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7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7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7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7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7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7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7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7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7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7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7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7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7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7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7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7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7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7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7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7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7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7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7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7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7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7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7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7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7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7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7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7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7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7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7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7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7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7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7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7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7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7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7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7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7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7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7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7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7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7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7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7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7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7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7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7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7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7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7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7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7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7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7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7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7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7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7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7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7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7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7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7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7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7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7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7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7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7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7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7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7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7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7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7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7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7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7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7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7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7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7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7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7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7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7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7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7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7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7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7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7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7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7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7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7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7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7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7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7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7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7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7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7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7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7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7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7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7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7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7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7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7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7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7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7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7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7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7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7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7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7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7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7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7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7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7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7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7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7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7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7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7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7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7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7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7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7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7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7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7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7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7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7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7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7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7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7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7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7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7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7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7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7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7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7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7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7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7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7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7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7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7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7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7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7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7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7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7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7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7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7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7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7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7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7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7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7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7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7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7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7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7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7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7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7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7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7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7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7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7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7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7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7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7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7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7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7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7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7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7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7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7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7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7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7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7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7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7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7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7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7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7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7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7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7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7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7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7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7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7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7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7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7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7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7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7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7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7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7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7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7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7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7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7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7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7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7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7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7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7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7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7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7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7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7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7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7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7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7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7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7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7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7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7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7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7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7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7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7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7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7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7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7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7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7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7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7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7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7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7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7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7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7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7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7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7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7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7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7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7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7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7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7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7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7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7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7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7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7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7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7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7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7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7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7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7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7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7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7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7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7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7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7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7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7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7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7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7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7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7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7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7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7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7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7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7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7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7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7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7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7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7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7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7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7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7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7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7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7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7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7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7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7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7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7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7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7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7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7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7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7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7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7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7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7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7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7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7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7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7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7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7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7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7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7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7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7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7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7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7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7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7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7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7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7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7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7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7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7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7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7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7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7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7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7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7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7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7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7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7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7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7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7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7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7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7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7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7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7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7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7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7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7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7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7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7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7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7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7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7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7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7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7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7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7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7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7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7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7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7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7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7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7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7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7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7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7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7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7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7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7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7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7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7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7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7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7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7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7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7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7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7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7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7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7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7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7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7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7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7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7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7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7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7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7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7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7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7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7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7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7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7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7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7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7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7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7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7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7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7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7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7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7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7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7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7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7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7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7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7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7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7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7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7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7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7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7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7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7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7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7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7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7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7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7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7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7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7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7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7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7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7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7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7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7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7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7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7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7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7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7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7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7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7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7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7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7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7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7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7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7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7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7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7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7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7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7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7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7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7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7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7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7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7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7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7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7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7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7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7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7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7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7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7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7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7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7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7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7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7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7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7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7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7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7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7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7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7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7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7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7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7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7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7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7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7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7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7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7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7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7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7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7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7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7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7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7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7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7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7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7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7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7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7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7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7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7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7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7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7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7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7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7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7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7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7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7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7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7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7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7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7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7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7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7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7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7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7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7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7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7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7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7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7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7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7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7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7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7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7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7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7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7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7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7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7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7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7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7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7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7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7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7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7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7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7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7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7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7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7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7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7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7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7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7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7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7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7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7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7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7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7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7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7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7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7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7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7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7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7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7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7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7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7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7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7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7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7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7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7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7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7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7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7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7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7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7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7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7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7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7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7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7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7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7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7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7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7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7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7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7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7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7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7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7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7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7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7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7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7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7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7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7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7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7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7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7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7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7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7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7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7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7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7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7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7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7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7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7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7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7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7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7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7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7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7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7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7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7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7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7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7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7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7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7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7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7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7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7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7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7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7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7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7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7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7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7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7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7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7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7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7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7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7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7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7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7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7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7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7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7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7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7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7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7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7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7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7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7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7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7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7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7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7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7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7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7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7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7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7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7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7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7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7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7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7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7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7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7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7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7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7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7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7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7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7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7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7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7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7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7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7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7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7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7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7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7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7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7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7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7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7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7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7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7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7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7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7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7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7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7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7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7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7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7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7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7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7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7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7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7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7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7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7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7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7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7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7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7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7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7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7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7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7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7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7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7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7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7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7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7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7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7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7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7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7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7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7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7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7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7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7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7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7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7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7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7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7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7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7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7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7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7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7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7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7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7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7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7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7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7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7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7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7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7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7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7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7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7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7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7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7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7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7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7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7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7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7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7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7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7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7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7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7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7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7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7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7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7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7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7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7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7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7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7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7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7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7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7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7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7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7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7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7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7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7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7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7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7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7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7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7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7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7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7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7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7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7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7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7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7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7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7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7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7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7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7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A1:F1"/>
  </mergeCells>
  <pageMargins left="0.511811024" right="0.511811024" top="0.78740157499999996" bottom="0.78740157499999996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00"/>
  <sheetViews>
    <sheetView workbookViewId="0">
      <selection activeCell="H9" sqref="H9"/>
    </sheetView>
  </sheetViews>
  <sheetFormatPr defaultColWidth="14.453125" defaultRowHeight="15" customHeight="1"/>
  <cols>
    <col min="1" max="1" width="12" customWidth="1"/>
    <col min="2" max="2" width="8.81640625" customWidth="1"/>
    <col min="3" max="3" width="10.08984375" customWidth="1"/>
    <col min="4" max="4" width="38.81640625" customWidth="1"/>
    <col min="5" max="5" width="8.81640625" customWidth="1"/>
    <col min="6" max="6" width="8.81640625" hidden="1" customWidth="1"/>
    <col min="7" max="26" width="8.7265625" customWidth="1"/>
  </cols>
  <sheetData>
    <row r="1" spans="1:4" ht="14.25" customHeight="1" thickBot="1">
      <c r="A1" s="106" t="s">
        <v>81</v>
      </c>
      <c r="B1" s="95"/>
      <c r="C1" s="95"/>
      <c r="D1" s="95"/>
    </row>
    <row r="2" spans="1:4" ht="14.25" customHeight="1" thickBot="1">
      <c r="A2" s="4"/>
      <c r="B2" s="4"/>
      <c r="C2" s="28"/>
      <c r="D2" s="58" t="s">
        <v>82</v>
      </c>
    </row>
    <row r="3" spans="1:4" ht="14.25" customHeight="1">
      <c r="A3" s="54" t="s">
        <v>83</v>
      </c>
      <c r="B3" s="59" t="s">
        <v>84</v>
      </c>
      <c r="C3" s="59" t="s">
        <v>85</v>
      </c>
      <c r="D3" s="86" t="str">
        <f>IF(AND(B4&gt;=7,C4&gt;=60%),"Aprovado","Reprovado")</f>
        <v>Aprovado</v>
      </c>
    </row>
    <row r="4" spans="1:4" ht="14.25" customHeight="1">
      <c r="A4" s="80" t="s">
        <v>86</v>
      </c>
      <c r="B4" s="87">
        <v>8</v>
      </c>
      <c r="C4" s="88">
        <v>0.65</v>
      </c>
      <c r="D4" s="86" t="str">
        <f t="shared" ref="D4:D8" si="0">IF(AND(B5&gt;=7,C5&gt;=60%),"Aprovado","Reprovado")</f>
        <v>Reprovado</v>
      </c>
    </row>
    <row r="5" spans="1:4" ht="14.25" customHeight="1">
      <c r="A5" s="80" t="s">
        <v>87</v>
      </c>
      <c r="B5" s="87">
        <v>7</v>
      </c>
      <c r="C5" s="88">
        <v>0.4</v>
      </c>
      <c r="D5" s="86" t="str">
        <f t="shared" si="0"/>
        <v>Reprovado</v>
      </c>
    </row>
    <row r="6" spans="1:4" ht="14.25" customHeight="1">
      <c r="A6" s="80" t="s">
        <v>88</v>
      </c>
      <c r="B6" s="87">
        <v>8</v>
      </c>
      <c r="C6" s="88">
        <v>0.4</v>
      </c>
      <c r="D6" s="86" t="str">
        <f t="shared" si="0"/>
        <v>Aprovado</v>
      </c>
    </row>
    <row r="7" spans="1:4" ht="14.25" customHeight="1">
      <c r="A7" s="80" t="s">
        <v>89</v>
      </c>
      <c r="B7" s="87">
        <v>10</v>
      </c>
      <c r="C7" s="88">
        <v>0.9</v>
      </c>
      <c r="D7" s="86" t="str">
        <f t="shared" si="0"/>
        <v>Reprovado</v>
      </c>
    </row>
    <row r="8" spans="1:4" ht="14.25" customHeight="1" thickBot="1">
      <c r="A8" s="84" t="s">
        <v>90</v>
      </c>
      <c r="B8" s="39">
        <v>8</v>
      </c>
      <c r="C8" s="89">
        <v>0.5</v>
      </c>
      <c r="D8" s="86" t="str">
        <f t="shared" si="0"/>
        <v>Reprovado</v>
      </c>
    </row>
    <row r="9" spans="1:4" ht="14.25" customHeight="1">
      <c r="A9" s="4"/>
      <c r="B9" s="4"/>
      <c r="C9" s="4"/>
    </row>
    <row r="10" spans="1:4" ht="17.25" customHeight="1">
      <c r="A10" s="118" t="s">
        <v>82</v>
      </c>
      <c r="B10" s="96" t="s">
        <v>91</v>
      </c>
      <c r="C10" s="108"/>
      <c r="D10" s="109"/>
    </row>
    <row r="11" spans="1:4" ht="14.25" customHeight="1">
      <c r="A11" s="119"/>
      <c r="B11" s="110"/>
      <c r="C11" s="95"/>
      <c r="D11" s="111"/>
    </row>
    <row r="12" spans="1:4" ht="14.25" customHeight="1">
      <c r="A12" s="119"/>
      <c r="B12" s="110"/>
      <c r="C12" s="95"/>
      <c r="D12" s="111"/>
    </row>
    <row r="13" spans="1:4" ht="14.25" customHeight="1">
      <c r="A13" s="119"/>
      <c r="B13" s="110"/>
      <c r="C13" s="95"/>
      <c r="D13" s="111"/>
    </row>
    <row r="14" spans="1:4" ht="14.25" customHeight="1">
      <c r="A14" s="120"/>
      <c r="B14" s="112"/>
      <c r="C14" s="113"/>
      <c r="D14" s="114"/>
    </row>
    <row r="15" spans="1:4" ht="14.25" customHeight="1"/>
    <row r="16" spans="1:4" ht="14.25" customHeight="1"/>
    <row r="17" ht="14.25" hidden="1" customHeight="1"/>
    <row r="18" ht="14.25" hidden="1" customHeight="1"/>
    <row r="19" ht="14.25" hidden="1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D1"/>
    <mergeCell ref="A10:A14"/>
    <mergeCell ref="B10:D14"/>
  </mergeCells>
  <conditionalFormatting sqref="D3:D8">
    <cfRule type="cellIs" dxfId="1" priority="2" operator="equal">
      <formula>"Aprovado"</formula>
    </cfRule>
    <cfRule type="cellIs" dxfId="0" priority="1" operator="equal">
      <formula>"Reprovado"</formula>
    </cfRule>
  </conditionalFormatting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NOME</vt:lpstr>
      <vt:lpstr>Exercício 1</vt:lpstr>
      <vt:lpstr>Exercício 2</vt:lpstr>
      <vt:lpstr>Exercícios 3</vt:lpstr>
      <vt:lpstr>Exercícios 4</vt:lpstr>
      <vt:lpstr>Exercício 5</vt:lpstr>
      <vt:lpstr>Exercício 6</vt:lpstr>
      <vt:lpstr>Exercício 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User_00</cp:lastModifiedBy>
  <dcterms:modified xsi:type="dcterms:W3CDTF">2023-05-23T12:29:14Z</dcterms:modified>
</cp:coreProperties>
</file>