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johnson/Desktop/"/>
    </mc:Choice>
  </mc:AlternateContent>
  <xr:revisionPtr revIDLastSave="0" documentId="13_ncr:1_{6232C498-2B59-F24A-AAD9-40ECE256B4B2}" xr6:coauthVersionLast="47" xr6:coauthVersionMax="47" xr10:uidLastSave="{00000000-0000-0000-0000-000000000000}"/>
  <bookViews>
    <workbookView xWindow="-1680" yWindow="500" windowWidth="42060" windowHeight="25560" xr2:uid="{D429E09D-1F28-6D47-8998-B222596979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0" i="1" l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41" i="1"/>
  <c r="E119" i="1"/>
  <c r="E113" i="1"/>
  <c r="F69" i="1"/>
  <c r="F63" i="1"/>
  <c r="M35" i="1"/>
  <c r="L35" i="1"/>
  <c r="K35" i="1"/>
  <c r="J35" i="1"/>
  <c r="O35" i="1" s="1"/>
  <c r="M34" i="1"/>
  <c r="L34" i="1"/>
  <c r="K34" i="1"/>
  <c r="J34" i="1"/>
  <c r="O34" i="1" s="1"/>
  <c r="M33" i="1"/>
  <c r="L33" i="1"/>
  <c r="K33" i="1"/>
  <c r="J33" i="1"/>
  <c r="N33" i="1" s="1"/>
  <c r="M31" i="1"/>
  <c r="L31" i="1"/>
  <c r="K31" i="1"/>
  <c r="J31" i="1"/>
  <c r="N31" i="1" s="1"/>
  <c r="M30" i="1"/>
  <c r="L30" i="1"/>
  <c r="K30" i="1"/>
  <c r="J30" i="1"/>
  <c r="O30" i="1" s="1"/>
  <c r="M29" i="1"/>
  <c r="L29" i="1"/>
  <c r="K29" i="1"/>
  <c r="J29" i="1"/>
  <c r="N29" i="1" s="1"/>
  <c r="M28" i="1"/>
  <c r="L28" i="1"/>
  <c r="K28" i="1"/>
  <c r="J28" i="1"/>
  <c r="O28" i="1" s="1"/>
  <c r="M27" i="1"/>
  <c r="L27" i="1"/>
  <c r="K27" i="1"/>
  <c r="J27" i="1"/>
  <c r="N27" i="1" s="1"/>
  <c r="M26" i="1"/>
  <c r="L26" i="1"/>
  <c r="K26" i="1"/>
  <c r="J26" i="1"/>
  <c r="O26" i="1" s="1"/>
  <c r="M25" i="1"/>
  <c r="L25" i="1"/>
  <c r="K25" i="1"/>
  <c r="J25" i="1"/>
  <c r="N25" i="1" s="1"/>
  <c r="M24" i="1"/>
  <c r="L24" i="1"/>
  <c r="K24" i="1"/>
  <c r="J24" i="1"/>
  <c r="O24" i="1" s="1"/>
  <c r="F35" i="1"/>
  <c r="E35" i="1"/>
  <c r="D35" i="1"/>
  <c r="C35" i="1"/>
  <c r="F34" i="1"/>
  <c r="E34" i="1"/>
  <c r="D34" i="1"/>
  <c r="C34" i="1"/>
  <c r="F33" i="1"/>
  <c r="E33" i="1"/>
  <c r="D33" i="1"/>
  <c r="C33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G24" i="1"/>
  <c r="H35" i="1"/>
  <c r="G35" i="1"/>
  <c r="H34" i="1"/>
  <c r="G34" i="1"/>
  <c r="H33" i="1"/>
  <c r="G33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O23" i="1"/>
  <c r="N23" i="1"/>
  <c r="H23" i="1"/>
  <c r="G23" i="1"/>
  <c r="O16" i="1"/>
  <c r="N16" i="1"/>
  <c r="O15" i="1"/>
  <c r="N15" i="1"/>
  <c r="O14" i="1"/>
  <c r="N14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H16" i="1"/>
  <c r="G16" i="1"/>
  <c r="H15" i="1"/>
  <c r="G15" i="1"/>
  <c r="H14" i="1"/>
  <c r="G14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140" i="1" l="1"/>
  <c r="H139" i="1"/>
  <c r="D139" i="1"/>
  <c r="D140" i="1"/>
  <c r="N34" i="1"/>
  <c r="N35" i="1"/>
  <c r="O33" i="1"/>
  <c r="N24" i="1"/>
  <c r="N26" i="1"/>
  <c r="N28" i="1"/>
  <c r="N30" i="1"/>
  <c r="O25" i="1"/>
  <c r="O27" i="1"/>
  <c r="O29" i="1"/>
  <c r="O31" i="1"/>
  <c r="H24" i="1"/>
  <c r="H154" i="1" l="1"/>
  <c r="H170" i="1"/>
  <c r="H141" i="1"/>
  <c r="H171" i="1"/>
  <c r="H163" i="1"/>
  <c r="H155" i="1"/>
  <c r="H147" i="1"/>
  <c r="H179" i="1"/>
  <c r="H175" i="1"/>
  <c r="H167" i="1"/>
  <c r="H159" i="1"/>
  <c r="H151" i="1"/>
  <c r="H143" i="1"/>
  <c r="H166" i="1"/>
  <c r="H178" i="1"/>
  <c r="H162" i="1"/>
  <c r="H146" i="1"/>
  <c r="H165" i="1"/>
  <c r="H149" i="1"/>
  <c r="H180" i="1"/>
  <c r="H164" i="1"/>
  <c r="H148" i="1"/>
  <c r="H173" i="1"/>
  <c r="H157" i="1"/>
  <c r="H172" i="1"/>
  <c r="H156" i="1"/>
  <c r="H150" i="1"/>
  <c r="H169" i="1"/>
  <c r="H153" i="1"/>
  <c r="H168" i="1"/>
  <c r="H152" i="1"/>
  <c r="H174" i="1"/>
  <c r="H158" i="1"/>
  <c r="H142" i="1"/>
  <c r="H177" i="1"/>
  <c r="H161" i="1"/>
  <c r="H145" i="1"/>
  <c r="H176" i="1"/>
  <c r="H160" i="1"/>
  <c r="H144" i="1"/>
  <c r="D145" i="1"/>
  <c r="D153" i="1"/>
  <c r="D157" i="1"/>
  <c r="D161" i="1"/>
  <c r="D169" i="1"/>
  <c r="D177" i="1"/>
  <c r="D149" i="1"/>
  <c r="D165" i="1"/>
  <c r="D173" i="1"/>
  <c r="D170" i="1"/>
  <c r="D155" i="1"/>
  <c r="D175" i="1"/>
  <c r="D152" i="1"/>
  <c r="D180" i="1"/>
  <c r="D179" i="1"/>
  <c r="D176" i="1"/>
  <c r="D146" i="1"/>
  <c r="D162" i="1"/>
  <c r="D178" i="1"/>
  <c r="D147" i="1"/>
  <c r="D167" i="1"/>
  <c r="D164" i="1"/>
  <c r="D143" i="1"/>
  <c r="D160" i="1"/>
  <c r="D150" i="1"/>
  <c r="D166" i="1"/>
  <c r="D151" i="1"/>
  <c r="D171" i="1"/>
  <c r="D144" i="1"/>
  <c r="D172" i="1"/>
  <c r="D163" i="1"/>
  <c r="D168" i="1"/>
  <c r="D154" i="1"/>
  <c r="D142" i="1"/>
  <c r="D158" i="1"/>
  <c r="D174" i="1"/>
  <c r="D159" i="1"/>
  <c r="D156" i="1"/>
  <c r="D148" i="1"/>
  <c r="D141" i="1"/>
  <c r="I139" i="1" l="1"/>
  <c r="I140" i="1"/>
  <c r="E140" i="1"/>
  <c r="E139" i="1"/>
</calcChain>
</file>

<file path=xl/sharedStrings.xml><?xml version="1.0" encoding="utf-8"?>
<sst xmlns="http://schemas.openxmlformats.org/spreadsheetml/2006/main" count="155" uniqueCount="54">
  <si>
    <t>Day</t>
  </si>
  <si>
    <t>Break</t>
  </si>
  <si>
    <t>Mean</t>
  </si>
  <si>
    <t>S.D.</t>
  </si>
  <si>
    <t>(n=4)</t>
  </si>
  <si>
    <t>Wt. of Control Caterpillars</t>
  </si>
  <si>
    <t>Wt. of AzaGard Treated Caterpillars</t>
  </si>
  <si>
    <t>Caterpillars (n=4)</t>
  </si>
  <si>
    <t>Zero</t>
  </si>
  <si>
    <t>% Change from Zero</t>
  </si>
  <si>
    <t>--</t>
  </si>
  <si>
    <t>Height (cm)</t>
  </si>
  <si>
    <t># students</t>
  </si>
  <si>
    <t>&lt;135 (4'5")</t>
  </si>
  <si>
    <t>135-139</t>
  </si>
  <si>
    <t>140-149</t>
  </si>
  <si>
    <t>150-159</t>
  </si>
  <si>
    <t>160-169</t>
  </si>
  <si>
    <t>170-179 (5'10")</t>
  </si>
  <si>
    <t>180-189</t>
  </si>
  <si>
    <t>190-199</t>
  </si>
  <si>
    <t>200-209</t>
  </si>
  <si>
    <t>210-219</t>
  </si>
  <si>
    <t>&gt;219 (7'2")</t>
  </si>
  <si>
    <t>Total</t>
  </si>
  <si>
    <t>balanced</t>
  </si>
  <si>
    <t>skewed</t>
  </si>
  <si>
    <t>East</t>
  </si>
  <si>
    <t>West</t>
  </si>
  <si>
    <t>SD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</si>
  <si>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</si>
  <si>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</si>
  <si>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</si>
  <si>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</si>
  <si>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</si>
  <si>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</si>
  <si>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</si>
  <si>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</si>
  <si>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</si>
  <si>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</si>
  <si>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</si>
  <si>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Paired Two Sample for Means</t>
  </si>
  <si>
    <t>Pearson Correlation</t>
  </si>
  <si>
    <t>lood cholesterol (mg/dl)</t>
  </si>
  <si>
    <t>Blood iron (mg/dl)</t>
  </si>
  <si>
    <t>Iron</t>
  </si>
  <si>
    <t>Chol</t>
  </si>
  <si>
    <t>FO</t>
  </si>
  <si>
    <t>FV</t>
  </si>
  <si>
    <t>MO</t>
  </si>
  <si>
    <t>MV</t>
  </si>
  <si>
    <t>Cholesterol (mg/dl)</t>
  </si>
  <si>
    <t>ug/dl</t>
  </si>
  <si>
    <t>mg/dl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</si>
</sst>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1" applyFont="1" applyAlignment="1"/>
    <xf numFmtId="0" fontId="0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Sheet1!$C$59:$C$69</c:f>
              <c:strCache>
                <c:ptCount val="11"/>
                <c:pt idx="0">
                  <c:v>&lt;135 (4'5")</c:v>
                </c:pt>
                <c:pt idx="1">
                  <c:v>135-139</c:v>
                </c:pt>
                <c:pt idx="2">
                  <c:v>140-149</c:v>
                </c:pt>
                <c:pt idx="3">
                  <c:v>150-159</c:v>
                </c:pt>
                <c:pt idx="4">
                  <c:v>160-169</c:v>
                </c:pt>
                <c:pt idx="5">
                  <c:v>170-179 (5'10")</c:v>
                </c:pt>
                <c:pt idx="6">
                  <c:v>180-189</c:v>
                </c:pt>
                <c:pt idx="7">
                  <c:v>190-199</c:v>
                </c:pt>
                <c:pt idx="8">
                  <c:v>200-209</c:v>
                </c:pt>
                <c:pt idx="9">
                  <c:v>210-219</c:v>
                </c:pt>
                <c:pt idx="10">
                  <c:v>&gt;219 (7'2")</c:v>
                </c:pt>
              </c:strCache>
            </c:strRef>
          </c:cat>
          <c:val>
            <c:numRef>
              <c:f>Sheet1!$D$59:$D$69</c:f>
              <c:numCache>
                <c:formatCode>General</c:formatCode>
                <c:ptCount val="11"/>
                <c:pt idx="0">
                  <c:v>44</c:v>
                </c:pt>
                <c:pt idx="1">
                  <c:v>109</c:v>
                </c:pt>
                <c:pt idx="2">
                  <c:v>231</c:v>
                </c:pt>
                <c:pt idx="3">
                  <c:v>536</c:v>
                </c:pt>
                <c:pt idx="4">
                  <c:v>984</c:v>
                </c:pt>
                <c:pt idx="5">
                  <c:v>2016</c:v>
                </c:pt>
                <c:pt idx="6">
                  <c:v>1051</c:v>
                </c:pt>
                <c:pt idx="7">
                  <c:v>486</c:v>
                </c:pt>
                <c:pt idx="8">
                  <c:v>194</c:v>
                </c:pt>
                <c:pt idx="9">
                  <c:v>85</c:v>
                </c:pt>
                <c:pt idx="1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5-6946-808B-3C597AA2B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445840"/>
        <c:axId val="1539879264"/>
      </c:barChart>
      <c:catAx>
        <c:axId val="153544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Heights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79264"/>
        <c:crosses val="autoZero"/>
        <c:auto val="1"/>
        <c:lblAlgn val="ctr"/>
        <c:lblOffset val="100"/>
        <c:noMultiLvlLbl val="0"/>
      </c:catAx>
      <c:valAx>
        <c:axId val="1539879264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4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Sheet1!$C$59:$C$69</c:f>
              <c:strCache>
                <c:ptCount val="11"/>
                <c:pt idx="0">
                  <c:v>&lt;135 (4'5")</c:v>
                </c:pt>
                <c:pt idx="1">
                  <c:v>135-139</c:v>
                </c:pt>
                <c:pt idx="2">
                  <c:v>140-149</c:v>
                </c:pt>
                <c:pt idx="3">
                  <c:v>150-159</c:v>
                </c:pt>
                <c:pt idx="4">
                  <c:v>160-169</c:v>
                </c:pt>
                <c:pt idx="5">
                  <c:v>170-179 (5'10")</c:v>
                </c:pt>
                <c:pt idx="6">
                  <c:v>180-189</c:v>
                </c:pt>
                <c:pt idx="7">
                  <c:v>190-199</c:v>
                </c:pt>
                <c:pt idx="8">
                  <c:v>200-209</c:v>
                </c:pt>
                <c:pt idx="9">
                  <c:v>210-219</c:v>
                </c:pt>
                <c:pt idx="10">
                  <c:v>&gt;219 (7'2")</c:v>
                </c:pt>
              </c:strCache>
            </c:strRef>
          </c:cat>
          <c:val>
            <c:numRef>
              <c:f>Sheet1!$D$59:$D$69</c:f>
              <c:numCache>
                <c:formatCode>General</c:formatCode>
                <c:ptCount val="11"/>
                <c:pt idx="0">
                  <c:v>44</c:v>
                </c:pt>
                <c:pt idx="1">
                  <c:v>109</c:v>
                </c:pt>
                <c:pt idx="2">
                  <c:v>231</c:v>
                </c:pt>
                <c:pt idx="3">
                  <c:v>536</c:v>
                </c:pt>
                <c:pt idx="4">
                  <c:v>984</c:v>
                </c:pt>
                <c:pt idx="5">
                  <c:v>2016</c:v>
                </c:pt>
                <c:pt idx="6">
                  <c:v>1051</c:v>
                </c:pt>
                <c:pt idx="7">
                  <c:v>486</c:v>
                </c:pt>
                <c:pt idx="8">
                  <c:v>194</c:v>
                </c:pt>
                <c:pt idx="9">
                  <c:v>85</c:v>
                </c:pt>
                <c:pt idx="1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294C-9E84-C36E874B6D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Sheet1!$E$59:$E$69</c:f>
              <c:numCache>
                <c:formatCode>General</c:formatCode>
                <c:ptCount val="11"/>
                <c:pt idx="0">
                  <c:v>214</c:v>
                </c:pt>
                <c:pt idx="1">
                  <c:v>279</c:v>
                </c:pt>
                <c:pt idx="2">
                  <c:v>401</c:v>
                </c:pt>
                <c:pt idx="3">
                  <c:v>706</c:v>
                </c:pt>
                <c:pt idx="4">
                  <c:v>1144</c:v>
                </c:pt>
                <c:pt idx="5">
                  <c:v>2016</c:v>
                </c:pt>
                <c:pt idx="6">
                  <c:v>681</c:v>
                </c:pt>
                <c:pt idx="7">
                  <c:v>219</c:v>
                </c:pt>
                <c:pt idx="8">
                  <c:v>71</c:v>
                </c:pt>
                <c:pt idx="9">
                  <c:v>35</c:v>
                </c:pt>
                <c:pt idx="1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4-294C-9E84-C36E874B6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445840"/>
        <c:axId val="1539879264"/>
      </c:barChart>
      <c:catAx>
        <c:axId val="153544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Heights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79264"/>
        <c:crosses val="autoZero"/>
        <c:auto val="1"/>
        <c:lblAlgn val="ctr"/>
        <c:lblOffset val="100"/>
        <c:noMultiLvlLbl val="0"/>
      </c:catAx>
      <c:valAx>
        <c:axId val="1539879264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4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1532831833504E-2"/>
          <c:y val="3.112081018148594E-2"/>
          <c:w val="0.85861183780689787"/>
          <c:h val="0.79888159947924553"/>
        </c:manualLayout>
      </c:layout>
      <c:barChart>
        <c:barDir val="col"/>
        <c:grouping val="clustered"/>
        <c:varyColors val="0"/>
        <c:ser>
          <c:idx val="0"/>
          <c:order val="0"/>
          <c:tx>
            <c:v>East Campus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Sheet1!$B$125:$B$135</c:f>
              <c:strCache>
                <c:ptCount val="11"/>
                <c:pt idx="0">
                  <c:v>&lt;135 (4'5")</c:v>
                </c:pt>
                <c:pt idx="1">
                  <c:v>135-139</c:v>
                </c:pt>
                <c:pt idx="2">
                  <c:v>140-149</c:v>
                </c:pt>
                <c:pt idx="3">
                  <c:v>150-159</c:v>
                </c:pt>
                <c:pt idx="4">
                  <c:v>160-169</c:v>
                </c:pt>
                <c:pt idx="5">
                  <c:v>170-179 (5'10")</c:v>
                </c:pt>
                <c:pt idx="6">
                  <c:v>180-189</c:v>
                </c:pt>
                <c:pt idx="7">
                  <c:v>190-199</c:v>
                </c:pt>
                <c:pt idx="8">
                  <c:v>200-209</c:v>
                </c:pt>
                <c:pt idx="9">
                  <c:v>210-219</c:v>
                </c:pt>
                <c:pt idx="10">
                  <c:v>&gt;219 (7'2")</c:v>
                </c:pt>
              </c:strCache>
            </c:strRef>
          </c:cat>
          <c:val>
            <c:numRef>
              <c:f>Sheet1!$C$125:$C$135</c:f>
              <c:numCache>
                <c:formatCode>General</c:formatCode>
                <c:ptCount val="11"/>
                <c:pt idx="0">
                  <c:v>24</c:v>
                </c:pt>
                <c:pt idx="1">
                  <c:v>61</c:v>
                </c:pt>
                <c:pt idx="2">
                  <c:v>152</c:v>
                </c:pt>
                <c:pt idx="3">
                  <c:v>269</c:v>
                </c:pt>
                <c:pt idx="4">
                  <c:v>484</c:v>
                </c:pt>
                <c:pt idx="5">
                  <c:v>1001</c:v>
                </c:pt>
                <c:pt idx="6">
                  <c:v>379</c:v>
                </c:pt>
                <c:pt idx="7">
                  <c:v>135</c:v>
                </c:pt>
                <c:pt idx="8">
                  <c:v>62</c:v>
                </c:pt>
                <c:pt idx="9">
                  <c:v>21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9-5748-9CFC-E4843F0973BC}"/>
            </c:ext>
          </c:extLst>
        </c:ser>
        <c:ser>
          <c:idx val="1"/>
          <c:order val="1"/>
          <c:tx>
            <c:v>West Campus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Sheet1!$B$125:$B$135</c:f>
              <c:strCache>
                <c:ptCount val="11"/>
                <c:pt idx="0">
                  <c:v>&lt;135 (4'5")</c:v>
                </c:pt>
                <c:pt idx="1">
                  <c:v>135-139</c:v>
                </c:pt>
                <c:pt idx="2">
                  <c:v>140-149</c:v>
                </c:pt>
                <c:pt idx="3">
                  <c:v>150-159</c:v>
                </c:pt>
                <c:pt idx="4">
                  <c:v>160-169</c:v>
                </c:pt>
                <c:pt idx="5">
                  <c:v>170-179 (5'10")</c:v>
                </c:pt>
                <c:pt idx="6">
                  <c:v>180-189</c:v>
                </c:pt>
                <c:pt idx="7">
                  <c:v>190-199</c:v>
                </c:pt>
                <c:pt idx="8">
                  <c:v>200-209</c:v>
                </c:pt>
                <c:pt idx="9">
                  <c:v>210-219</c:v>
                </c:pt>
                <c:pt idx="10">
                  <c:v>&gt;219 (7'2")</c:v>
                </c:pt>
              </c:strCache>
            </c:strRef>
          </c:cat>
          <c:val>
            <c:numRef>
              <c:f>Sheet1!$D$125:$D$135</c:f>
              <c:numCache>
                <c:formatCode>General</c:formatCode>
                <c:ptCount val="11"/>
                <c:pt idx="0">
                  <c:v>20</c:v>
                </c:pt>
                <c:pt idx="1">
                  <c:v>48</c:v>
                </c:pt>
                <c:pt idx="2">
                  <c:v>79</c:v>
                </c:pt>
                <c:pt idx="3">
                  <c:v>267</c:v>
                </c:pt>
                <c:pt idx="4">
                  <c:v>1015</c:v>
                </c:pt>
                <c:pt idx="5">
                  <c:v>672</c:v>
                </c:pt>
                <c:pt idx="6">
                  <c:v>500</c:v>
                </c:pt>
                <c:pt idx="7">
                  <c:v>351</c:v>
                </c:pt>
                <c:pt idx="8">
                  <c:v>132</c:v>
                </c:pt>
                <c:pt idx="9">
                  <c:v>64</c:v>
                </c:pt>
                <c:pt idx="1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9-5748-9CFC-E4843F09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445840"/>
        <c:axId val="1539879264"/>
      </c:barChart>
      <c:catAx>
        <c:axId val="153544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Heights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79264"/>
        <c:crosses val="autoZero"/>
        <c:auto val="1"/>
        <c:lblAlgn val="ctr"/>
        <c:lblOffset val="100"/>
        <c:noMultiLvlLbl val="0"/>
      </c:catAx>
      <c:valAx>
        <c:axId val="1539879264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26913543415008"/>
          <c:y val="0.14967590899849309"/>
          <c:w val="9.6541982316437458E-2"/>
          <c:h val="8.9656949653987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111124</xdr:colOff>
      <xdr:row>57</xdr:row>
      <xdr:rowOff>180182</xdr:rowOff>
    </xdr:from>
    <xdr:to>
      <xdr:col>16</xdr:col>
      <xdr:colOff>7938</xdr:colOff>
      <xdr:row>81</xdr:row>
      <xdr:rowOff>7938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0202B-99A0-ED4F-9A19-56B0DA9A3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</xdr:colOff>
      <xdr:row>81</xdr:row>
      <xdr:rowOff>190500</xdr:rowOff>
    </xdr:from>
    <xdr:to>
      <xdr:col>16</xdr:col>
      <xdr:colOff>15876</xdr:colOff>
      <xdr:row>105</xdr:row>
      <xdr:rowOff>18256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7A0CDE-19CC-B745-A439-75107F565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7938</xdr:colOff>
      <xdr:row>107</xdr:row>
      <xdr:rowOff>7937</xdr:rowOff>
    </xdr:from>
    <xdr:to>
      <xdr:col>15</xdr:col>
      <xdr:colOff>730252</xdr:colOff>
      <xdr:row>130</xdr:row>
      <xdr:rowOff>42068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369E9D-78DE-3043-B01E-EACE99BC0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3189-78FA-144F-8E04-73EEC709D9DF}">
  <dimension ref="B1:P190"/>
  <sheetViews>
    <sheetView tabSelected="1" topLeftCell="A120" zoomScale="160" zoomScaleNormal="160" workbookViewId="0">
      <selection activeCell="J139" sqref="J139:L180"/>
    </sheetView>
  </sheetViews>
  <sheetFormatPr baseColWidth="10" defaultRowHeight="16" x14ac:dyDescent="0.2"/>
  <cols>
    <col min="14" max="14" width="19.6640625" customWidth="1"/>
  </cols>
  <sheetData>
    <row r="1" spans="2:15" x14ac:dyDescent="0.2">
      <c r="C1" t="s">
        <v>5</v>
      </c>
      <c r="J1" t="s">
        <v>6</v>
      </c>
    </row>
    <row r="2" spans="2:15" x14ac:dyDescent="0.2">
      <c r="C2" t="s">
        <v>4</v>
      </c>
      <c r="J2" t="s">
        <v>7</v>
      </c>
    </row>
    <row r="3" spans="2:15" x14ac:dyDescent="0.2">
      <c r="B3" t="s">
        <v>0</v>
      </c>
      <c r="C3" t="s">
        <v>2</v>
      </c>
      <c r="D3" t="s">
        <v>3</v>
      </c>
      <c r="J3" t="s">
        <v>2</v>
      </c>
      <c r="K3" t="s">
        <v>3</v>
      </c>
    </row>
    <row r="4" spans="2:15" x14ac:dyDescent="0.2">
      <c r="B4" t="s">
        <v>8</v>
      </c>
      <c r="C4">
        <v>3.32</v>
      </c>
      <c r="D4">
        <v>3.42</v>
      </c>
      <c r="E4">
        <v>5.08</v>
      </c>
      <c r="F4">
        <v>4.53</v>
      </c>
      <c r="G4" s="2">
        <f>AVERAGE(C4:F4)</f>
        <v>4.0875000000000004</v>
      </c>
      <c r="H4" s="2">
        <f>STDEV(C4:F4)</f>
        <v>0.85935537856387523</v>
      </c>
      <c r="J4">
        <v>6.28</v>
      </c>
      <c r="K4">
        <v>2.91</v>
      </c>
      <c r="L4">
        <v>2.77</v>
      </c>
      <c r="M4">
        <v>4.34</v>
      </c>
      <c r="N4" s="2">
        <f t="shared" ref="N4:N12" si="0">AVERAGE(J4:M4)</f>
        <v>4.0750000000000002</v>
      </c>
      <c r="O4" s="2">
        <f t="shared" ref="O4:O12" si="1">STDEV(J4:M4)</f>
        <v>1.6322275168206988</v>
      </c>
    </row>
    <row r="5" spans="2:15" x14ac:dyDescent="0.2">
      <c r="B5">
        <v>1</v>
      </c>
      <c r="C5">
        <v>5.17</v>
      </c>
      <c r="D5">
        <v>4.8899999999999997</v>
      </c>
      <c r="E5">
        <v>7.31</v>
      </c>
      <c r="F5">
        <v>6.31</v>
      </c>
      <c r="G5" s="2">
        <f t="shared" ref="G5:G12" si="2">AVERAGE(C5:F5)</f>
        <v>5.919999999999999</v>
      </c>
      <c r="H5" s="2">
        <f t="shared" ref="H5:H12" si="3">STDEV(C5:F5)</f>
        <v>1.1116954019274665</v>
      </c>
      <c r="J5">
        <v>8.0299999999999994</v>
      </c>
      <c r="K5">
        <v>4.8899999999999997</v>
      </c>
      <c r="L5">
        <v>3.68</v>
      </c>
      <c r="M5">
        <v>5.82</v>
      </c>
      <c r="N5" s="2">
        <f t="shared" si="0"/>
        <v>5.6049999999999995</v>
      </c>
      <c r="O5" s="2">
        <f t="shared" si="1"/>
        <v>1.83881302293989</v>
      </c>
    </row>
    <row r="6" spans="2:15" x14ac:dyDescent="0.2">
      <c r="B6">
        <v>2</v>
      </c>
      <c r="C6">
        <v>6.91</v>
      </c>
      <c r="D6">
        <v>6.45</v>
      </c>
      <c r="E6">
        <v>8.74</v>
      </c>
      <c r="F6">
        <v>7.23</v>
      </c>
      <c r="G6" s="2">
        <f t="shared" si="2"/>
        <v>7.3325000000000005</v>
      </c>
      <c r="H6" s="2">
        <f t="shared" si="3"/>
        <v>0.99144255170600759</v>
      </c>
      <c r="J6">
        <v>7.92</v>
      </c>
      <c r="K6">
        <v>5.29</v>
      </c>
      <c r="L6">
        <v>4.1100000000000003</v>
      </c>
      <c r="M6">
        <v>7.45</v>
      </c>
      <c r="N6" s="2">
        <f t="shared" si="0"/>
        <v>6.1924999999999999</v>
      </c>
      <c r="O6" s="2">
        <f t="shared" si="1"/>
        <v>1.7997106248876038</v>
      </c>
    </row>
    <row r="7" spans="2:15" x14ac:dyDescent="0.2">
      <c r="B7">
        <v>3</v>
      </c>
      <c r="C7">
        <v>9.19</v>
      </c>
      <c r="D7">
        <v>8.11</v>
      </c>
      <c r="E7">
        <v>8.41</v>
      </c>
      <c r="F7">
        <v>10.1</v>
      </c>
      <c r="G7" s="2">
        <f t="shared" si="2"/>
        <v>8.9524999999999988</v>
      </c>
      <c r="H7" s="2">
        <f t="shared" si="3"/>
        <v>0.89018256554484365</v>
      </c>
      <c r="J7">
        <v>7.51</v>
      </c>
      <c r="K7">
        <v>5.53</v>
      </c>
      <c r="L7">
        <v>4.03</v>
      </c>
      <c r="M7">
        <v>8.0299999999999994</v>
      </c>
      <c r="N7" s="2">
        <f t="shared" si="0"/>
        <v>6.2750000000000004</v>
      </c>
      <c r="O7" s="2">
        <f t="shared" si="1"/>
        <v>1.8439360075664204</v>
      </c>
    </row>
    <row r="8" spans="2:15" x14ac:dyDescent="0.2">
      <c r="B8">
        <v>4</v>
      </c>
      <c r="C8">
        <v>9.39</v>
      </c>
      <c r="D8">
        <v>7.27</v>
      </c>
      <c r="E8">
        <v>6.34</v>
      </c>
      <c r="F8">
        <v>9.2100000000000009</v>
      </c>
      <c r="G8" s="2">
        <f t="shared" si="2"/>
        <v>8.0525000000000002</v>
      </c>
      <c r="H8" s="2">
        <f t="shared" si="3"/>
        <v>1.491495334666969</v>
      </c>
      <c r="J8">
        <v>6.65</v>
      </c>
      <c r="K8">
        <v>5.56</v>
      </c>
      <c r="L8">
        <v>3.93</v>
      </c>
      <c r="M8">
        <v>8.15</v>
      </c>
      <c r="N8" s="2">
        <f t="shared" si="0"/>
        <v>6.0724999999999998</v>
      </c>
      <c r="O8" s="2">
        <f t="shared" si="1"/>
        <v>1.7797448318977269</v>
      </c>
    </row>
    <row r="9" spans="2:15" x14ac:dyDescent="0.2">
      <c r="B9">
        <v>5</v>
      </c>
      <c r="C9">
        <v>8.39</v>
      </c>
      <c r="D9">
        <v>5.26</v>
      </c>
      <c r="E9">
        <v>5.21</v>
      </c>
      <c r="F9">
        <v>6.85</v>
      </c>
      <c r="G9" s="2">
        <f t="shared" si="2"/>
        <v>6.4275000000000002</v>
      </c>
      <c r="H9" s="2">
        <f t="shared" si="3"/>
        <v>1.5138554532495265</v>
      </c>
      <c r="J9">
        <v>6.16</v>
      </c>
      <c r="K9">
        <v>5.34</v>
      </c>
      <c r="L9">
        <v>4.03</v>
      </c>
      <c r="M9">
        <v>7.72</v>
      </c>
      <c r="N9" s="2">
        <f t="shared" si="0"/>
        <v>5.8125</v>
      </c>
      <c r="O9" s="2">
        <f t="shared" si="1"/>
        <v>1.5448705447382962</v>
      </c>
    </row>
    <row r="10" spans="2:15" x14ac:dyDescent="0.2">
      <c r="B10">
        <v>6</v>
      </c>
      <c r="C10">
        <v>7.14</v>
      </c>
      <c r="D10">
        <v>4.71</v>
      </c>
      <c r="E10">
        <v>5.04</v>
      </c>
      <c r="F10">
        <v>5.68</v>
      </c>
      <c r="G10" s="2">
        <f t="shared" si="2"/>
        <v>5.6425000000000001</v>
      </c>
      <c r="H10" s="2">
        <f t="shared" si="3"/>
        <v>1.0764873431675812</v>
      </c>
      <c r="J10">
        <v>5.63</v>
      </c>
      <c r="K10">
        <v>4.72</v>
      </c>
      <c r="L10">
        <v>4.08</v>
      </c>
      <c r="M10">
        <v>6.69</v>
      </c>
      <c r="N10" s="2">
        <f t="shared" si="0"/>
        <v>5.28</v>
      </c>
      <c r="O10" s="2">
        <f t="shared" si="1"/>
        <v>1.1349302474895386</v>
      </c>
    </row>
    <row r="11" spans="2:15" x14ac:dyDescent="0.2">
      <c r="B11">
        <v>7</v>
      </c>
      <c r="C11">
        <v>5.78</v>
      </c>
      <c r="D11">
        <v>4.3499999999999996</v>
      </c>
      <c r="E11">
        <v>4.78</v>
      </c>
      <c r="F11">
        <v>5.51</v>
      </c>
      <c r="G11" s="2">
        <f t="shared" si="2"/>
        <v>5.1050000000000004</v>
      </c>
      <c r="H11" s="2">
        <f t="shared" si="3"/>
        <v>0.6570895423507066</v>
      </c>
      <c r="J11">
        <v>5.32</v>
      </c>
      <c r="K11">
        <v>4.1100000000000003</v>
      </c>
      <c r="L11">
        <v>3.87</v>
      </c>
      <c r="M11">
        <v>5.56</v>
      </c>
      <c r="N11" s="2">
        <f t="shared" si="0"/>
        <v>4.7149999999999999</v>
      </c>
      <c r="O11" s="2">
        <f t="shared" si="1"/>
        <v>0.84854777905156176</v>
      </c>
    </row>
    <row r="12" spans="2:15" x14ac:dyDescent="0.2">
      <c r="B12">
        <v>8</v>
      </c>
      <c r="C12">
        <v>5.72</v>
      </c>
      <c r="D12">
        <v>4.41</v>
      </c>
      <c r="E12">
        <v>4.49</v>
      </c>
      <c r="F12">
        <v>5.42</v>
      </c>
      <c r="G12" s="2">
        <f t="shared" si="2"/>
        <v>5.01</v>
      </c>
      <c r="H12" s="2">
        <f t="shared" si="3"/>
        <v>0.65893854038142596</v>
      </c>
      <c r="J12">
        <v>5.12</v>
      </c>
      <c r="K12">
        <v>4.01</v>
      </c>
      <c r="L12">
        <v>3.78</v>
      </c>
      <c r="M12">
        <v>5.23</v>
      </c>
      <c r="N12" s="2">
        <f t="shared" si="0"/>
        <v>4.5350000000000001</v>
      </c>
      <c r="O12" s="2">
        <f t="shared" si="1"/>
        <v>0.74630199428023969</v>
      </c>
    </row>
    <row r="13" spans="2:15" x14ac:dyDescent="0.2">
      <c r="B13" t="s">
        <v>1</v>
      </c>
      <c r="G13" s="2"/>
      <c r="H13" s="2"/>
    </row>
    <row r="14" spans="2:15" x14ac:dyDescent="0.2">
      <c r="B14">
        <v>12</v>
      </c>
      <c r="C14">
        <v>5.19</v>
      </c>
      <c r="D14">
        <v>4.17</v>
      </c>
      <c r="E14">
        <v>4.53</v>
      </c>
      <c r="F14">
        <v>4.7300000000000004</v>
      </c>
      <c r="G14" s="2">
        <f t="shared" ref="G14:G16" si="4">AVERAGE(C14:F14)</f>
        <v>4.6550000000000002</v>
      </c>
      <c r="H14" s="2">
        <f t="shared" ref="H14:H16" si="5">STDEV(C14:F14)</f>
        <v>0.42532340636273497</v>
      </c>
      <c r="J14">
        <v>4.66</v>
      </c>
      <c r="K14">
        <v>3.67</v>
      </c>
      <c r="L14">
        <v>2.92</v>
      </c>
      <c r="M14">
        <v>4.72</v>
      </c>
      <c r="N14" s="2">
        <f t="shared" ref="N14:N16" si="6">AVERAGE(J14:M14)</f>
        <v>3.9924999999999997</v>
      </c>
      <c r="O14" s="2">
        <f t="shared" ref="O14:O16" si="7">STDEV(J14:M14)</f>
        <v>0.86198897904787519</v>
      </c>
    </row>
    <row r="15" spans="2:15" x14ac:dyDescent="0.2">
      <c r="B15">
        <v>13</v>
      </c>
      <c r="C15">
        <v>5.05</v>
      </c>
      <c r="D15">
        <v>4.18</v>
      </c>
      <c r="E15">
        <v>4.54</v>
      </c>
      <c r="F15">
        <v>4.74</v>
      </c>
      <c r="G15" s="2">
        <f t="shared" si="4"/>
        <v>4.6274999999999995</v>
      </c>
      <c r="H15" s="2">
        <f t="shared" si="5"/>
        <v>0.3647259244967378</v>
      </c>
      <c r="J15">
        <v>4.54</v>
      </c>
      <c r="K15">
        <v>3.58</v>
      </c>
      <c r="L15">
        <v>2.87</v>
      </c>
      <c r="M15">
        <v>4.59</v>
      </c>
      <c r="N15" s="2">
        <f t="shared" si="6"/>
        <v>3.8950000000000005</v>
      </c>
      <c r="O15" s="2">
        <f t="shared" si="7"/>
        <v>0.82641797334439571</v>
      </c>
    </row>
    <row r="16" spans="2:15" x14ac:dyDescent="0.2">
      <c r="B16">
        <v>14</v>
      </c>
      <c r="C16">
        <v>4.8499999999999996</v>
      </c>
      <c r="D16">
        <v>4.1500000000000004</v>
      </c>
      <c r="E16">
        <v>4.5199999999999996</v>
      </c>
      <c r="F16">
        <v>4.71</v>
      </c>
      <c r="G16" s="2">
        <f t="shared" si="4"/>
        <v>4.5575000000000001</v>
      </c>
      <c r="H16" s="2">
        <f t="shared" si="5"/>
        <v>0.3034660881658221</v>
      </c>
      <c r="J16">
        <v>4.3899999999999997</v>
      </c>
      <c r="K16">
        <v>3.49</v>
      </c>
      <c r="L16">
        <v>2.74</v>
      </c>
      <c r="M16">
        <v>4.41</v>
      </c>
      <c r="N16" s="2">
        <f t="shared" si="6"/>
        <v>3.7575000000000003</v>
      </c>
      <c r="O16" s="2">
        <f t="shared" si="7"/>
        <v>0.80263628126318609</v>
      </c>
    </row>
    <row r="20" spans="2:15" x14ac:dyDescent="0.2">
      <c r="C20" t="s">
        <v>5</v>
      </c>
      <c r="J20" t="s">
        <v>6</v>
      </c>
    </row>
    <row r="21" spans="2:15" x14ac:dyDescent="0.2">
      <c r="C21" t="s">
        <v>4</v>
      </c>
      <c r="J21" t="s">
        <v>7</v>
      </c>
    </row>
    <row r="22" spans="2:15" x14ac:dyDescent="0.2">
      <c r="B22" t="s">
        <v>0</v>
      </c>
      <c r="C22" t="s">
        <v>2</v>
      </c>
      <c r="D22" t="s">
        <v>3</v>
      </c>
      <c r="J22" t="s">
        <v>2</v>
      </c>
      <c r="K22" t="s">
        <v>3</v>
      </c>
    </row>
    <row r="23" spans="2:15" x14ac:dyDescent="0.2">
      <c r="B23" t="s">
        <v>8</v>
      </c>
      <c r="C23">
        <v>3.32</v>
      </c>
      <c r="D23">
        <v>3.42</v>
      </c>
      <c r="E23">
        <v>5.08</v>
      </c>
      <c r="F23">
        <v>4.53</v>
      </c>
      <c r="G23" s="2">
        <f>AVERAGE(C23:F23)</f>
        <v>4.0875000000000004</v>
      </c>
      <c r="H23" s="2">
        <f>STDEV(C23:F23)</f>
        <v>0.85935537856387523</v>
      </c>
      <c r="J23">
        <v>6.28</v>
      </c>
      <c r="K23">
        <v>2.91</v>
      </c>
      <c r="L23">
        <v>2.77</v>
      </c>
      <c r="M23">
        <v>4.34</v>
      </c>
      <c r="N23" s="2">
        <f t="shared" ref="N23:N31" si="8">AVERAGE(J23:M23)</f>
        <v>4.0750000000000002</v>
      </c>
      <c r="O23" s="2">
        <f t="shared" ref="O23:O31" si="9">STDEV(J23:M23)</f>
        <v>1.6322275168206988</v>
      </c>
    </row>
    <row r="24" spans="2:15" x14ac:dyDescent="0.2">
      <c r="B24">
        <v>1</v>
      </c>
      <c r="C24" s="1">
        <f>(C5-C$4)/C$4</f>
        <v>0.55722891566265065</v>
      </c>
      <c r="D24" s="1">
        <f t="shared" ref="D24:F24" si="10">(D5-D$4)/D$4</f>
        <v>0.42982456140350872</v>
      </c>
      <c r="E24" s="1">
        <f t="shared" si="10"/>
        <v>0.43897637795275579</v>
      </c>
      <c r="F24" s="1">
        <f t="shared" si="10"/>
        <v>0.39293598233995569</v>
      </c>
      <c r="G24" s="2">
        <f t="shared" ref="G24:G31" si="11">AVERAGE(C24:F24)</f>
        <v>0.45474145933971771</v>
      </c>
      <c r="H24" s="2">
        <f t="shared" ref="H24:H31" si="12">STDEV(C24:F24)</f>
        <v>7.1164095077537085E-2</v>
      </c>
      <c r="J24" s="1">
        <f t="shared" ref="J24:M24" si="13">(J5-J$4)/J$4</f>
        <v>0.27866242038216543</v>
      </c>
      <c r="K24" s="1">
        <f t="shared" si="13"/>
        <v>0.68041237113402042</v>
      </c>
      <c r="L24" s="1">
        <f t="shared" si="13"/>
        <v>0.32851985559566793</v>
      </c>
      <c r="M24" s="1">
        <f t="shared" si="13"/>
        <v>0.34101382488479276</v>
      </c>
      <c r="N24" s="2">
        <f t="shared" si="8"/>
        <v>0.40715211799916162</v>
      </c>
      <c r="O24" s="2">
        <f t="shared" si="9"/>
        <v>0.18415398886421872</v>
      </c>
    </row>
    <row r="25" spans="2:15" x14ac:dyDescent="0.2">
      <c r="B25">
        <v>2</v>
      </c>
      <c r="C25" s="1">
        <f t="shared" ref="C25:F25" si="14">(C6-C$4)/C$4</f>
        <v>1.0813253012048194</v>
      </c>
      <c r="D25" s="1">
        <f t="shared" si="14"/>
        <v>0.88596491228070184</v>
      </c>
      <c r="E25" s="1">
        <f t="shared" si="14"/>
        <v>0.72047244094488194</v>
      </c>
      <c r="F25" s="1">
        <f t="shared" si="14"/>
        <v>0.59602649006622521</v>
      </c>
      <c r="G25" s="2">
        <f t="shared" si="11"/>
        <v>0.82094728612415713</v>
      </c>
      <c r="H25" s="2">
        <f t="shared" si="12"/>
        <v>0.21032400517733799</v>
      </c>
      <c r="J25" s="1">
        <f t="shared" ref="J25:M25" si="15">(J6-J$4)/J$4</f>
        <v>0.26114649681528657</v>
      </c>
      <c r="K25" s="1">
        <f t="shared" si="15"/>
        <v>0.81786941580756001</v>
      </c>
      <c r="L25" s="1">
        <f t="shared" si="15"/>
        <v>0.48375451263537916</v>
      </c>
      <c r="M25" s="1">
        <f t="shared" si="15"/>
        <v>0.71658986175115214</v>
      </c>
      <c r="N25" s="2">
        <f t="shared" si="8"/>
        <v>0.56984007175234452</v>
      </c>
      <c r="O25" s="2">
        <f t="shared" si="9"/>
        <v>0.2488349540512452</v>
      </c>
    </row>
    <row r="26" spans="2:15" x14ac:dyDescent="0.2">
      <c r="B26">
        <v>3</v>
      </c>
      <c r="C26" s="1">
        <f t="shared" ref="C26:F26" si="16">(C7-C$4)/C$4</f>
        <v>1.7680722891566263</v>
      </c>
      <c r="D26" s="1">
        <f t="shared" si="16"/>
        <v>1.371345029239766</v>
      </c>
      <c r="E26" s="1">
        <f t="shared" si="16"/>
        <v>0.6555118110236221</v>
      </c>
      <c r="F26" s="1">
        <f t="shared" si="16"/>
        <v>1.2295805739514347</v>
      </c>
      <c r="G26" s="2">
        <f t="shared" si="11"/>
        <v>1.2561274258428623</v>
      </c>
      <c r="H26" s="2">
        <f t="shared" si="12"/>
        <v>0.46072641604170916</v>
      </c>
      <c r="J26" s="1">
        <f t="shared" ref="J26:M26" si="17">(J7-J$4)/J$4</f>
        <v>0.1958598726114649</v>
      </c>
      <c r="K26" s="1">
        <f t="shared" si="17"/>
        <v>0.90034364261168387</v>
      </c>
      <c r="L26" s="1">
        <f t="shared" si="17"/>
        <v>0.45487364620938636</v>
      </c>
      <c r="M26" s="1">
        <f t="shared" si="17"/>
        <v>0.85023041474654371</v>
      </c>
      <c r="N26" s="2">
        <f t="shared" si="8"/>
        <v>0.60032689404476969</v>
      </c>
      <c r="O26" s="2">
        <f t="shared" si="9"/>
        <v>0.33526707652894483</v>
      </c>
    </row>
    <row r="27" spans="2:15" x14ac:dyDescent="0.2">
      <c r="B27">
        <v>4</v>
      </c>
      <c r="C27" s="1">
        <f t="shared" ref="C27:F27" si="18">(C8-C$4)/C$4</f>
        <v>1.8283132530120483</v>
      </c>
      <c r="D27" s="1">
        <f t="shared" si="18"/>
        <v>1.1257309941520468</v>
      </c>
      <c r="E27" s="1">
        <f t="shared" si="18"/>
        <v>0.24803149606299207</v>
      </c>
      <c r="F27" s="1">
        <f t="shared" si="18"/>
        <v>1.0331125827814571</v>
      </c>
      <c r="G27" s="2">
        <f t="shared" si="11"/>
        <v>1.0587970815021361</v>
      </c>
      <c r="H27" s="2">
        <f t="shared" si="12"/>
        <v>0.64669307889830485</v>
      </c>
      <c r="J27" s="1">
        <f t="shared" ref="J27:M27" si="19">(J8-J$4)/J$4</f>
        <v>5.8917197452229314E-2</v>
      </c>
      <c r="K27" s="1">
        <f t="shared" si="19"/>
        <v>0.91065292096219908</v>
      </c>
      <c r="L27" s="1">
        <f t="shared" si="19"/>
        <v>0.41877256317689537</v>
      </c>
      <c r="M27" s="1">
        <f t="shared" si="19"/>
        <v>0.87788018433179738</v>
      </c>
      <c r="N27" s="2">
        <f t="shared" si="8"/>
        <v>0.56655571648078029</v>
      </c>
      <c r="O27" s="2">
        <f t="shared" si="9"/>
        <v>0.40614551448817227</v>
      </c>
    </row>
    <row r="28" spans="2:15" x14ac:dyDescent="0.2">
      <c r="B28">
        <v>5</v>
      </c>
      <c r="C28" s="1">
        <f t="shared" ref="C28:F28" si="20">(C9-C$4)/C$4</f>
        <v>1.5271084337349399</v>
      </c>
      <c r="D28" s="1">
        <f t="shared" si="20"/>
        <v>0.53801169590643272</v>
      </c>
      <c r="E28" s="1">
        <f t="shared" si="20"/>
        <v>2.5590551181102341E-2</v>
      </c>
      <c r="F28" s="1">
        <f t="shared" si="20"/>
        <v>0.51214128035320072</v>
      </c>
      <c r="G28" s="2">
        <f t="shared" si="11"/>
        <v>0.65071299029391894</v>
      </c>
      <c r="H28" s="2">
        <f t="shared" si="12"/>
        <v>0.63001342253400983</v>
      </c>
      <c r="J28" s="1">
        <f t="shared" ref="J28:M28" si="21">(J9-J$4)/J$4</f>
        <v>-1.9108280254777087E-2</v>
      </c>
      <c r="K28" s="1">
        <f t="shared" si="21"/>
        <v>0.83505154639175239</v>
      </c>
      <c r="L28" s="1">
        <f t="shared" si="21"/>
        <v>0.45487364620938636</v>
      </c>
      <c r="M28" s="1">
        <f t="shared" si="21"/>
        <v>0.77880184331797231</v>
      </c>
      <c r="N28" s="2">
        <f t="shared" si="8"/>
        <v>0.51240468891608348</v>
      </c>
      <c r="O28" s="2">
        <f t="shared" si="9"/>
        <v>0.39195420471618553</v>
      </c>
    </row>
    <row r="29" spans="2:15" x14ac:dyDescent="0.2">
      <c r="B29">
        <v>6</v>
      </c>
      <c r="C29" s="1">
        <f t="shared" ref="C29:F29" si="22">(C10-C$4)/C$4</f>
        <v>1.1506024096385543</v>
      </c>
      <c r="D29" s="1">
        <f t="shared" si="22"/>
        <v>0.37719298245614036</v>
      </c>
      <c r="E29" s="1">
        <f t="shared" si="22"/>
        <v>-7.8740157480315029E-3</v>
      </c>
      <c r="F29" s="1">
        <f t="shared" si="22"/>
        <v>0.2538631346578365</v>
      </c>
      <c r="G29" s="2">
        <f t="shared" si="11"/>
        <v>0.44344612775112491</v>
      </c>
      <c r="H29" s="2">
        <f t="shared" si="12"/>
        <v>0.49802646163721087</v>
      </c>
      <c r="J29" s="1">
        <f t="shared" ref="J29:M29" si="23">(J10-J$4)/J$4</f>
        <v>-0.10350318471337584</v>
      </c>
      <c r="K29" s="1">
        <f t="shared" si="23"/>
        <v>0.62199312714776611</v>
      </c>
      <c r="L29" s="1">
        <f t="shared" si="23"/>
        <v>0.47292418772563177</v>
      </c>
      <c r="M29" s="1">
        <f t="shared" si="23"/>
        <v>0.54147465437788034</v>
      </c>
      <c r="N29" s="2">
        <f t="shared" si="8"/>
        <v>0.38322219613447561</v>
      </c>
      <c r="O29" s="2">
        <f t="shared" si="9"/>
        <v>0.33015321781153867</v>
      </c>
    </row>
    <row r="30" spans="2:15" x14ac:dyDescent="0.2">
      <c r="B30">
        <v>7</v>
      </c>
      <c r="C30" s="1">
        <f t="shared" ref="C30:F30" si="24">(C11-C$4)/C$4</f>
        <v>0.74096385542168686</v>
      </c>
      <c r="D30" s="1">
        <f t="shared" si="24"/>
        <v>0.27192982456140341</v>
      </c>
      <c r="E30" s="1">
        <f t="shared" si="24"/>
        <v>-5.9055118110236185E-2</v>
      </c>
      <c r="F30" s="1">
        <f t="shared" si="24"/>
        <v>0.21633554083885198</v>
      </c>
      <c r="G30" s="2">
        <f t="shared" si="11"/>
        <v>0.29254352567792652</v>
      </c>
      <c r="H30" s="2">
        <f t="shared" si="12"/>
        <v>0.33213199186876086</v>
      </c>
      <c r="J30" s="1">
        <f t="shared" ref="J30:M30" si="25">(J11-J$4)/J$4</f>
        <v>-0.15286624203821655</v>
      </c>
      <c r="K30" s="1">
        <f t="shared" si="25"/>
        <v>0.41237113402061859</v>
      </c>
      <c r="L30" s="1">
        <f t="shared" si="25"/>
        <v>0.39711191335740076</v>
      </c>
      <c r="M30" s="1">
        <f t="shared" si="25"/>
        <v>0.28110599078341009</v>
      </c>
      <c r="N30" s="2">
        <f t="shared" si="8"/>
        <v>0.23443069903080321</v>
      </c>
      <c r="O30" s="2">
        <f t="shared" si="9"/>
        <v>0.26476749505981773</v>
      </c>
    </row>
    <row r="31" spans="2:15" x14ac:dyDescent="0.2">
      <c r="B31">
        <v>8</v>
      </c>
      <c r="C31" s="1">
        <f t="shared" ref="C31:F31" si="26">(C12-C$4)/C$4</f>
        <v>0.72289156626506024</v>
      </c>
      <c r="D31" s="1">
        <f t="shared" si="26"/>
        <v>0.28947368421052638</v>
      </c>
      <c r="E31" s="1">
        <f t="shared" si="26"/>
        <v>-0.11614173228346454</v>
      </c>
      <c r="F31" s="1">
        <f t="shared" si="26"/>
        <v>0.19646799116997785</v>
      </c>
      <c r="G31" s="2">
        <f t="shared" si="11"/>
        <v>0.27317287734052498</v>
      </c>
      <c r="H31" s="2">
        <f t="shared" si="12"/>
        <v>0.34639193615601199</v>
      </c>
      <c r="J31" s="1">
        <f t="shared" ref="J31:M31" si="27">(J12-J$4)/J$4</f>
        <v>-0.18471337579617836</v>
      </c>
      <c r="K31" s="1">
        <f t="shared" si="27"/>
        <v>0.37800687285223356</v>
      </c>
      <c r="L31" s="1">
        <f t="shared" si="27"/>
        <v>0.36462093862815875</v>
      </c>
      <c r="M31" s="1">
        <f t="shared" si="27"/>
        <v>0.20506912442396327</v>
      </c>
      <c r="N31" s="2">
        <f t="shared" si="8"/>
        <v>0.19074589002704431</v>
      </c>
      <c r="O31" s="2">
        <f t="shared" si="9"/>
        <v>0.26234457211258011</v>
      </c>
    </row>
    <row r="32" spans="2:15" x14ac:dyDescent="0.2">
      <c r="B32" t="s">
        <v>1</v>
      </c>
      <c r="G32" s="2"/>
      <c r="H32" s="2"/>
    </row>
    <row r="33" spans="2:15" x14ac:dyDescent="0.2">
      <c r="B33">
        <v>12</v>
      </c>
      <c r="C33" s="1">
        <f t="shared" ref="C33:F33" si="28">(C14-C$4)/C$4</f>
        <v>0.563253012048193</v>
      </c>
      <c r="D33" s="1">
        <f t="shared" si="28"/>
        <v>0.2192982456140351</v>
      </c>
      <c r="E33" s="1">
        <f t="shared" si="28"/>
        <v>-0.10826771653543303</v>
      </c>
      <c r="F33" s="1">
        <f t="shared" si="28"/>
        <v>4.4150110375275976E-2</v>
      </c>
      <c r="G33" s="2">
        <f t="shared" ref="G33:G35" si="29">AVERAGE(C33:F33)</f>
        <v>0.17960841287551776</v>
      </c>
      <c r="H33" s="2">
        <f t="shared" ref="H33:H35" si="30">STDEV(C33:F33)</f>
        <v>0.28866363291210967</v>
      </c>
      <c r="J33" s="1">
        <f t="shared" ref="J33:M33" si="31">(J14-J$4)/J$4</f>
        <v>-0.25796178343949044</v>
      </c>
      <c r="K33" s="1">
        <f t="shared" si="31"/>
        <v>0.26116838487972499</v>
      </c>
      <c r="L33" s="1">
        <f t="shared" si="31"/>
        <v>5.4151624548736427E-2</v>
      </c>
      <c r="M33" s="1">
        <f t="shared" si="31"/>
        <v>8.7557603686635926E-2</v>
      </c>
      <c r="N33" s="2">
        <f t="shared" ref="N33:N35" si="32">AVERAGE(J33:M33)</f>
        <v>3.6228957418901725E-2</v>
      </c>
      <c r="O33" s="2">
        <f t="shared" ref="O33:O35" si="33">STDEV(J33:M33)</f>
        <v>0.21610320833492011</v>
      </c>
    </row>
    <row r="34" spans="2:15" x14ac:dyDescent="0.2">
      <c r="B34">
        <v>13</v>
      </c>
      <c r="C34" s="1">
        <f t="shared" ref="C34:F34" si="34">(C15-C$4)/C$4</f>
        <v>0.52108433734939763</v>
      </c>
      <c r="D34" s="1">
        <f t="shared" si="34"/>
        <v>0.22222222222222215</v>
      </c>
      <c r="E34" s="1">
        <f t="shared" si="34"/>
        <v>-0.1062992125984252</v>
      </c>
      <c r="F34" s="1">
        <f t="shared" si="34"/>
        <v>4.6357615894039722E-2</v>
      </c>
      <c r="G34" s="2">
        <f t="shared" si="29"/>
        <v>0.17084124071680856</v>
      </c>
      <c r="H34" s="2">
        <f t="shared" si="30"/>
        <v>0.26932832238244953</v>
      </c>
      <c r="J34" s="1">
        <f t="shared" ref="J34:M34" si="35">(J15-J$4)/J$4</f>
        <v>-0.27707006369426757</v>
      </c>
      <c r="K34" s="1">
        <f t="shared" si="35"/>
        <v>0.23024054982817865</v>
      </c>
      <c r="L34" s="1">
        <f t="shared" si="35"/>
        <v>3.6101083032491009E-2</v>
      </c>
      <c r="M34" s="1">
        <f t="shared" si="35"/>
        <v>5.7603686635944701E-2</v>
      </c>
      <c r="N34" s="2">
        <f t="shared" si="32"/>
        <v>1.1718813950586699E-2</v>
      </c>
      <c r="O34" s="2">
        <f t="shared" si="33"/>
        <v>0.21122711433373051</v>
      </c>
    </row>
    <row r="35" spans="2:15" x14ac:dyDescent="0.2">
      <c r="B35">
        <v>14</v>
      </c>
      <c r="C35" s="1">
        <f t="shared" ref="C35:F35" si="36">(C16-C$4)/C$4</f>
        <v>0.46084337349397586</v>
      </c>
      <c r="D35" s="1">
        <f t="shared" si="36"/>
        <v>0.21345029239766095</v>
      </c>
      <c r="E35" s="1">
        <f t="shared" si="36"/>
        <v>-0.11023622047244104</v>
      </c>
      <c r="F35" s="1">
        <f t="shared" si="36"/>
        <v>3.9735099337748277E-2</v>
      </c>
      <c r="G35" s="2">
        <f t="shared" si="29"/>
        <v>0.150948136189236</v>
      </c>
      <c r="H35" s="2">
        <f t="shared" si="30"/>
        <v>0.24530741622527974</v>
      </c>
      <c r="J35" s="1">
        <f t="shared" ref="J35:M35" si="37">(J16-J$4)/J$4</f>
        <v>-0.30095541401273895</v>
      </c>
      <c r="K35" s="1">
        <f t="shared" si="37"/>
        <v>0.19931271477663232</v>
      </c>
      <c r="L35" s="1">
        <f t="shared" si="37"/>
        <v>-1.0830324909747223E-2</v>
      </c>
      <c r="M35" s="1">
        <f t="shared" si="37"/>
        <v>1.6129032258064582E-2</v>
      </c>
      <c r="N35" s="2">
        <f t="shared" si="32"/>
        <v>-2.4085997971947319E-2</v>
      </c>
      <c r="O35" s="2">
        <f t="shared" si="33"/>
        <v>0.20684665811596128</v>
      </c>
    </row>
    <row r="38" spans="2:15" s="3" customFormat="1" x14ac:dyDescent="0.2"/>
    <row r="39" spans="2:15" x14ac:dyDescent="0.2">
      <c r="C39" t="s">
        <v>5</v>
      </c>
      <c r="E39" t="s">
        <v>9</v>
      </c>
      <c r="H39" t="s">
        <v>6</v>
      </c>
      <c r="J39" t="s">
        <v>9</v>
      </c>
    </row>
    <row r="40" spans="2:15" x14ac:dyDescent="0.2">
      <c r="C40" t="s">
        <v>4</v>
      </c>
      <c r="H40" t="s">
        <v>7</v>
      </c>
    </row>
    <row r="41" spans="2:15" x14ac:dyDescent="0.2">
      <c r="B41" s="4" t="s">
        <v>0</v>
      </c>
      <c r="C41" s="4" t="s">
        <v>2</v>
      </c>
      <c r="D41" s="4" t="s">
        <v>3</v>
      </c>
      <c r="E41" s="4" t="s">
        <v>2</v>
      </c>
      <c r="F41" s="4" t="s">
        <v>3</v>
      </c>
      <c r="H41" s="4" t="s">
        <v>2</v>
      </c>
      <c r="I41" s="4" t="s">
        <v>3</v>
      </c>
      <c r="J41" s="4" t="s">
        <v>2</v>
      </c>
      <c r="K41" s="4" t="s">
        <v>3</v>
      </c>
    </row>
    <row r="42" spans="2:15" x14ac:dyDescent="0.2">
      <c r="B42" s="4" t="s">
        <v>8</v>
      </c>
      <c r="C42" s="5">
        <v>4.0875000000000004</v>
      </c>
      <c r="D42" s="5">
        <v>0.85935537856387523</v>
      </c>
      <c r="E42" s="6" t="s">
        <v>10</v>
      </c>
      <c r="F42" s="6" t="s">
        <v>10</v>
      </c>
      <c r="G42" s="2"/>
      <c r="H42" s="5">
        <v>4.0750000000000002</v>
      </c>
      <c r="I42" s="5">
        <v>1.6322275168206988</v>
      </c>
      <c r="J42" s="6" t="s">
        <v>10</v>
      </c>
      <c r="K42" s="6" t="s">
        <v>10</v>
      </c>
      <c r="N42" s="2"/>
      <c r="O42" s="2"/>
    </row>
    <row r="43" spans="2:15" x14ac:dyDescent="0.2">
      <c r="B43" s="4">
        <v>1</v>
      </c>
      <c r="C43" s="5">
        <v>5.919999999999999</v>
      </c>
      <c r="D43" s="5">
        <v>1.1116954019274665</v>
      </c>
      <c r="E43" s="5">
        <v>0.45474145933971771</v>
      </c>
      <c r="F43" s="5">
        <v>7.1164095077537085E-2</v>
      </c>
      <c r="G43" s="2"/>
      <c r="H43" s="5">
        <v>5.6049999999999995</v>
      </c>
      <c r="I43" s="5">
        <v>1.83881302293989</v>
      </c>
      <c r="J43" s="5">
        <v>0.40715211799916162</v>
      </c>
      <c r="K43" s="5">
        <v>0.18415398886421872</v>
      </c>
      <c r="N43" s="2"/>
      <c r="O43" s="2"/>
    </row>
    <row r="44" spans="2:15" x14ac:dyDescent="0.2">
      <c r="B44" s="4">
        <v>2</v>
      </c>
      <c r="C44" s="5">
        <v>7.3325000000000005</v>
      </c>
      <c r="D44" s="5">
        <v>0.99144255170600759</v>
      </c>
      <c r="E44" s="5">
        <v>0.82094728612415713</v>
      </c>
      <c r="F44" s="5">
        <v>0.21032400517733799</v>
      </c>
      <c r="G44" s="2"/>
      <c r="H44" s="5">
        <v>6.1924999999999999</v>
      </c>
      <c r="I44" s="5">
        <v>1.7997106248876038</v>
      </c>
      <c r="J44" s="5">
        <v>0.56984007175234452</v>
      </c>
      <c r="K44" s="5">
        <v>0.2488349540512452</v>
      </c>
      <c r="N44" s="2"/>
      <c r="O44" s="2"/>
    </row>
    <row r="45" spans="2:15" x14ac:dyDescent="0.2">
      <c r="B45" s="4">
        <v>3</v>
      </c>
      <c r="C45" s="5">
        <v>8.9524999999999988</v>
      </c>
      <c r="D45" s="5">
        <v>0.89018256554484365</v>
      </c>
      <c r="E45" s="5">
        <v>1.2561274258428623</v>
      </c>
      <c r="F45" s="5">
        <v>0.46072641604170916</v>
      </c>
      <c r="G45" s="2"/>
      <c r="H45" s="5">
        <v>6.2750000000000004</v>
      </c>
      <c r="I45" s="5">
        <v>1.8439360075664204</v>
      </c>
      <c r="J45" s="5">
        <v>0.60032689404476969</v>
      </c>
      <c r="K45" s="5">
        <v>0.33526707652894483</v>
      </c>
      <c r="N45" s="2"/>
      <c r="O45" s="2"/>
    </row>
    <row r="46" spans="2:15" x14ac:dyDescent="0.2">
      <c r="B46" s="4">
        <v>4</v>
      </c>
      <c r="C46" s="5">
        <v>8.0525000000000002</v>
      </c>
      <c r="D46" s="5">
        <v>1.491495334666969</v>
      </c>
      <c r="E46" s="5">
        <v>1.0587970815021361</v>
      </c>
      <c r="F46" s="5">
        <v>0.64669307889830485</v>
      </c>
      <c r="G46" s="2"/>
      <c r="H46" s="5">
        <v>6.0724999999999998</v>
      </c>
      <c r="I46" s="5">
        <v>1.7797448318977269</v>
      </c>
      <c r="J46" s="5">
        <v>0.56655571648078029</v>
      </c>
      <c r="K46" s="5">
        <v>0.40614551448817227</v>
      </c>
      <c r="N46" s="2"/>
      <c r="O46" s="2"/>
    </row>
    <row r="47" spans="2:15" x14ac:dyDescent="0.2">
      <c r="B47" s="4">
        <v>5</v>
      </c>
      <c r="C47" s="5">
        <v>6.4275000000000002</v>
      </c>
      <c r="D47" s="5">
        <v>1.5138554532495265</v>
      </c>
      <c r="E47" s="5">
        <v>0.65071299029391894</v>
      </c>
      <c r="F47" s="5">
        <v>0.63001342253400983</v>
      </c>
      <c r="G47" s="2"/>
      <c r="H47" s="5">
        <v>5.8125</v>
      </c>
      <c r="I47" s="5">
        <v>1.5448705447382962</v>
      </c>
      <c r="J47" s="5">
        <v>0.51240468891608348</v>
      </c>
      <c r="K47" s="5">
        <v>0.39195420471618553</v>
      </c>
      <c r="N47" s="2"/>
      <c r="O47" s="2"/>
    </row>
    <row r="48" spans="2:15" x14ac:dyDescent="0.2">
      <c r="B48" s="4">
        <v>6</v>
      </c>
      <c r="C48" s="5">
        <v>5.6425000000000001</v>
      </c>
      <c r="D48" s="5">
        <v>1.0764873431675812</v>
      </c>
      <c r="E48" s="5">
        <v>0.44344612775112491</v>
      </c>
      <c r="F48" s="5">
        <v>0.49802646163721087</v>
      </c>
      <c r="G48" s="2"/>
      <c r="H48" s="5">
        <v>5.28</v>
      </c>
      <c r="I48" s="5">
        <v>1.1349302474895386</v>
      </c>
      <c r="J48" s="5">
        <v>0.38322219613447561</v>
      </c>
      <c r="K48" s="5">
        <v>0.33015321781153867</v>
      </c>
      <c r="N48" s="2"/>
      <c r="O48" s="2"/>
    </row>
    <row r="49" spans="2:15" x14ac:dyDescent="0.2">
      <c r="B49" s="4">
        <v>7</v>
      </c>
      <c r="C49" s="5">
        <v>5.1050000000000004</v>
      </c>
      <c r="D49" s="5">
        <v>0.6570895423507066</v>
      </c>
      <c r="E49" s="5">
        <v>0.29254352567792652</v>
      </c>
      <c r="F49" s="5">
        <v>0.33213199186876086</v>
      </c>
      <c r="G49" s="2"/>
      <c r="H49" s="5">
        <v>4.7149999999999999</v>
      </c>
      <c r="I49" s="5">
        <v>0.84854777905156176</v>
      </c>
      <c r="J49" s="5">
        <v>0.23443069903080321</v>
      </c>
      <c r="K49" s="5">
        <v>0.26476749505981773</v>
      </c>
      <c r="N49" s="2"/>
      <c r="O49" s="2"/>
    </row>
    <row r="50" spans="2:15" x14ac:dyDescent="0.2">
      <c r="B50" s="4">
        <v>8</v>
      </c>
      <c r="C50" s="5">
        <v>5.01</v>
      </c>
      <c r="D50" s="5">
        <v>0.65893854038142596</v>
      </c>
      <c r="E50" s="5">
        <v>0.27317287734052498</v>
      </c>
      <c r="F50" s="5">
        <v>0.34639193615601199</v>
      </c>
      <c r="G50" s="2"/>
      <c r="H50" s="5">
        <v>4.5350000000000001</v>
      </c>
      <c r="I50" s="5">
        <v>0.74630199428023969</v>
      </c>
      <c r="J50" s="5">
        <v>0.19074589002704431</v>
      </c>
      <c r="K50" s="5">
        <v>0.26234457211258011</v>
      </c>
      <c r="N50" s="2"/>
      <c r="O50" s="2"/>
    </row>
    <row r="51" spans="2:15" x14ac:dyDescent="0.2">
      <c r="B51" s="4" t="s">
        <v>1</v>
      </c>
      <c r="C51" s="5"/>
      <c r="D51" s="5"/>
      <c r="E51" s="5"/>
      <c r="F51" s="5"/>
      <c r="G51" s="2"/>
      <c r="H51" s="4"/>
      <c r="I51" s="4"/>
      <c r="J51" s="4"/>
      <c r="K51" s="4"/>
    </row>
    <row r="52" spans="2:15" x14ac:dyDescent="0.2">
      <c r="B52" s="4">
        <v>12</v>
      </c>
      <c r="C52" s="5">
        <v>4.6550000000000002</v>
      </c>
      <c r="D52" s="5">
        <v>0.42532340636273497</v>
      </c>
      <c r="E52" s="5">
        <v>0.17960841287551776</v>
      </c>
      <c r="F52" s="5">
        <v>0.28866363291210967</v>
      </c>
      <c r="G52" s="2"/>
      <c r="H52" s="5">
        <v>3.9924999999999997</v>
      </c>
      <c r="I52" s="5">
        <v>0.86198897904787519</v>
      </c>
      <c r="J52" s="5">
        <v>3.6228957418901725E-2</v>
      </c>
      <c r="K52" s="5">
        <v>0.21610320833492011</v>
      </c>
      <c r="N52" s="2"/>
      <c r="O52" s="2"/>
    </row>
    <row r="53" spans="2:15" x14ac:dyDescent="0.2">
      <c r="B53" s="4">
        <v>13</v>
      </c>
      <c r="C53" s="5">
        <v>4.6274999999999995</v>
      </c>
      <c r="D53" s="5">
        <v>0.3647259244967378</v>
      </c>
      <c r="E53" s="5">
        <v>0.17084124071680856</v>
      </c>
      <c r="F53" s="5">
        <v>0.26932832238244953</v>
      </c>
      <c r="G53" s="2"/>
      <c r="H53" s="5">
        <v>3.8950000000000005</v>
      </c>
      <c r="I53" s="5">
        <v>0.82641797334439571</v>
      </c>
      <c r="J53" s="5">
        <v>1.1718813950586699E-2</v>
      </c>
      <c r="K53" s="5">
        <v>0.21122711433373051</v>
      </c>
      <c r="N53" s="2"/>
      <c r="O53" s="2"/>
    </row>
    <row r="54" spans="2:15" x14ac:dyDescent="0.2">
      <c r="B54" s="4">
        <v>14</v>
      </c>
      <c r="C54" s="5">
        <v>4.5575000000000001</v>
      </c>
      <c r="D54" s="5">
        <v>0.3034660881658221</v>
      </c>
      <c r="E54" s="5">
        <v>0.150948136189236</v>
      </c>
      <c r="F54" s="5">
        <v>0.24530741622527974</v>
      </c>
      <c r="G54" s="2"/>
      <c r="H54" s="5">
        <v>3.7575000000000003</v>
      </c>
      <c r="I54" s="5">
        <v>0.80263628126318609</v>
      </c>
      <c r="J54" s="5">
        <v>-2.4085997971947319E-2</v>
      </c>
      <c r="K54" s="5">
        <v>0.20684665811596128</v>
      </c>
      <c r="N54" s="2"/>
      <c r="O54" s="2"/>
    </row>
    <row r="57" spans="2:15" x14ac:dyDescent="0.2">
      <c r="C57" t="s">
        <v>11</v>
      </c>
      <c r="D57" t="s">
        <v>12</v>
      </c>
    </row>
    <row r="58" spans="2:15" x14ac:dyDescent="0.2">
      <c r="D58" t="s">
        <v>25</v>
      </c>
      <c r="E58" t="s">
        <v>26</v>
      </c>
      <c r="F58">
        <v>2744</v>
      </c>
    </row>
    <row r="59" spans="2:15" x14ac:dyDescent="0.2">
      <c r="C59" t="s">
        <v>13</v>
      </c>
      <c r="D59">
        <v>44</v>
      </c>
      <c r="E59">
        <v>214</v>
      </c>
    </row>
    <row r="60" spans="2:15" x14ac:dyDescent="0.2">
      <c r="C60" t="s">
        <v>14</v>
      </c>
      <c r="D60">
        <v>109</v>
      </c>
      <c r="E60">
        <v>279</v>
      </c>
    </row>
    <row r="61" spans="2:15" x14ac:dyDescent="0.2">
      <c r="C61" t="s">
        <v>15</v>
      </c>
      <c r="D61">
        <v>231</v>
      </c>
      <c r="E61">
        <v>401</v>
      </c>
    </row>
    <row r="62" spans="2:15" x14ac:dyDescent="0.2">
      <c r="C62" t="s">
        <v>16</v>
      </c>
      <c r="D62">
        <v>536</v>
      </c>
      <c r="E62">
        <v>706</v>
      </c>
    </row>
    <row r="63" spans="2:15" x14ac:dyDescent="0.2">
      <c r="C63" t="s">
        <v>17</v>
      </c>
      <c r="D63">
        <v>984</v>
      </c>
      <c r="E63">
        <v>1144</v>
      </c>
      <c r="F63">
        <f>SUM(E59:E63)</f>
        <v>2744</v>
      </c>
    </row>
    <row r="64" spans="2:15" x14ac:dyDescent="0.2">
      <c r="C64" t="s">
        <v>18</v>
      </c>
      <c r="D64">
        <v>2016</v>
      </c>
      <c r="E64">
        <v>2016</v>
      </c>
    </row>
    <row r="65" spans="3:6" x14ac:dyDescent="0.2">
      <c r="C65" t="s">
        <v>19</v>
      </c>
      <c r="D65">
        <v>1051</v>
      </c>
      <c r="E65">
        <v>681</v>
      </c>
    </row>
    <row r="66" spans="3:6" x14ac:dyDescent="0.2">
      <c r="C66" t="s">
        <v>20</v>
      </c>
      <c r="D66">
        <v>486</v>
      </c>
      <c r="E66">
        <v>219</v>
      </c>
    </row>
    <row r="67" spans="3:6" x14ac:dyDescent="0.2">
      <c r="C67" t="s">
        <v>21</v>
      </c>
      <c r="D67">
        <v>194</v>
      </c>
      <c r="E67">
        <v>71</v>
      </c>
    </row>
    <row r="68" spans="3:6" x14ac:dyDescent="0.2">
      <c r="C68" t="s">
        <v>22</v>
      </c>
      <c r="D68">
        <v>85</v>
      </c>
      <c r="E68">
        <v>35</v>
      </c>
    </row>
    <row r="69" spans="3:6" x14ac:dyDescent="0.2">
      <c r="C69" t="s">
        <v>23</v>
      </c>
      <c r="D69">
        <v>52</v>
      </c>
      <c r="E69">
        <v>22</v>
      </c>
      <c r="F69">
        <f>SUM(E65:E69)</f>
        <v>1028</v>
      </c>
    </row>
    <row r="70" spans="3:6" x14ac:dyDescent="0.2">
      <c r="C70" t="s">
        <v>24</v>
      </c>
      <c r="D70">
        <v>5788</v>
      </c>
      <c r="E70">
        <v>5788</v>
      </c>
      <c r="F70">
        <v>1028</v>
      </c>
    </row>
    <row r="107" spans="2:5" x14ac:dyDescent="0.2">
      <c r="B107" t="s">
        <v>11</v>
      </c>
      <c r="C107" t="s">
        <v>12</v>
      </c>
    </row>
    <row r="108" spans="2:5" x14ac:dyDescent="0.2">
      <c r="C108" t="s">
        <v>25</v>
      </c>
      <c r="D108" t="s">
        <v>26</v>
      </c>
      <c r="E108">
        <v>2744</v>
      </c>
    </row>
    <row r="109" spans="2:5" x14ac:dyDescent="0.2">
      <c r="B109" t="s">
        <v>13</v>
      </c>
      <c r="C109">
        <v>44</v>
      </c>
      <c r="D109">
        <v>214</v>
      </c>
    </row>
    <row r="110" spans="2:5" x14ac:dyDescent="0.2">
      <c r="B110" t="s">
        <v>14</v>
      </c>
      <c r="C110">
        <v>109</v>
      </c>
      <c r="D110">
        <v>279</v>
      </c>
    </row>
    <row r="111" spans="2:5" x14ac:dyDescent="0.2">
      <c r="B111" t="s">
        <v>15</v>
      </c>
      <c r="C111">
        <v>231</v>
      </c>
      <c r="D111">
        <v>401</v>
      </c>
    </row>
    <row r="112" spans="2:5" x14ac:dyDescent="0.2">
      <c r="B112" t="s">
        <v>16</v>
      </c>
      <c r="C112">
        <v>536</v>
      </c>
      <c r="D112">
        <v>706</v>
      </c>
    </row>
    <row r="113" spans="2:5" x14ac:dyDescent="0.2">
      <c r="B113" t="s">
        <v>17</v>
      </c>
      <c r="C113">
        <v>984</v>
      </c>
      <c r="D113">
        <v>1144</v>
      </c>
      <c r="E113">
        <f>SUM(D109:D113)</f>
        <v>2744</v>
      </c>
    </row>
    <row r="114" spans="2:5" x14ac:dyDescent="0.2">
      <c r="B114" t="s">
        <v>18</v>
      </c>
      <c r="C114">
        <v>2016</v>
      </c>
      <c r="D114">
        <v>2016</v>
      </c>
    </row>
    <row r="115" spans="2:5" x14ac:dyDescent="0.2">
      <c r="B115" t="s">
        <v>19</v>
      </c>
      <c r="C115">
        <v>1051</v>
      </c>
      <c r="D115">
        <v>681</v>
      </c>
    </row>
    <row r="116" spans="2:5" x14ac:dyDescent="0.2">
      <c r="B116" t="s">
        <v>20</v>
      </c>
      <c r="C116">
        <v>486</v>
      </c>
      <c r="D116">
        <v>219</v>
      </c>
    </row>
    <row r="117" spans="2:5" x14ac:dyDescent="0.2">
      <c r="B117" t="s">
        <v>21</v>
      </c>
      <c r="C117">
        <v>194</v>
      </c>
      <c r="D117">
        <v>71</v>
      </c>
    </row>
    <row r="118" spans="2:5" x14ac:dyDescent="0.2">
      <c r="B118" t="s">
        <v>22</v>
      </c>
      <c r="C118">
        <v>85</v>
      </c>
      <c r="D118">
        <v>35</v>
      </c>
    </row>
    <row r="119" spans="2:5" x14ac:dyDescent="0.2">
      <c r="B119" t="s">
        <v>23</v>
      </c>
      <c r="C119">
        <v>52</v>
      </c>
      <c r="D119">
        <v>22</v>
      </c>
      <c r="E119">
        <f>SUM(D115:D119)</f>
        <v>1028</v>
      </c>
    </row>
    <row r="120" spans="2:5" x14ac:dyDescent="0.2">
      <c r="B120" t="s">
        <v>24</v>
      </c>
      <c r="C120">
        <v>5788</v>
      </c>
      <c r="D120">
        <v>5788</v>
      </c>
      <c r="E120">
        <v>1028</v>
      </c>
    </row>
    <row r="124" spans="2:5" x14ac:dyDescent="0.2">
      <c r="B124" t="s">
        <v>11</v>
      </c>
      <c r="C124" t="s">
        <v>27</v>
      </c>
      <c r="D124" t="s">
        <v>28</v>
      </c>
      <c r="E124" t="s">
        <v>24</v>
      </c>
    </row>
    <row r="125" spans="2:5" x14ac:dyDescent="0.2">
      <c r="B125" t="s">
        <v>13</v>
      </c>
      <c r="C125">
        <v>24</v>
      </c>
      <c r="D125">
        <v>20</v>
      </c>
      <c r="E125">
        <v>44</v>
      </c>
    </row>
    <row r="126" spans="2:5" x14ac:dyDescent="0.2">
      <c r="B126" t="s">
        <v>14</v>
      </c>
      <c r="C126">
        <v>61</v>
      </c>
      <c r="D126">
        <v>48</v>
      </c>
      <c r="E126">
        <v>109</v>
      </c>
    </row>
    <row r="127" spans="2:5" x14ac:dyDescent="0.2">
      <c r="B127" t="s">
        <v>15</v>
      </c>
      <c r="C127">
        <v>152</v>
      </c>
      <c r="D127">
        <v>79</v>
      </c>
      <c r="E127">
        <v>231</v>
      </c>
    </row>
    <row r="128" spans="2:5" x14ac:dyDescent="0.2">
      <c r="B128" t="s">
        <v>16</v>
      </c>
      <c r="C128">
        <v>269</v>
      </c>
      <c r="D128">
        <v>267</v>
      </c>
      <c r="E128">
        <v>536</v>
      </c>
    </row>
    <row r="129" spans="2:16" x14ac:dyDescent="0.2">
      <c r="B129" t="s">
        <v>17</v>
      </c>
      <c r="C129">
        <v>484</v>
      </c>
      <c r="D129">
        <v>1015</v>
      </c>
      <c r="E129">
        <v>1499</v>
      </c>
    </row>
    <row r="130" spans="2:16" x14ac:dyDescent="0.2">
      <c r="B130" t="s">
        <v>18</v>
      </c>
      <c r="C130">
        <v>1001</v>
      </c>
      <c r="D130">
        <v>672</v>
      </c>
      <c r="E130">
        <v>1673</v>
      </c>
    </row>
    <row r="131" spans="2:16" x14ac:dyDescent="0.2">
      <c r="B131" t="s">
        <v>19</v>
      </c>
      <c r="C131">
        <v>379</v>
      </c>
      <c r="D131">
        <v>500</v>
      </c>
      <c r="E131">
        <v>879</v>
      </c>
    </row>
    <row r="132" spans="2:16" x14ac:dyDescent="0.2">
      <c r="B132" t="s">
        <v>20</v>
      </c>
      <c r="C132">
        <v>135</v>
      </c>
      <c r="D132">
        <v>351</v>
      </c>
      <c r="E132">
        <v>486</v>
      </c>
    </row>
    <row r="133" spans="2:16" x14ac:dyDescent="0.2">
      <c r="B133" t="s">
        <v>21</v>
      </c>
      <c r="C133">
        <v>62</v>
      </c>
      <c r="D133">
        <v>132</v>
      </c>
      <c r="E133">
        <v>194</v>
      </c>
    </row>
    <row r="134" spans="2:16" x14ac:dyDescent="0.2">
      <c r="B134" t="s">
        <v>22</v>
      </c>
      <c r="C134">
        <v>21</v>
      </c>
      <c r="D134">
        <v>64</v>
      </c>
      <c r="E134">
        <v>85</v>
      </c>
      <c r="H134" t="s">
        <v>43</v>
      </c>
      <c r="I134" t="s">
        <v>44</v>
      </c>
    </row>
    <row r="135" spans="2:16" x14ac:dyDescent="0.2">
      <c r="B135" t="s">
        <v>23</v>
      </c>
      <c r="C135">
        <v>0</v>
      </c>
      <c r="D135">
        <v>52</v>
      </c>
      <c r="E135">
        <v>52</v>
      </c>
    </row>
    <row r="136" spans="2:16" x14ac:dyDescent="0.2">
      <c r="B136" t="s">
        <v>24</v>
      </c>
      <c r="C136">
        <v>2588</v>
      </c>
      <c r="D136">
        <v>3200</v>
      </c>
      <c r="E136">
        <v>5788</v>
      </c>
    </row>
    <row r="138" spans="2:16" x14ac:dyDescent="0.2">
      <c r="D138" t="s">
        <v>51</v>
      </c>
      <c r="H138" t="s">
        <v>45</v>
      </c>
    </row>
    <row r="139" spans="2:16" x14ac:dyDescent="0.2">
      <c r="B139" t="s">
        <v>2</v>
      </c>
      <c r="C139">
        <v>164</v>
      </c>
      <c r="D139">
        <f ca="1">AVERAGE(C141:C190)</f>
        <v>163.37495212338132</v>
      </c>
      <c r="E139">
        <f ca="1">AVERAGE(D141:D190)</f>
        <v>164.00000000000003</v>
      </c>
      <c r="G139">
        <v>122</v>
      </c>
      <c r="H139">
        <f ca="1">AVERAGE(G141:G190)</f>
        <v>121.84462065467862</v>
      </c>
      <c r="I139" s="7">
        <f ca="1">AVERAGE(H141:H190)</f>
        <v>121.99999999999997</v>
      </c>
      <c r="K139" t="s">
        <v>53</v>
      </c>
      <c r="L139" t="s">
        <v>52</v>
      </c>
    </row>
    <row r="140" spans="2:16" x14ac:dyDescent="0.2">
      <c r="B140" t="s">
        <v>29</v>
      </c>
      <c r="C140">
        <v>8.5</v>
      </c>
      <c r="D140">
        <f ca="1">STDEV(C141:C190)</f>
        <v>7.2697400795612399</v>
      </c>
      <c r="E140">
        <f ca="1">STDEV(D141:D190)</f>
        <v>8.4999999999999982</v>
      </c>
      <c r="G140">
        <v>6.7</v>
      </c>
      <c r="H140">
        <f ca="1">STDEV(G141:G190)</f>
        <v>6.9178739715422628</v>
      </c>
      <c r="I140">
        <f ca="1">STDEV(H141:H190)</f>
        <v>6.700000000000002</v>
      </c>
      <c r="K140" s="12" t="s">
        <v>46</v>
      </c>
      <c r="L140" s="12" t="s">
        <v>45</v>
      </c>
    </row>
    <row r="141" spans="2:16" x14ac:dyDescent="0.2">
      <c r="B141" s="14">
        <v>1</v>
      </c>
      <c r="C141" s="7">
        <f ca="1">NORMINV(RAND(),$C$139,$C$140)</f>
        <v>150.78693579437487</v>
      </c>
      <c r="D141" s="7">
        <f ca="1">$C$139+(C141-$D$139)*$C$140/$D$140</f>
        <v>149.28171053909088</v>
      </c>
      <c r="G141" s="7">
        <f ca="1">NORMINV(RAND(),$G$139,$G$140)</f>
        <v>119.55226247842361</v>
      </c>
      <c r="H141" s="7">
        <f ca="1">$G$139+(G141-$H$139)*$G$140/$H$140</f>
        <v>119.77983816356162</v>
      </c>
      <c r="J141" t="s">
        <v>47</v>
      </c>
      <c r="K141" s="11">
        <v>171.79835142569016</v>
      </c>
      <c r="L141" s="11">
        <v>110.58478070464977</v>
      </c>
      <c r="N141" t="s">
        <v>41</v>
      </c>
    </row>
    <row r="142" spans="2:16" ht="17" thickBot="1" x14ac:dyDescent="0.25">
      <c r="B142" s="14">
        <v>2</v>
      </c>
      <c r="C142" s="7">
        <f t="shared" ref="C142:C205" ca="1" si="38">NORMINV(RAND(),$C$139,$C$140)</f>
        <v>163.56120333021698</v>
      </c>
      <c r="D142" s="7">
        <f t="shared" ref="D142:D190" ca="1" si="39">$C$139+(C142-$D$139)*$C$140/$D$140</f>
        <v>164.21777054485815</v>
      </c>
      <c r="G142" s="7">
        <f t="shared" ref="G142:G190" ca="1" si="40">NORMINV(RAND(),$G$139,$G$140)</f>
        <v>112.26193012331474</v>
      </c>
      <c r="H142" s="7">
        <f t="shared" ref="H142:H190" ca="1" si="41">$G$139+(G142-$H$139)*$G$140/$H$140</f>
        <v>112.71911011616413</v>
      </c>
      <c r="J142" t="s">
        <v>47</v>
      </c>
      <c r="K142" s="11">
        <v>156.95491950895411</v>
      </c>
      <c r="L142" s="11">
        <v>112.76864732669716</v>
      </c>
    </row>
    <row r="143" spans="2:16" x14ac:dyDescent="0.2">
      <c r="B143" s="14">
        <v>3</v>
      </c>
      <c r="C143" s="7">
        <f t="shared" ca="1" si="38"/>
        <v>155.50159715451178</v>
      </c>
      <c r="D143" s="7">
        <f t="shared" ca="1" si="39"/>
        <v>154.7942352129555</v>
      </c>
      <c r="G143" s="7">
        <f t="shared" ca="1" si="40"/>
        <v>118.97428098619815</v>
      </c>
      <c r="H143" s="7">
        <f t="shared" ca="1" si="41"/>
        <v>119.2200598250373</v>
      </c>
      <c r="J143" t="s">
        <v>47</v>
      </c>
      <c r="K143" s="11">
        <v>168.50180293681771</v>
      </c>
      <c r="L143" s="11">
        <v>124.46640884437433</v>
      </c>
      <c r="N143" s="10"/>
      <c r="O143" s="10" t="s">
        <v>30</v>
      </c>
      <c r="P143" s="10" t="s">
        <v>31</v>
      </c>
    </row>
    <row r="144" spans="2:16" x14ac:dyDescent="0.2">
      <c r="B144" s="14">
        <v>4</v>
      </c>
      <c r="C144" s="7">
        <f t="shared" ca="1" si="38"/>
        <v>172.46170886269911</v>
      </c>
      <c r="D144" s="7">
        <f t="shared" ca="1" si="39"/>
        <v>174.62451084067683</v>
      </c>
      <c r="G144" s="7">
        <f t="shared" ca="1" si="40"/>
        <v>130.33274605860035</v>
      </c>
      <c r="H144" s="7">
        <f t="shared" ca="1" si="41"/>
        <v>130.22079737795468</v>
      </c>
      <c r="J144" t="s">
        <v>47</v>
      </c>
      <c r="K144" s="11">
        <v>170.63019790086508</v>
      </c>
      <c r="L144" s="11">
        <v>115.85336999073631</v>
      </c>
      <c r="N144" s="8" t="s">
        <v>2</v>
      </c>
      <c r="O144" s="13">
        <v>168.69999999999993</v>
      </c>
      <c r="P144" s="13">
        <v>172.00195861020669</v>
      </c>
    </row>
    <row r="145" spans="2:16" x14ac:dyDescent="0.2">
      <c r="B145" s="14">
        <v>5</v>
      </c>
      <c r="C145" s="7">
        <f t="shared" ca="1" si="38"/>
        <v>162.05847895878918</v>
      </c>
      <c r="D145" s="7">
        <f t="shared" ca="1" si="39"/>
        <v>162.46073975457614</v>
      </c>
      <c r="G145" s="7">
        <f t="shared" ca="1" si="40"/>
        <v>126.41808044662278</v>
      </c>
      <c r="H145" s="7">
        <f t="shared" ca="1" si="41"/>
        <v>126.4294216304138</v>
      </c>
      <c r="J145" t="s">
        <v>47</v>
      </c>
      <c r="K145" s="11">
        <v>158.24316377094678</v>
      </c>
      <c r="L145" s="11">
        <v>112.17794041979954</v>
      </c>
      <c r="N145" s="8" t="s">
        <v>32</v>
      </c>
      <c r="O145" s="8">
        <v>68.889999999999972</v>
      </c>
      <c r="P145" s="8">
        <v>66.432146927357735</v>
      </c>
    </row>
    <row r="146" spans="2:16" x14ac:dyDescent="0.2">
      <c r="B146" s="14">
        <v>6</v>
      </c>
      <c r="C146" s="7">
        <f t="shared" ca="1" si="38"/>
        <v>153.47577268557683</v>
      </c>
      <c r="D146" s="7">
        <f t="shared" ca="1" si="39"/>
        <v>152.42557996565722</v>
      </c>
      <c r="G146" s="7">
        <f t="shared" ca="1" si="40"/>
        <v>130.22841359091902</v>
      </c>
      <c r="H146" s="7">
        <f t="shared" ca="1" si="41"/>
        <v>130.11975079394051</v>
      </c>
      <c r="J146" t="s">
        <v>47</v>
      </c>
      <c r="K146" s="11">
        <v>170.33938269101935</v>
      </c>
      <c r="L146" s="11">
        <v>116.07878676189389</v>
      </c>
      <c r="N146" s="8" t="s">
        <v>33</v>
      </c>
      <c r="O146" s="8">
        <v>50</v>
      </c>
      <c r="P146" s="8">
        <v>50</v>
      </c>
    </row>
    <row r="147" spans="2:16" x14ac:dyDescent="0.2">
      <c r="B147" s="14">
        <v>7</v>
      </c>
      <c r="C147" s="7">
        <f t="shared" ca="1" si="38"/>
        <v>158.84160999149302</v>
      </c>
      <c r="D147" s="7">
        <f t="shared" ca="1" si="39"/>
        <v>158.69947925244443</v>
      </c>
      <c r="G147" s="7">
        <f t="shared" ca="1" si="40"/>
        <v>111.43452680419733</v>
      </c>
      <c r="H147" s="7">
        <f t="shared" ca="1" si="41"/>
        <v>111.9177653300505</v>
      </c>
      <c r="J147" t="s">
        <v>47</v>
      </c>
      <c r="K147" s="11">
        <v>175.4403599942695</v>
      </c>
      <c r="L147" s="11">
        <v>113.09833810404788</v>
      </c>
      <c r="N147" s="8" t="s">
        <v>42</v>
      </c>
      <c r="O147" s="8">
        <v>0.98348864783874657</v>
      </c>
      <c r="P147" s="8"/>
    </row>
    <row r="148" spans="2:16" x14ac:dyDescent="0.2">
      <c r="B148" s="14">
        <v>8</v>
      </c>
      <c r="C148" s="7">
        <f t="shared" ca="1" si="38"/>
        <v>166.98452314821651</v>
      </c>
      <c r="D148" s="7">
        <f t="shared" ca="1" si="39"/>
        <v>168.2204196264677</v>
      </c>
      <c r="G148" s="7">
        <f t="shared" ca="1" si="40"/>
        <v>117.78052772869587</v>
      </c>
      <c r="H148" s="7">
        <f t="shared" ca="1" si="41"/>
        <v>118.06390305517318</v>
      </c>
      <c r="J148" t="s">
        <v>47</v>
      </c>
      <c r="K148" s="11">
        <v>175.4722553946593</v>
      </c>
      <c r="L148" s="11">
        <v>122.05039168745327</v>
      </c>
      <c r="N148" s="8" t="s">
        <v>34</v>
      </c>
      <c r="O148" s="8">
        <v>0</v>
      </c>
      <c r="P148" s="8"/>
    </row>
    <row r="149" spans="2:16" x14ac:dyDescent="0.2">
      <c r="B149" s="14">
        <v>9</v>
      </c>
      <c r="C149" s="7">
        <f t="shared" ca="1" si="38"/>
        <v>174.08330590469899</v>
      </c>
      <c r="D149" s="7">
        <f t="shared" ca="1" si="39"/>
        <v>176.52053115311568</v>
      </c>
      <c r="G149" s="7">
        <f t="shared" ca="1" si="40"/>
        <v>121.65929117285484</v>
      </c>
      <c r="H149" s="7">
        <f t="shared" ca="1" si="41"/>
        <v>121.82050735047684</v>
      </c>
      <c r="J149" t="s">
        <v>47</v>
      </c>
      <c r="K149" s="11">
        <v>180.67662164140813</v>
      </c>
      <c r="L149" s="11">
        <v>108.21449395869764</v>
      </c>
      <c r="N149" s="8" t="s">
        <v>35</v>
      </c>
      <c r="O149" s="13">
        <v>49</v>
      </c>
      <c r="P149" s="8"/>
    </row>
    <row r="150" spans="2:16" x14ac:dyDescent="0.2">
      <c r="B150" s="14">
        <v>10</v>
      </c>
      <c r="C150" s="7">
        <f t="shared" ca="1" si="38"/>
        <v>157.55843269314929</v>
      </c>
      <c r="D150" s="7">
        <f t="shared" ca="1" si="39"/>
        <v>157.19914954098934</v>
      </c>
      <c r="G150" s="7">
        <f t="shared" ca="1" si="40"/>
        <v>122.41513517380317</v>
      </c>
      <c r="H150" s="7">
        <f t="shared" ca="1" si="41"/>
        <v>122.55254653291729</v>
      </c>
      <c r="J150" t="s">
        <v>47</v>
      </c>
      <c r="K150" s="11">
        <v>183.40531346860067</v>
      </c>
      <c r="L150" s="11">
        <v>114.28604695614514</v>
      </c>
      <c r="N150" s="8" t="s">
        <v>36</v>
      </c>
      <c r="O150" s="13">
        <v>-15.543815856292721</v>
      </c>
      <c r="P150" s="8"/>
    </row>
    <row r="151" spans="2:16" x14ac:dyDescent="0.2">
      <c r="B151">
        <v>11</v>
      </c>
      <c r="C151" s="7">
        <f t="shared" ca="1" si="38"/>
        <v>157.14493455685815</v>
      </c>
      <c r="D151" s="7">
        <f t="shared" ca="1" si="39"/>
        <v>156.71567501232548</v>
      </c>
      <c r="G151" s="7">
        <f t="shared" ca="1" si="40"/>
        <v>110.14192233483914</v>
      </c>
      <c r="H151" s="7">
        <f t="shared" ca="1" si="41"/>
        <v>110.66587060338649</v>
      </c>
      <c r="J151" t="s">
        <v>48</v>
      </c>
      <c r="K151" s="11">
        <v>148.22208958200522</v>
      </c>
      <c r="L151" s="11">
        <v>104.27180449131285</v>
      </c>
      <c r="N151" s="8" t="s">
        <v>37</v>
      </c>
      <c r="O151" s="13">
        <v>7.0904029012399729E-21</v>
      </c>
      <c r="P151" s="8"/>
    </row>
    <row r="152" spans="2:16" x14ac:dyDescent="0.2">
      <c r="B152">
        <v>12</v>
      </c>
      <c r="C152" s="7">
        <f t="shared" ca="1" si="38"/>
        <v>158.92012203186937</v>
      </c>
      <c r="D152" s="7">
        <f t="shared" ca="1" si="39"/>
        <v>158.79127790492655</v>
      </c>
      <c r="G152" s="7">
        <f t="shared" ca="1" si="40"/>
        <v>116.90134570094216</v>
      </c>
      <c r="H152" s="7">
        <f t="shared" ca="1" si="41"/>
        <v>117.21241029740087</v>
      </c>
      <c r="J152" t="s">
        <v>48</v>
      </c>
      <c r="K152" s="11">
        <v>135.8514469115525</v>
      </c>
      <c r="L152" s="11">
        <v>90.487174795496799</v>
      </c>
      <c r="N152" s="8" t="s">
        <v>38</v>
      </c>
      <c r="O152" s="8">
        <v>1.6765508926168529</v>
      </c>
      <c r="P152" s="8"/>
    </row>
    <row r="153" spans="2:16" x14ac:dyDescent="0.2">
      <c r="B153">
        <v>13</v>
      </c>
      <c r="C153" s="7">
        <f t="shared" ca="1" si="38"/>
        <v>165.79900013814785</v>
      </c>
      <c r="D153" s="7">
        <f t="shared" ca="1" si="39"/>
        <v>166.83427026276283</v>
      </c>
      <c r="G153" s="7">
        <f t="shared" ca="1" si="40"/>
        <v>120.58090975663536</v>
      </c>
      <c r="H153" s="7">
        <f t="shared" ca="1" si="41"/>
        <v>120.77608886028864</v>
      </c>
      <c r="J153" t="s">
        <v>48</v>
      </c>
      <c r="K153" s="11">
        <v>141.48361208537293</v>
      </c>
      <c r="L153" s="11">
        <v>93.079770943837786</v>
      </c>
      <c r="N153" s="8" t="s">
        <v>39</v>
      </c>
      <c r="O153" s="8">
        <v>1.4180805802479946E-20</v>
      </c>
      <c r="P153" s="8"/>
    </row>
    <row r="154" spans="2:16" ht="17" thickBot="1" x14ac:dyDescent="0.25">
      <c r="B154">
        <v>14</v>
      </c>
      <c r="C154" s="7">
        <f t="shared" ca="1" si="38"/>
        <v>154.86775408280164</v>
      </c>
      <c r="D154" s="7">
        <f t="shared" ca="1" si="39"/>
        <v>154.05312672068854</v>
      </c>
      <c r="G154" s="7">
        <f t="shared" ca="1" si="40"/>
        <v>123.5084739458327</v>
      </c>
      <c r="H154" s="7">
        <f t="shared" ca="1" si="41"/>
        <v>123.6114513066573</v>
      </c>
      <c r="J154" t="s">
        <v>48</v>
      </c>
      <c r="K154" s="11">
        <v>143.55341811562315</v>
      </c>
      <c r="L154" s="11">
        <v>90.270085043863403</v>
      </c>
      <c r="N154" s="9" t="s">
        <v>40</v>
      </c>
      <c r="O154" s="9">
        <v>2.0095752371292388</v>
      </c>
      <c r="P154" s="9"/>
    </row>
    <row r="155" spans="2:16" x14ac:dyDescent="0.2">
      <c r="B155">
        <v>15</v>
      </c>
      <c r="C155" s="7">
        <f t="shared" ca="1" si="38"/>
        <v>173.74710624518261</v>
      </c>
      <c r="D155" s="7">
        <f t="shared" ca="1" si="39"/>
        <v>176.12743634166245</v>
      </c>
      <c r="G155" s="7">
        <f t="shared" ca="1" si="40"/>
        <v>128.63575038923071</v>
      </c>
      <c r="H155" s="7">
        <f t="shared" ca="1" si="41"/>
        <v>128.57724749087257</v>
      </c>
      <c r="J155" t="s">
        <v>48</v>
      </c>
      <c r="K155" s="11">
        <v>135.46894507481682</v>
      </c>
      <c r="L155" s="11">
        <v>85.637998081118042</v>
      </c>
    </row>
    <row r="156" spans="2:16" x14ac:dyDescent="0.2">
      <c r="B156">
        <v>16</v>
      </c>
      <c r="C156" s="7">
        <f t="shared" ca="1" si="38"/>
        <v>165.756731246416</v>
      </c>
      <c r="D156" s="7">
        <f t="shared" ca="1" si="39"/>
        <v>166.78484819597796</v>
      </c>
      <c r="G156" s="7">
        <f t="shared" ca="1" si="40"/>
        <v>120.6658932165919</v>
      </c>
      <c r="H156" s="7">
        <f t="shared" ca="1" si="41"/>
        <v>120.85839582107617</v>
      </c>
      <c r="J156" t="s">
        <v>48</v>
      </c>
      <c r="K156" s="11">
        <v>157.85752292592971</v>
      </c>
      <c r="L156" s="11">
        <v>94.055485518246599</v>
      </c>
    </row>
    <row r="157" spans="2:16" x14ac:dyDescent="0.2">
      <c r="B157">
        <v>17</v>
      </c>
      <c r="C157" s="7">
        <f t="shared" ca="1" si="38"/>
        <v>170.82544950228791</v>
      </c>
      <c r="D157" s="7">
        <f t="shared" ca="1" si="39"/>
        <v>172.71134690203783</v>
      </c>
      <c r="G157" s="7">
        <f t="shared" ca="1" si="40"/>
        <v>125.26367122818192</v>
      </c>
      <c r="H157" s="7">
        <f t="shared" ca="1" si="41"/>
        <v>125.3113697845185</v>
      </c>
      <c r="J157" t="s">
        <v>48</v>
      </c>
      <c r="K157" s="11">
        <v>148.68165655445051</v>
      </c>
      <c r="L157" s="11">
        <v>81.982062892179528</v>
      </c>
    </row>
    <row r="158" spans="2:16" x14ac:dyDescent="0.2">
      <c r="B158">
        <v>18</v>
      </c>
      <c r="C158" s="7">
        <f t="shared" ca="1" si="38"/>
        <v>167.20656757748495</v>
      </c>
      <c r="D158" s="7">
        <f t="shared" ca="1" si="39"/>
        <v>168.48004068968675</v>
      </c>
      <c r="G158" s="7">
        <f t="shared" ca="1" si="40"/>
        <v>121.17223992596904</v>
      </c>
      <c r="H158" s="7">
        <f t="shared" ca="1" si="41"/>
        <v>121.34879546795938</v>
      </c>
      <c r="J158" t="s">
        <v>48</v>
      </c>
      <c r="K158" s="11">
        <v>161.9755903971562</v>
      </c>
      <c r="L158" s="11">
        <v>94.693416095755012</v>
      </c>
    </row>
    <row r="159" spans="2:16" x14ac:dyDescent="0.2">
      <c r="B159">
        <v>19</v>
      </c>
      <c r="C159" s="7">
        <f t="shared" ca="1" si="38"/>
        <v>163.35500692062976</v>
      </c>
      <c r="D159" s="7">
        <f t="shared" ca="1" si="39"/>
        <v>163.97667946562973</v>
      </c>
      <c r="G159" s="7">
        <f t="shared" ca="1" si="40"/>
        <v>122.54864012869501</v>
      </c>
      <c r="H159" s="7">
        <f t="shared" ca="1" si="41"/>
        <v>122.68184683550375</v>
      </c>
      <c r="J159" t="s">
        <v>48</v>
      </c>
      <c r="K159" s="11">
        <v>141.75278900891786</v>
      </c>
      <c r="L159" s="11">
        <v>90.68313473749194</v>
      </c>
    </row>
    <row r="160" spans="2:16" x14ac:dyDescent="0.2">
      <c r="B160">
        <v>20</v>
      </c>
      <c r="C160" s="7">
        <f t="shared" ca="1" si="38"/>
        <v>169.61590853302727</v>
      </c>
      <c r="D160" s="7">
        <f t="shared" ca="1" si="39"/>
        <v>171.29711501393763</v>
      </c>
      <c r="G160" s="7">
        <f t="shared" ca="1" si="40"/>
        <v>125.56421469870034</v>
      </c>
      <c r="H160" s="7">
        <f t="shared" ca="1" si="41"/>
        <v>125.60244783259468</v>
      </c>
      <c r="J160" t="s">
        <v>48</v>
      </c>
      <c r="K160" s="11">
        <v>143.27957997776699</v>
      </c>
      <c r="L160" s="11">
        <v>95.505240331087293</v>
      </c>
    </row>
    <row r="161" spans="2:12" x14ac:dyDescent="0.2">
      <c r="B161" s="14">
        <v>21</v>
      </c>
      <c r="C161" s="7">
        <f t="shared" ca="1" si="38"/>
        <v>171.45956226561515</v>
      </c>
      <c r="D161" s="7">
        <f t="shared" ca="1" si="39"/>
        <v>173.45277072590125</v>
      </c>
      <c r="G161" s="7">
        <f t="shared" ca="1" si="40"/>
        <v>106.22877245872894</v>
      </c>
      <c r="H161" s="7">
        <f t="shared" ca="1" si="41"/>
        <v>106.87596285459105</v>
      </c>
      <c r="J161" t="s">
        <v>49</v>
      </c>
      <c r="K161" s="11">
        <v>199.47427359088428</v>
      </c>
      <c r="L161" s="11">
        <v>130.84919777174551</v>
      </c>
    </row>
    <row r="162" spans="2:12" x14ac:dyDescent="0.2">
      <c r="B162" s="14">
        <v>22</v>
      </c>
      <c r="C162" s="7">
        <f t="shared" ca="1" si="38"/>
        <v>171.2132476606032</v>
      </c>
      <c r="D162" s="7">
        <f t="shared" ca="1" si="39"/>
        <v>173.16477223906568</v>
      </c>
      <c r="G162" s="7">
        <f t="shared" ca="1" si="40"/>
        <v>118.40295712772343</v>
      </c>
      <c r="H162" s="7">
        <f t="shared" ca="1" si="41"/>
        <v>118.66672944238979</v>
      </c>
      <c r="J162" t="s">
        <v>49</v>
      </c>
      <c r="K162" s="11">
        <v>179.92039736406215</v>
      </c>
      <c r="L162" s="11">
        <v>145.85950490695959</v>
      </c>
    </row>
    <row r="163" spans="2:12" x14ac:dyDescent="0.2">
      <c r="B163" s="14">
        <v>23</v>
      </c>
      <c r="C163" s="7">
        <f t="shared" ca="1" si="38"/>
        <v>164.88899892976801</v>
      </c>
      <c r="D163" s="7">
        <f t="shared" ca="1" si="39"/>
        <v>165.770269323723</v>
      </c>
      <c r="G163" s="7">
        <f t="shared" ca="1" si="40"/>
        <v>107.56407164671182</v>
      </c>
      <c r="H163" s="7">
        <f t="shared" ca="1" si="41"/>
        <v>108.16920765729897</v>
      </c>
      <c r="J163" t="s">
        <v>49</v>
      </c>
      <c r="K163" s="11">
        <v>192.47500776806444</v>
      </c>
      <c r="L163" s="11">
        <v>157.23587440119252</v>
      </c>
    </row>
    <row r="164" spans="2:12" x14ac:dyDescent="0.2">
      <c r="B164" s="14">
        <v>24</v>
      </c>
      <c r="C164" s="7">
        <f t="shared" ca="1" si="38"/>
        <v>171.44315232044042</v>
      </c>
      <c r="D164" s="7">
        <f t="shared" ca="1" si="39"/>
        <v>173.43358372162618</v>
      </c>
      <c r="G164" s="7">
        <f t="shared" ca="1" si="40"/>
        <v>120.00821536493717</v>
      </c>
      <c r="H164" s="7">
        <f t="shared" ca="1" si="41"/>
        <v>120.22143110847614</v>
      </c>
      <c r="J164" t="s">
        <v>49</v>
      </c>
      <c r="K164" s="11">
        <v>193.92233168198516</v>
      </c>
      <c r="L164" s="11">
        <v>149.97904573925453</v>
      </c>
    </row>
    <row r="165" spans="2:12" x14ac:dyDescent="0.2">
      <c r="B165" s="14">
        <v>25</v>
      </c>
      <c r="C165" s="7">
        <f t="shared" ca="1" si="38"/>
        <v>169.28946079748104</v>
      </c>
      <c r="D165" s="7">
        <f t="shared" ca="1" si="39"/>
        <v>170.91542244697169</v>
      </c>
      <c r="G165" s="7">
        <f t="shared" ca="1" si="40"/>
        <v>130.3628979785729</v>
      </c>
      <c r="H165" s="7">
        <f t="shared" ca="1" si="41"/>
        <v>130.24999968268691</v>
      </c>
      <c r="J165" t="s">
        <v>49</v>
      </c>
      <c r="K165" s="11">
        <v>187.12536562535428</v>
      </c>
      <c r="L165" s="11">
        <v>145.50124050774599</v>
      </c>
    </row>
    <row r="166" spans="2:12" x14ac:dyDescent="0.2">
      <c r="B166" s="14">
        <v>26</v>
      </c>
      <c r="C166" s="7">
        <f t="shared" ca="1" si="38"/>
        <v>154.02915103471156</v>
      </c>
      <c r="D166" s="7">
        <f t="shared" ca="1" si="39"/>
        <v>153.07260667034916</v>
      </c>
      <c r="G166" s="7">
        <f t="shared" ca="1" si="40"/>
        <v>124.24866606312109</v>
      </c>
      <c r="H166" s="7">
        <f t="shared" ca="1" si="41"/>
        <v>124.328331551402</v>
      </c>
      <c r="J166" t="s">
        <v>49</v>
      </c>
      <c r="K166" s="11">
        <v>189.10523342066935</v>
      </c>
      <c r="L166" s="11">
        <v>156.03923032870574</v>
      </c>
    </row>
    <row r="167" spans="2:12" x14ac:dyDescent="0.2">
      <c r="B167" s="14">
        <v>27</v>
      </c>
      <c r="C167" s="7">
        <f t="shared" ca="1" si="38"/>
        <v>159.52447073147218</v>
      </c>
      <c r="D167" s="7">
        <f t="shared" ca="1" si="39"/>
        <v>159.4979006851641</v>
      </c>
      <c r="G167" s="7">
        <f t="shared" ca="1" si="40"/>
        <v>125.38947483152246</v>
      </c>
      <c r="H167" s="7">
        <f t="shared" ca="1" si="41"/>
        <v>125.43321128464542</v>
      </c>
      <c r="J167" t="s">
        <v>49</v>
      </c>
      <c r="K167" s="11">
        <v>191.29839534093108</v>
      </c>
      <c r="L167" s="11">
        <v>145.55522434712898</v>
      </c>
    </row>
    <row r="168" spans="2:12" x14ac:dyDescent="0.2">
      <c r="B168" s="14">
        <v>28</v>
      </c>
      <c r="C168" s="7">
        <f t="shared" ca="1" si="38"/>
        <v>166.4274812581117</v>
      </c>
      <c r="D168" s="7">
        <f t="shared" ca="1" si="39"/>
        <v>167.56910939885682</v>
      </c>
      <c r="G168" s="7">
        <f t="shared" ca="1" si="40"/>
        <v>128.41627741505417</v>
      </c>
      <c r="H168" s="7">
        <f t="shared" ca="1" si="41"/>
        <v>128.36468667623041</v>
      </c>
      <c r="J168" t="s">
        <v>49</v>
      </c>
      <c r="K168" s="11">
        <v>185.23138082200325</v>
      </c>
      <c r="L168" s="11">
        <v>180.86507767267537</v>
      </c>
    </row>
    <row r="169" spans="2:12" x14ac:dyDescent="0.2">
      <c r="B169" s="14">
        <v>29</v>
      </c>
      <c r="C169" s="7">
        <f t="shared" ca="1" si="38"/>
        <v>164.37394166809673</v>
      </c>
      <c r="D169" s="7">
        <f t="shared" ca="1" si="39"/>
        <v>165.16804879365006</v>
      </c>
      <c r="G169" s="7">
        <f t="shared" ca="1" si="40"/>
        <v>124.35230411945825</v>
      </c>
      <c r="H169" s="7">
        <f t="shared" ca="1" si="41"/>
        <v>124.42870559410868</v>
      </c>
      <c r="J169" t="s">
        <v>49</v>
      </c>
      <c r="K169" s="11">
        <v>193.81924886288084</v>
      </c>
      <c r="L169" s="11">
        <v>133.17781494149483</v>
      </c>
    </row>
    <row r="170" spans="2:12" x14ac:dyDescent="0.2">
      <c r="B170" s="14">
        <v>30</v>
      </c>
      <c r="C170" s="7">
        <f t="shared" ca="1" si="38"/>
        <v>165.56486057197392</v>
      </c>
      <c r="D170" s="7">
        <f t="shared" ca="1" si="39"/>
        <v>166.56050719961374</v>
      </c>
      <c r="G170" s="7">
        <f t="shared" ca="1" si="40"/>
        <v>124.02302454398922</v>
      </c>
      <c r="H170" s="7">
        <f t="shared" ca="1" si="41"/>
        <v>124.10979646614278</v>
      </c>
      <c r="J170" t="s">
        <v>49</v>
      </c>
      <c r="K170" s="11">
        <v>201.09584651722193</v>
      </c>
      <c r="L170" s="11">
        <v>155.33104453082845</v>
      </c>
    </row>
    <row r="171" spans="2:12" x14ac:dyDescent="0.2">
      <c r="B171">
        <v>31</v>
      </c>
      <c r="C171" s="7">
        <f t="shared" ca="1" si="38"/>
        <v>145.53046816426664</v>
      </c>
      <c r="D171" s="7">
        <f t="shared" ca="1" si="39"/>
        <v>143.13568958553066</v>
      </c>
      <c r="G171" s="7">
        <f t="shared" ca="1" si="40"/>
        <v>108.80162112709004</v>
      </c>
      <c r="H171" s="7">
        <f t="shared" ca="1" si="41"/>
        <v>109.36778131629345</v>
      </c>
      <c r="J171" t="s">
        <v>50</v>
      </c>
      <c r="K171" s="11">
        <v>164.64667907788484</v>
      </c>
      <c r="L171" s="11">
        <v>120.99763783471687</v>
      </c>
    </row>
    <row r="172" spans="2:12" x14ac:dyDescent="0.2">
      <c r="B172">
        <v>32</v>
      </c>
      <c r="C172" s="7">
        <f t="shared" ca="1" si="38"/>
        <v>162.32501970914413</v>
      </c>
      <c r="D172" s="7">
        <f t="shared" ca="1" si="39"/>
        <v>162.77238726235797</v>
      </c>
      <c r="G172" s="7">
        <f t="shared" ca="1" si="40"/>
        <v>117.60215725260763</v>
      </c>
      <c r="H172" s="7">
        <f t="shared" ca="1" si="41"/>
        <v>117.8911502419957</v>
      </c>
      <c r="J172" t="s">
        <v>50</v>
      </c>
      <c r="K172" s="11">
        <v>166.23314981872718</v>
      </c>
      <c r="L172" s="11">
        <v>107.90545131080482</v>
      </c>
    </row>
    <row r="173" spans="2:12" x14ac:dyDescent="0.2">
      <c r="B173">
        <v>33</v>
      </c>
      <c r="C173" s="7">
        <f t="shared" ca="1" si="38"/>
        <v>169.60404684336126</v>
      </c>
      <c r="D173" s="7">
        <f t="shared" ca="1" si="39"/>
        <v>171.28324596758142</v>
      </c>
      <c r="G173" s="7">
        <f t="shared" ca="1" si="40"/>
        <v>131.5320261739337</v>
      </c>
      <c r="H173" s="7">
        <f t="shared" ca="1" si="41"/>
        <v>131.38230694083302</v>
      </c>
      <c r="J173" t="s">
        <v>50</v>
      </c>
      <c r="K173" s="11">
        <v>157.91408391515367</v>
      </c>
      <c r="L173" s="11">
        <v>116.65513412128884</v>
      </c>
    </row>
    <row r="174" spans="2:12" x14ac:dyDescent="0.2">
      <c r="B174">
        <v>34</v>
      </c>
      <c r="C174" s="7">
        <f t="shared" ca="1" si="38"/>
        <v>149.52869686288724</v>
      </c>
      <c r="D174" s="7">
        <f t="shared" ca="1" si="39"/>
        <v>147.81053952051298</v>
      </c>
      <c r="G174" s="7">
        <f t="shared" ca="1" si="40"/>
        <v>128.87390374727676</v>
      </c>
      <c r="H174" s="7">
        <f t="shared" ca="1" si="41"/>
        <v>128.80790036276244</v>
      </c>
      <c r="J174" t="s">
        <v>50</v>
      </c>
      <c r="K174" s="11">
        <v>174.43393787565725</v>
      </c>
      <c r="L174" s="11">
        <v>121.41250086356959</v>
      </c>
    </row>
    <row r="175" spans="2:12" x14ac:dyDescent="0.2">
      <c r="B175">
        <v>35</v>
      </c>
      <c r="C175" s="7">
        <f t="shared" ca="1" si="38"/>
        <v>156.39016996889484</v>
      </c>
      <c r="D175" s="7">
        <f t="shared" ca="1" si="39"/>
        <v>155.83318142555677</v>
      </c>
      <c r="G175" s="7">
        <f t="shared" ca="1" si="40"/>
        <v>119.08439629162741</v>
      </c>
      <c r="H175" s="7">
        <f t="shared" ca="1" si="41"/>
        <v>119.32670712006045</v>
      </c>
      <c r="J175" t="s">
        <v>50</v>
      </c>
      <c r="K175" s="11">
        <v>163.79928877402955</v>
      </c>
      <c r="L175" s="11">
        <v>129.11302249667997</v>
      </c>
    </row>
    <row r="176" spans="2:12" x14ac:dyDescent="0.2">
      <c r="B176">
        <v>36</v>
      </c>
      <c r="C176" s="7">
        <f t="shared" ca="1" si="38"/>
        <v>174.05421672609873</v>
      </c>
      <c r="D176" s="7">
        <f t="shared" ca="1" si="39"/>
        <v>176.48651920559126</v>
      </c>
      <c r="G176" s="7">
        <f t="shared" ca="1" si="40"/>
        <v>130.62002734387468</v>
      </c>
      <c r="H176" s="7">
        <f t="shared" ca="1" si="41"/>
        <v>130.49903092474318</v>
      </c>
      <c r="J176" t="s">
        <v>50</v>
      </c>
      <c r="K176" s="11">
        <v>153.07244814760836</v>
      </c>
      <c r="L176" s="11">
        <v>124.69778927134863</v>
      </c>
    </row>
    <row r="177" spans="2:12" x14ac:dyDescent="0.2">
      <c r="B177">
        <v>37</v>
      </c>
      <c r="C177" s="7">
        <f t="shared" ca="1" si="38"/>
        <v>167.54169713329188</v>
      </c>
      <c r="D177" s="7">
        <f t="shared" ca="1" si="39"/>
        <v>168.87188430351381</v>
      </c>
      <c r="G177" s="7">
        <f t="shared" ca="1" si="40"/>
        <v>125.04538813141907</v>
      </c>
      <c r="H177" s="7">
        <f t="shared" ca="1" si="41"/>
        <v>125.0999613728696</v>
      </c>
      <c r="J177" t="s">
        <v>50</v>
      </c>
      <c r="K177" s="11">
        <v>175.40269859580451</v>
      </c>
      <c r="L177" s="11">
        <v>117.30437468306577</v>
      </c>
    </row>
    <row r="178" spans="2:12" x14ac:dyDescent="0.2">
      <c r="B178">
        <v>38</v>
      </c>
      <c r="C178" s="7">
        <f t="shared" ca="1" si="38"/>
        <v>167.01263477967342</v>
      </c>
      <c r="D178" s="7">
        <f t="shared" ca="1" si="39"/>
        <v>168.25328859630275</v>
      </c>
      <c r="G178" s="7">
        <f t="shared" ca="1" si="40"/>
        <v>132.04683182710994</v>
      </c>
      <c r="H178" s="7">
        <f t="shared" ca="1" si="41"/>
        <v>131.88089912254515</v>
      </c>
      <c r="J178" t="s">
        <v>50</v>
      </c>
      <c r="K178" s="11">
        <v>178.15869507071051</v>
      </c>
      <c r="L178" s="11">
        <v>124.80415621728277</v>
      </c>
    </row>
    <row r="179" spans="2:12" x14ac:dyDescent="0.2">
      <c r="B179">
        <v>39</v>
      </c>
      <c r="C179" s="7">
        <f t="shared" ca="1" si="38"/>
        <v>158.21742007814666</v>
      </c>
      <c r="D179" s="7">
        <f t="shared" ca="1" si="39"/>
        <v>157.96965752493031</v>
      </c>
      <c r="G179" s="7">
        <f t="shared" ca="1" si="40"/>
        <v>129.40251036103459</v>
      </c>
      <c r="H179" s="7">
        <f t="shared" ca="1" si="41"/>
        <v>129.31985885271857</v>
      </c>
      <c r="J179" t="s">
        <v>50</v>
      </c>
      <c r="K179" s="11">
        <v>163.49001735982387</v>
      </c>
      <c r="L179" s="11">
        <v>121.04588189903234</v>
      </c>
    </row>
    <row r="180" spans="2:12" x14ac:dyDescent="0.2">
      <c r="B180">
        <v>40</v>
      </c>
      <c r="C180" s="7">
        <f t="shared" ca="1" si="38"/>
        <v>164.02723807278252</v>
      </c>
      <c r="D180" s="7">
        <f t="shared" ca="1" si="39"/>
        <v>164.76267246273335</v>
      </c>
      <c r="G180" s="7">
        <f t="shared" ca="1" si="40"/>
        <v>115.7390464921033</v>
      </c>
      <c r="H180" s="7">
        <f t="shared" ca="1" si="41"/>
        <v>116.08671695125796</v>
      </c>
      <c r="J180" t="s">
        <v>50</v>
      </c>
      <c r="K180" s="11">
        <v>180.77832982944599</v>
      </c>
      <c r="L180" s="11">
        <v>126.68895359953194</v>
      </c>
    </row>
    <row r="181" spans="2:12" x14ac:dyDescent="0.2">
      <c r="C181" s="7"/>
      <c r="D181" s="7"/>
      <c r="G181" s="7"/>
      <c r="H181" s="7"/>
      <c r="K181" s="11"/>
      <c r="L181" s="11"/>
    </row>
    <row r="182" spans="2:12" x14ac:dyDescent="0.2">
      <c r="C182" s="7"/>
      <c r="D182" s="7"/>
      <c r="G182" s="7"/>
      <c r="H182" s="7"/>
      <c r="K182" s="11"/>
      <c r="L182" s="11"/>
    </row>
    <row r="183" spans="2:12" x14ac:dyDescent="0.2">
      <c r="C183" s="7"/>
      <c r="D183" s="7"/>
      <c r="G183" s="7"/>
      <c r="H183" s="7"/>
      <c r="K183" s="11"/>
      <c r="L183" s="11"/>
    </row>
    <row r="184" spans="2:12" x14ac:dyDescent="0.2">
      <c r="C184" s="7"/>
      <c r="D184" s="7"/>
      <c r="G184" s="7"/>
      <c r="H184" s="7"/>
      <c r="K184" s="11"/>
      <c r="L184" s="11"/>
    </row>
    <row r="185" spans="2:12" x14ac:dyDescent="0.2">
      <c r="C185" s="7"/>
      <c r="D185" s="7"/>
      <c r="G185" s="7"/>
      <c r="H185" s="7"/>
      <c r="K185" s="11"/>
      <c r="L185" s="11"/>
    </row>
    <row r="186" spans="2:12" x14ac:dyDescent="0.2">
      <c r="C186" s="7"/>
      <c r="D186" s="7"/>
      <c r="G186" s="7"/>
      <c r="H186" s="7"/>
      <c r="K186" s="11"/>
      <c r="L186" s="11"/>
    </row>
    <row r="187" spans="2:12" x14ac:dyDescent="0.2">
      <c r="C187" s="7"/>
      <c r="D187" s="7"/>
      <c r="G187" s="7"/>
      <c r="H187" s="7"/>
      <c r="K187" s="11"/>
      <c r="L187" s="11"/>
    </row>
    <row r="188" spans="2:12" x14ac:dyDescent="0.2">
      <c r="C188" s="7"/>
      <c r="D188" s="7"/>
      <c r="G188" s="7"/>
      <c r="H188" s="7"/>
      <c r="K188" s="11"/>
      <c r="L188" s="11"/>
    </row>
    <row r="189" spans="2:12" x14ac:dyDescent="0.2">
      <c r="C189" s="7"/>
      <c r="D189" s="7"/>
      <c r="G189" s="7"/>
      <c r="H189" s="7"/>
      <c r="K189" s="11"/>
      <c r="L189" s="11"/>
    </row>
    <row r="190" spans="2:12" x14ac:dyDescent="0.2">
      <c r="C190" s="7"/>
      <c r="D190" s="7"/>
      <c r="G190" s="7"/>
      <c r="H190" s="7"/>
      <c r="K190" s="11"/>
      <c r="L190" s="11"/>
    </row>
  </sheetData>
  <sortState xmlns:xlrd2="http://schemas.microsoft.com/office/spreadsheetml/2017/richdata2" ref="J141:L190">
    <sortCondition ref="J141:J19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Daniel Johnson</dc:creator>
  <cp:lastModifiedBy>A Daniel Johnson</cp:lastModifiedBy>
  <dcterms:created xsi:type="dcterms:W3CDTF">2021-12-29T00:21:39Z</dcterms:created>
  <dcterms:modified xsi:type="dcterms:W3CDTF">2021-12-29T20:22:51Z</dcterms:modified>
</cp:coreProperties>
</file>