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jordi\blog\Infoproductos\ANALIZA TUS DATOS\1-NUTRE TU BASE ESTADISTICA\"/>
    </mc:Choice>
  </mc:AlternateContent>
  <bookViews>
    <workbookView xWindow="0" yWindow="0" windowWidth="28800" windowHeight="14310" tabRatio="835"/>
  </bookViews>
  <sheets>
    <sheet name="RESUMEN NUMÉRICO" sheetId="1" r:id="rId1"/>
  </sheets>
  <definedNames>
    <definedName name="_xlchart.0" hidden="1">'RESUMEN NUMÉRICO'!$A$11:$A$267</definedName>
    <definedName name="_xlchart.1" hidden="1">'RESUMEN NUMÉRICO'!$B$11:$B$267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8" i="1" l="1"/>
  <c r="AN75" i="1" l="1"/>
  <c r="CJ37" i="1"/>
  <c r="CJ36" i="1"/>
  <c r="CJ27" i="1"/>
  <c r="CJ35" i="1"/>
  <c r="CJ34" i="1"/>
  <c r="CJ32" i="1"/>
  <c r="CJ31" i="1"/>
  <c r="CJ30" i="1"/>
  <c r="CJ29" i="1"/>
  <c r="CJ28" i="1"/>
  <c r="BR98" i="1"/>
  <c r="BX98" i="1"/>
  <c r="BT103" i="1"/>
  <c r="BW50" i="1"/>
  <c r="BK43" i="1"/>
  <c r="BO51" i="1"/>
  <c r="BO43" i="1"/>
  <c r="BO35" i="1"/>
  <c r="AN90" i="1" l="1"/>
  <c r="AG180" i="1" l="1"/>
  <c r="AI189" i="1" s="1"/>
  <c r="AA128" i="1"/>
  <c r="AG128" i="1"/>
  <c r="AC133" i="1"/>
  <c r="AA77" i="1"/>
  <c r="AJ32" i="1" s="1"/>
  <c r="C23" i="1"/>
  <c r="AF184" i="1" l="1"/>
  <c r="AH184" i="1"/>
  <c r="AD189" i="1"/>
  <c r="AJ38" i="1"/>
  <c r="AJ34" i="1"/>
  <c r="AJ30" i="1"/>
  <c r="AJ39" i="1"/>
  <c r="AJ35" i="1"/>
  <c r="AJ31" i="1"/>
  <c r="AJ41" i="1"/>
  <c r="AJ37" i="1"/>
  <c r="AJ33" i="1"/>
  <c r="AJ29" i="1"/>
  <c r="AJ40" i="1"/>
  <c r="AJ36" i="1"/>
  <c r="CJ33" i="1"/>
</calcChain>
</file>

<file path=xl/sharedStrings.xml><?xml version="1.0" encoding="utf-8"?>
<sst xmlns="http://schemas.openxmlformats.org/spreadsheetml/2006/main" count="1190" uniqueCount="68">
  <si>
    <t>Sexo</t>
  </si>
  <si>
    <t>HOMBRE</t>
  </si>
  <si>
    <t>MUJER</t>
  </si>
  <si>
    <t>Peso [kg]</t>
  </si>
  <si>
    <t>y mayor...</t>
  </si>
  <si>
    <t>Frecuencia</t>
  </si>
  <si>
    <t>Mediana</t>
  </si>
  <si>
    <t>=MEDIANA(B2:B258)</t>
  </si>
  <si>
    <t>Q2</t>
  </si>
  <si>
    <t>=CUARTIL.EXC(B2:B258;2)</t>
  </si>
  <si>
    <t>Q1</t>
  </si>
  <si>
    <t>=CUARTIL.EXC(B2:B258;1)</t>
  </si>
  <si>
    <t>Q3</t>
  </si>
  <si>
    <t>=CUARTIL.EXC(B2:B258;3)</t>
  </si>
  <si>
    <t>=CONTAR(B2:B258)</t>
  </si>
  <si>
    <t>Desviación típica</t>
  </si>
  <si>
    <t>=CUARTIL.EXC(B2:B258;3)-CUARTIL.EXC(B2:B258;1)</t>
  </si>
  <si>
    <t>=DESVESTA(B2:B258)</t>
  </si>
  <si>
    <t>Media</t>
  </si>
  <si>
    <t>Clases [kg]</t>
  </si>
  <si>
    <t>…</t>
  </si>
  <si>
    <t>x</t>
  </si>
  <si>
    <t>Media [kg]</t>
  </si>
  <si>
    <t>kg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</si>
  <si>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</si>
  <si>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</si>
  <si>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</si>
  <si>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</si>
  <si>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</si>
  <si>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</si>
  <si>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</si>
  <si>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</si>
  <si>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</si>
  <si>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100 - 110</t>
  </si>
  <si>
    <t>110 - 120</t>
  </si>
  <si>
    <t>&lt;&lt;&lt;&lt;&lt;</t>
  </si>
  <si>
    <t>N</t>
  </si>
  <si>
    <t>Varianza</t>
  </si>
  <si>
    <t>=PROMEDIO(B2:B258)</t>
  </si>
  <si>
    <t>=VAR.P(B2:B258)</t>
  </si>
  <si>
    <t>=PROMEDIO(B2:B258)-2*DESVESTA(B2:B258)</t>
  </si>
  <si>
    <t>=PROMEDIO(B2:B258)+2*DESVESTA(B2:B258)</t>
  </si>
  <si>
    <t>Rango con el 95 % los datos válido para HISTOGRAMA SIMÉTRICO</t>
  </si>
  <si>
    <t>Rango interciartílico</t>
  </si>
  <si>
    <r>
      <t>Peso [kg</t>
    </r>
    <r>
      <rPr>
        <b/>
        <vertAlign val="superscript"/>
        <sz val="16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>]</t>
    </r>
  </si>
  <si>
    <r>
      <t>x</t>
    </r>
    <r>
      <rPr>
        <vertAlign val="subscript"/>
        <sz val="16"/>
        <color theme="1"/>
        <rFont val="Calibri"/>
        <family val="2"/>
        <scheme val="minor"/>
      </rPr>
      <t>1</t>
    </r>
  </si>
  <si>
    <r>
      <t>x</t>
    </r>
    <r>
      <rPr>
        <vertAlign val="subscript"/>
        <sz val="16"/>
        <color theme="1"/>
        <rFont val="Calibri"/>
        <family val="2"/>
        <scheme val="minor"/>
      </rPr>
      <t>2</t>
    </r>
  </si>
  <si>
    <r>
      <t>x</t>
    </r>
    <r>
      <rPr>
        <vertAlign val="subscript"/>
        <sz val="16"/>
        <color theme="1"/>
        <rFont val="Calibri"/>
        <family val="2"/>
        <scheme val="minor"/>
      </rPr>
      <t>3</t>
    </r>
  </si>
  <si>
    <r>
      <t>x</t>
    </r>
    <r>
      <rPr>
        <vertAlign val="subscript"/>
        <sz val="16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</si>
  <si>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</si>
  <si>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</si>
  <si>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</si>
  <si>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</si>
  <si>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</si>
  <si>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</si>
  <si>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</si>
  <si>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</si>
  <si>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</si>
  <si>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</si>
  <si>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6"/>
        <color theme="1"/>
        <rFont val="Calibri"/>
        <family val="2"/>
        <scheme val="minor"/>
      </rPr>
      <t>i</t>
    </r>
  </si>
  <si>
    <t>Cuartil 2</t>
  </si>
  <si>
    <t>Cuartil 1</t>
  </si>
  <si>
    <t>Cuartil 3</t>
  </si>
  <si>
    <t>Nº de datos</t>
  </si>
  <si>
    <r>
      <t>kg</t>
    </r>
    <r>
      <rPr>
        <b/>
        <vertAlign val="superscript"/>
        <sz val="24"/>
        <color theme="3" tint="-0.499984740745262"/>
        <rFont val="Calibri"/>
        <family val="2"/>
        <scheme val="minor"/>
      </rPr>
      <t>2</t>
    </r>
  </si>
  <si>
    <r>
      <t>kg</t>
    </r>
    <r>
      <rPr>
        <b/>
        <vertAlign val="superscript"/>
        <sz val="18"/>
        <color theme="3" tint="-0.499984740745262"/>
        <rFont val="Calibri"/>
        <family val="2"/>
        <scheme val="minor"/>
      </rPr>
      <t>2</t>
    </r>
  </si>
  <si>
    <t>(x-media)^2</t>
  </si>
  <si>
    <t>IQR = Q3 -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</si>
</sst>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24"/>
      <color theme="3" tint="-0.499984740745262"/>
      <name val="Calibri"/>
      <family val="2"/>
      <scheme val="minor"/>
    </font>
    <font>
      <b/>
      <sz val="24"/>
      <color rgb="FFC0504D"/>
      <name val="Calibri"/>
      <family val="2"/>
      <scheme val="minor"/>
    </font>
    <font>
      <b/>
      <sz val="22"/>
      <color rgb="FFC0504D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b/>
      <vertAlign val="superscript"/>
      <sz val="24"/>
      <color theme="3" tint="-0.499984740745262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  <font>
      <b/>
      <vertAlign val="superscript"/>
      <sz val="18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0" fontId="0" fillId="2" borderId="0" xfId="0" applyNumberFormat="1" applyFill="1"/>
    <xf numFmtId="49" fontId="0" fillId="2" borderId="0" xfId="0" applyNumberFormat="1" applyFill="1"/>
    <xf numFmtId="0" fontId="0" fillId="2" borderId="0" xfId="0" applyFill="1" applyBorder="1" applyAlignment="1"/>
    <xf numFmtId="0" fontId="0" fillId="2" borderId="0" xfId="0" applyFill="1" applyBorder="1"/>
    <xf numFmtId="2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0" fontId="3" fillId="2" borderId="0" xfId="0" applyFont="1" applyFill="1"/>
    <xf numFmtId="2" fontId="4" fillId="2" borderId="0" xfId="0" applyNumberFormat="1" applyFont="1" applyFill="1"/>
    <xf numFmtId="0" fontId="4" fillId="2" borderId="0" xfId="0" applyFont="1" applyFill="1"/>
    <xf numFmtId="2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7" fillId="2" borderId="0" xfId="0" applyFont="1" applyFill="1"/>
    <xf numFmtId="0" fontId="5" fillId="2" borderId="0" xfId="0" applyFont="1" applyFill="1"/>
    <xf numFmtId="2" fontId="4" fillId="2" borderId="0" xfId="0" applyNumberFormat="1" applyFont="1" applyFill="1" applyAlignment="1">
      <alignment horizontal="left"/>
    </xf>
    <xf numFmtId="2" fontId="10" fillId="2" borderId="0" xfId="0" applyNumberFormat="1" applyFont="1" applyFill="1"/>
    <xf numFmtId="0" fontId="9" fillId="2" borderId="0" xfId="0" applyFont="1" applyFill="1"/>
    <xf numFmtId="2" fontId="9" fillId="2" borderId="0" xfId="0" applyNumberFormat="1" applyFont="1" applyFill="1"/>
    <xf numFmtId="0" fontId="8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1" xfId="0" applyFont="1" applyFill="1" applyBorder="1" applyAlignment="1">
      <alignment horizontal="center"/>
    </xf>
    <xf numFmtId="49" fontId="9" fillId="2" borderId="0" xfId="0" applyNumberFormat="1" applyFont="1" applyFill="1" applyBorder="1" applyAlignment="1"/>
    <xf numFmtId="0" fontId="9" fillId="2" borderId="0" xfId="0" applyFont="1" applyFill="1" applyBorder="1" applyAlignment="1"/>
    <xf numFmtId="2" fontId="15" fillId="2" borderId="0" xfId="0" applyNumberFormat="1" applyFont="1" applyFill="1"/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 de todos</a:t>
            </a:r>
            <a:r>
              <a:rPr lang="es-ES" baseline="0"/>
              <a:t> los datos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'RESUMEN NUMÉRICO'!$F$14:$F$26</c:f>
              <c:strCache>
                <c:ptCount val="12"/>
                <c:pt idx="0">
                  <c:v>10 - 20</c:v>
                </c:pt>
                <c:pt idx="1">
                  <c:v>20 - 30</c:v>
                </c:pt>
                <c:pt idx="2">
                  <c:v>30 - 40</c:v>
                </c:pt>
                <c:pt idx="3">
                  <c:v>40 - 50</c:v>
                </c:pt>
                <c:pt idx="4">
                  <c:v>50 - 60</c:v>
                </c:pt>
                <c:pt idx="5">
                  <c:v>60 - 70</c:v>
                </c:pt>
                <c:pt idx="6">
                  <c:v>70 - 80</c:v>
                </c:pt>
                <c:pt idx="7">
                  <c:v>80 - 90</c:v>
                </c:pt>
                <c:pt idx="8">
                  <c:v>90 - 100</c:v>
                </c:pt>
                <c:pt idx="9">
                  <c:v>100 - 110</c:v>
                </c:pt>
                <c:pt idx="10">
                  <c:v>110 - 120</c:v>
                </c:pt>
                <c:pt idx="11">
                  <c:v>y mayor...</c:v>
                </c:pt>
              </c:strCache>
            </c:strRef>
          </c:cat>
          <c:val>
            <c:numRef>
              <c:f>'RESUMEN NUMÉRICO'!$G$14:$G$26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45</c:v>
                </c:pt>
                <c:pt idx="5">
                  <c:v>48</c:v>
                </c:pt>
                <c:pt idx="6">
                  <c:v>46</c:v>
                </c:pt>
                <c:pt idx="7">
                  <c:v>37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77145216"/>
        <c:axId val="-1077150112"/>
      </c:barChart>
      <c:catAx>
        <c:axId val="-10771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50112"/>
        <c:crosses val="autoZero"/>
        <c:auto val="1"/>
        <c:lblAlgn val="ctr"/>
        <c:lblOffset val="100"/>
        <c:noMultiLvlLbl val="0"/>
      </c:catAx>
      <c:valAx>
        <c:axId val="-107715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 absoluta Nº de personas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452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'RESUMEN NUMÉRICO'!$F$14:$F$26</c:f>
              <c:strCache>
                <c:ptCount val="12"/>
                <c:pt idx="0">
                  <c:v>10 - 20</c:v>
                </c:pt>
                <c:pt idx="1">
                  <c:v>20 - 30</c:v>
                </c:pt>
                <c:pt idx="2">
                  <c:v>30 - 40</c:v>
                </c:pt>
                <c:pt idx="3">
                  <c:v>40 - 50</c:v>
                </c:pt>
                <c:pt idx="4">
                  <c:v>50 - 60</c:v>
                </c:pt>
                <c:pt idx="5">
                  <c:v>60 - 70</c:v>
                </c:pt>
                <c:pt idx="6">
                  <c:v>70 - 80</c:v>
                </c:pt>
                <c:pt idx="7">
                  <c:v>80 - 90</c:v>
                </c:pt>
                <c:pt idx="8">
                  <c:v>90 - 100</c:v>
                </c:pt>
                <c:pt idx="9">
                  <c:v>100 - 110</c:v>
                </c:pt>
                <c:pt idx="10">
                  <c:v>110 - 120</c:v>
                </c:pt>
                <c:pt idx="11">
                  <c:v>y mayor...</c:v>
                </c:pt>
              </c:strCache>
            </c:strRef>
          </c:cat>
          <c:val>
            <c:numRef>
              <c:f>'RESUMEN NUMÉRICO'!$G$14:$G$26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45</c:v>
                </c:pt>
                <c:pt idx="5">
                  <c:v>48</c:v>
                </c:pt>
                <c:pt idx="6">
                  <c:v>46</c:v>
                </c:pt>
                <c:pt idx="7">
                  <c:v>37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77149024"/>
        <c:axId val="-1077141408"/>
      </c:barChart>
      <c:catAx>
        <c:axId val="-10771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41408"/>
        <c:crosses val="autoZero"/>
        <c:auto val="1"/>
        <c:lblAlgn val="ctr"/>
        <c:lblOffset val="100"/>
        <c:noMultiLvlLbl val="0"/>
      </c:catAx>
      <c:valAx>
        <c:axId val="-107714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 absoluta Nº de personas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4902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'RESUMEN NUMÉRICO'!$F$14:$F$26</c:f>
              <c:strCache>
                <c:ptCount val="12"/>
                <c:pt idx="0">
                  <c:v>10 - 20</c:v>
                </c:pt>
                <c:pt idx="1">
                  <c:v>20 - 30</c:v>
                </c:pt>
                <c:pt idx="2">
                  <c:v>30 - 40</c:v>
                </c:pt>
                <c:pt idx="3">
                  <c:v>40 - 50</c:v>
                </c:pt>
                <c:pt idx="4">
                  <c:v>50 - 60</c:v>
                </c:pt>
                <c:pt idx="5">
                  <c:v>60 - 70</c:v>
                </c:pt>
                <c:pt idx="6">
                  <c:v>70 - 80</c:v>
                </c:pt>
                <c:pt idx="7">
                  <c:v>80 - 90</c:v>
                </c:pt>
                <c:pt idx="8">
                  <c:v>90 - 100</c:v>
                </c:pt>
                <c:pt idx="9">
                  <c:v>100 - 110</c:v>
                </c:pt>
                <c:pt idx="10">
                  <c:v>110 - 120</c:v>
                </c:pt>
                <c:pt idx="11">
                  <c:v>y mayor...</c:v>
                </c:pt>
              </c:strCache>
            </c:strRef>
          </c:cat>
          <c:val>
            <c:numRef>
              <c:f>'RESUMEN NUMÉRICO'!$G$14:$G$26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45</c:v>
                </c:pt>
                <c:pt idx="5">
                  <c:v>48</c:v>
                </c:pt>
                <c:pt idx="6">
                  <c:v>46</c:v>
                </c:pt>
                <c:pt idx="7">
                  <c:v>37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77153920"/>
        <c:axId val="-1077146848"/>
      </c:barChart>
      <c:catAx>
        <c:axId val="-10771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46848"/>
        <c:crosses val="autoZero"/>
        <c:auto val="1"/>
        <c:lblAlgn val="ctr"/>
        <c:lblOffset val="100"/>
        <c:noMultiLvlLbl val="0"/>
      </c:catAx>
      <c:valAx>
        <c:axId val="-107714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 absoluta Nº de personas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539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'RESUMEN NUMÉRICO'!$F$14:$F$26</c:f>
              <c:strCache>
                <c:ptCount val="12"/>
                <c:pt idx="0">
                  <c:v>10 - 20</c:v>
                </c:pt>
                <c:pt idx="1">
                  <c:v>20 - 30</c:v>
                </c:pt>
                <c:pt idx="2">
                  <c:v>30 - 40</c:v>
                </c:pt>
                <c:pt idx="3">
                  <c:v>40 - 50</c:v>
                </c:pt>
                <c:pt idx="4">
                  <c:v>50 - 60</c:v>
                </c:pt>
                <c:pt idx="5">
                  <c:v>60 - 70</c:v>
                </c:pt>
                <c:pt idx="6">
                  <c:v>70 - 80</c:v>
                </c:pt>
                <c:pt idx="7">
                  <c:v>80 - 90</c:v>
                </c:pt>
                <c:pt idx="8">
                  <c:v>90 - 100</c:v>
                </c:pt>
                <c:pt idx="9">
                  <c:v>100 - 110</c:v>
                </c:pt>
                <c:pt idx="10">
                  <c:v>110 - 120</c:v>
                </c:pt>
                <c:pt idx="11">
                  <c:v>y mayor...</c:v>
                </c:pt>
              </c:strCache>
            </c:strRef>
          </c:cat>
          <c:val>
            <c:numRef>
              <c:f>'RESUMEN NUMÉRICO'!$G$14:$G$26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45</c:v>
                </c:pt>
                <c:pt idx="5">
                  <c:v>48</c:v>
                </c:pt>
                <c:pt idx="6">
                  <c:v>46</c:v>
                </c:pt>
                <c:pt idx="7">
                  <c:v>37</c:v>
                </c:pt>
                <c:pt idx="8">
                  <c:v>13</c:v>
                </c:pt>
                <c:pt idx="9">
                  <c:v>13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077152832"/>
        <c:axId val="-1077144672"/>
      </c:barChart>
      <c:catAx>
        <c:axId val="-10771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44672"/>
        <c:crosses val="autoZero"/>
        <c:auto val="1"/>
        <c:lblAlgn val="ctr"/>
        <c:lblOffset val="100"/>
        <c:noMultiLvlLbl val="0"/>
      </c:catAx>
      <c:valAx>
        <c:axId val="-107714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 absoluta Nº de personas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0771528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conceptosclaros.com/wp-content/uploads/2017/01/valor-central-dispersion-comic.jpg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39914</xdr:colOff>
      <xdr:row>0</xdr:row>
      <xdr:rowOff>87811</xdr:rowOff>
    </xdr:from>
    <xdr:ext cx="3743158" cy="1344599"/>
    <xdr:sp macro="" textlink="">
      <xdr:nvSpPr>
        <xdr:cNvPr id="2" name="CuadroTexto 1"/>
        <xdr:cNvSpPr txBox="1"/>
      </xdr:nvSpPr>
      <xdr:spPr>
        <a:xfrm>
          <a:off x="39914" y="87811"/>
          <a:ext cx="3743158" cy="1344599"/>
        </a:xfrm>
        <a:prstGeom prst="rect">
          <a:avLst/>
        </a:prstGeom>
        <a:ln w="57150" cap="rnd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chemeClr val="tx2">
                  <a:lumMod val="50000"/>
                </a:schemeClr>
              </a:solidFill>
            </a:rPr>
            <a:t>DATOS DE PARTIDA</a:t>
          </a:r>
          <a:endParaRPr lang="es-ES" sz="32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twoCellAnchor>
    <xdr:from>
      <xdr:col>7</xdr:col>
      <xdr:colOff>571500</xdr:colOff>
      <xdr:row>10</xdr:row>
      <xdr:rowOff>87087</xdr:rowOff>
    </xdr:from>
    <xdr:to>
      <xdr:col>14</xdr:col>
      <xdr:colOff>580571</xdr:colOff>
      <xdr:row>28</xdr:row>
      <xdr:rowOff>45358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281214</xdr:colOff>
      <xdr:row>26</xdr:row>
      <xdr:rowOff>77269</xdr:rowOff>
    </xdr:from>
    <xdr:to>
      <xdr:col>5</xdr:col>
      <xdr:colOff>240669</xdr:colOff>
      <xdr:row>33</xdr:row>
      <xdr:rowOff>4239</xdr:rowOff>
    </xdr:to>
    <xdr:sp macro="" textlink="">
      <xdr:nvSpPr>
        <xdr:cNvPr id="6" name="Forma libre 5"/>
        <xdr:cNvSpPr/>
      </xdr:nvSpPr>
      <xdr:spPr>
        <a:xfrm rot="5400000">
          <a:off x="2737671" y="3979884"/>
          <a:ext cx="1196970" cy="2953026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4</xdr:col>
      <xdr:colOff>677025</xdr:colOff>
      <xdr:row>30</xdr:row>
      <xdr:rowOff>176760</xdr:rowOff>
    </xdr:from>
    <xdr:ext cx="2561476" cy="2597058"/>
    <xdr:sp macro="" textlink="">
      <xdr:nvSpPr>
        <xdr:cNvPr id="7" name="CuadroTexto 6"/>
        <xdr:cNvSpPr txBox="1"/>
      </xdr:nvSpPr>
      <xdr:spPr>
        <a:xfrm>
          <a:off x="3917182" y="5981212"/>
          <a:ext cx="2561476" cy="2597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PASO1</a:t>
          </a:r>
        </a:p>
        <a:p>
          <a:pPr algn="ctr"/>
          <a:r>
            <a:rPr lang="es-ES" sz="2000" b="1">
              <a:solidFill>
                <a:srgbClr val="C0504D"/>
              </a:solidFill>
            </a:rPr>
            <a:t>CONSTRUIR</a:t>
          </a:r>
          <a:r>
            <a:rPr lang="es-ES" sz="2000" b="1" baseline="0">
              <a:solidFill>
                <a:srgbClr val="C0504D"/>
              </a:solidFill>
            </a:rPr>
            <a:t> UNA TABLA DE FRECUENCIAS y UN HISTOGRAMA CON CLASES DE 10 EN 10 kg</a:t>
          </a:r>
        </a:p>
      </xdr:txBody>
    </xdr:sp>
    <xdr:clientData/>
  </xdr:oneCellAnchor>
  <xdr:twoCellAnchor>
    <xdr:from>
      <xdr:col>11</xdr:col>
      <xdr:colOff>45358</xdr:colOff>
      <xdr:row>12</xdr:row>
      <xdr:rowOff>63502</xdr:rowOff>
    </xdr:from>
    <xdr:to>
      <xdr:col>11</xdr:col>
      <xdr:colOff>54429</xdr:colOff>
      <xdr:row>30</xdr:row>
      <xdr:rowOff>1</xdr:rowOff>
    </xdr:to>
    <xdr:cxnSp macro="">
      <xdr:nvCxnSpPr>
        <xdr:cNvPr id="9" name="Conector recto 8"/>
        <xdr:cNvCxnSpPr/>
      </xdr:nvCxnSpPr>
      <xdr:spPr>
        <a:xfrm flipH="1" flipV="1">
          <a:off x="9261929" y="2295073"/>
          <a:ext cx="9071" cy="3211285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780143</xdr:colOff>
      <xdr:row>36</xdr:row>
      <xdr:rowOff>145177</xdr:rowOff>
    </xdr:from>
    <xdr:ext cx="2561476" cy="2596993"/>
    <xdr:sp macro="" textlink="">
      <xdr:nvSpPr>
        <xdr:cNvPr id="11" name="CuadroTexto 10"/>
        <xdr:cNvSpPr txBox="1"/>
      </xdr:nvSpPr>
      <xdr:spPr>
        <a:xfrm>
          <a:off x="7629072" y="6740106"/>
          <a:ext cx="2561476" cy="25969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VALOR CENTRAL</a:t>
          </a: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ES EL VALOR QUE ESTÁ EN MEDIO DE TODOS LOS DATOS...</a:t>
          </a: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MÁS O MENOS AQUÍ</a:t>
          </a:r>
        </a:p>
      </xdr:txBody>
    </xdr:sp>
    <xdr:clientData/>
  </xdr:oneCellAnchor>
  <xdr:twoCellAnchor>
    <xdr:from>
      <xdr:col>10</xdr:col>
      <xdr:colOff>489856</xdr:colOff>
      <xdr:row>31</xdr:row>
      <xdr:rowOff>40986</xdr:rowOff>
    </xdr:from>
    <xdr:to>
      <xdr:col>11</xdr:col>
      <xdr:colOff>68311</xdr:colOff>
      <xdr:row>36</xdr:row>
      <xdr:rowOff>72573</xdr:rowOff>
    </xdr:to>
    <xdr:sp macro="" textlink="">
      <xdr:nvSpPr>
        <xdr:cNvPr id="12" name="Forma libre 11"/>
        <xdr:cNvSpPr/>
      </xdr:nvSpPr>
      <xdr:spPr>
        <a:xfrm rot="5400000">
          <a:off x="8631683" y="6014302"/>
          <a:ext cx="938730" cy="367669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108858</xdr:colOff>
      <xdr:row>17</xdr:row>
      <xdr:rowOff>18144</xdr:rowOff>
    </xdr:from>
    <xdr:to>
      <xdr:col>12</xdr:col>
      <xdr:colOff>498928</xdr:colOff>
      <xdr:row>17</xdr:row>
      <xdr:rowOff>27215</xdr:rowOff>
    </xdr:to>
    <xdr:cxnSp macro="">
      <xdr:nvCxnSpPr>
        <xdr:cNvPr id="13" name="Conector recto 12"/>
        <xdr:cNvCxnSpPr/>
      </xdr:nvCxnSpPr>
      <xdr:spPr>
        <a:xfrm flipH="1" flipV="1">
          <a:off x="9325429" y="3156858"/>
          <a:ext cx="1179285" cy="9071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37258</xdr:colOff>
      <xdr:row>18</xdr:row>
      <xdr:rowOff>23621</xdr:rowOff>
    </xdr:from>
    <xdr:to>
      <xdr:col>12</xdr:col>
      <xdr:colOff>772100</xdr:colOff>
      <xdr:row>32</xdr:row>
      <xdr:rowOff>47605</xdr:rowOff>
    </xdr:to>
    <xdr:sp macro="" textlink="">
      <xdr:nvSpPr>
        <xdr:cNvPr id="17" name="Forma libre 16"/>
        <xdr:cNvSpPr/>
      </xdr:nvSpPr>
      <xdr:spPr>
        <a:xfrm rot="4648902" flipV="1">
          <a:off x="9052272" y="4441578"/>
          <a:ext cx="2799841" cy="73484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23</xdr:col>
      <xdr:colOff>714829</xdr:colOff>
      <xdr:row>49</xdr:row>
      <xdr:rowOff>63740</xdr:rowOff>
    </xdr:from>
    <xdr:ext cx="2860833" cy="1344727"/>
    <xdr:sp macro="" textlink="">
      <xdr:nvSpPr>
        <xdr:cNvPr id="18" name="CuadroTexto 17"/>
        <xdr:cNvSpPr txBox="1"/>
      </xdr:nvSpPr>
      <xdr:spPr>
        <a:xfrm>
          <a:off x="14735629" y="8402197"/>
          <a:ext cx="2860833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ES LA SUMA DE TODOS LOS VALORES DIVIDOS POR LA CANTIDAD DE DATOS QUE TENGAS</a:t>
          </a:r>
        </a:p>
      </xdr:txBody>
    </xdr:sp>
    <xdr:clientData/>
  </xdr:oneCellAnchor>
  <xdr:oneCellAnchor>
    <xdr:from>
      <xdr:col>4</xdr:col>
      <xdr:colOff>426356</xdr:colOff>
      <xdr:row>64</xdr:row>
      <xdr:rowOff>145147</xdr:rowOff>
    </xdr:from>
    <xdr:ext cx="3020785" cy="2596993"/>
    <xdr:sp macro="" textlink="">
      <xdr:nvSpPr>
        <xdr:cNvPr id="20" name="CuadroTexto 19"/>
        <xdr:cNvSpPr txBox="1"/>
      </xdr:nvSpPr>
      <xdr:spPr>
        <a:xfrm>
          <a:off x="3664856" y="11811004"/>
          <a:ext cx="3020785" cy="25969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EL RESUMEN NUMÉRICO </a:t>
          </a:r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QUIERE REPRESENTAR CON NÚMEROS LAS CARACTERÍSTICAS DE UN HISTOGRAMA</a:t>
          </a:r>
        </a:p>
      </xdr:txBody>
    </xdr:sp>
    <xdr:clientData/>
  </xdr:oneCellAnchor>
  <xdr:twoCellAnchor>
    <xdr:from>
      <xdr:col>12</xdr:col>
      <xdr:colOff>371928</xdr:colOff>
      <xdr:row>41</xdr:row>
      <xdr:rowOff>154214</xdr:rowOff>
    </xdr:from>
    <xdr:to>
      <xdr:col>18</xdr:col>
      <xdr:colOff>484909</xdr:colOff>
      <xdr:row>54</xdr:row>
      <xdr:rowOff>33746</xdr:rowOff>
    </xdr:to>
    <xdr:pic>
      <xdr:nvPicPr>
        <xdr:cNvPr id="21" name="Imagen 20" descr="http://conceptosclaros.com/wp-content/uploads/2017/01/valor-central-dispersion-comic.jpg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0019" y="12276941"/>
          <a:ext cx="4892799" cy="3758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20599</xdr:colOff>
      <xdr:row>63</xdr:row>
      <xdr:rowOff>126129</xdr:rowOff>
    </xdr:from>
    <xdr:ext cx="2561476" cy="1344599"/>
    <xdr:sp macro="" textlink="">
      <xdr:nvSpPr>
        <xdr:cNvPr id="22" name="CuadroTexto 21"/>
        <xdr:cNvSpPr txBox="1"/>
      </xdr:nvSpPr>
      <xdr:spPr>
        <a:xfrm>
          <a:off x="7658528" y="11484411"/>
          <a:ext cx="2561476" cy="1344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VALOR CENTRAL</a:t>
          </a:r>
        </a:p>
      </xdr:txBody>
    </xdr:sp>
    <xdr:clientData/>
  </xdr:oneCellAnchor>
  <xdr:oneCellAnchor>
    <xdr:from>
      <xdr:col>8</xdr:col>
      <xdr:colOff>522194</xdr:colOff>
      <xdr:row>80</xdr:row>
      <xdr:rowOff>78048</xdr:rowOff>
    </xdr:from>
    <xdr:ext cx="2860833" cy="718466"/>
    <xdr:sp macro="" textlink="">
      <xdr:nvSpPr>
        <xdr:cNvPr id="23" name="CuadroTexto 22"/>
        <xdr:cNvSpPr txBox="1"/>
      </xdr:nvSpPr>
      <xdr:spPr>
        <a:xfrm>
          <a:off x="7371229" y="14484330"/>
          <a:ext cx="2860833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DISPERSIÓN</a:t>
          </a:r>
        </a:p>
      </xdr:txBody>
    </xdr:sp>
    <xdr:clientData/>
  </xdr:oneCellAnchor>
  <xdr:twoCellAnchor>
    <xdr:from>
      <xdr:col>7</xdr:col>
      <xdr:colOff>233039</xdr:colOff>
      <xdr:row>73</xdr:row>
      <xdr:rowOff>26533</xdr:rowOff>
    </xdr:from>
    <xdr:to>
      <xdr:col>9</xdr:col>
      <xdr:colOff>108803</xdr:colOff>
      <xdr:row>79</xdr:row>
      <xdr:rowOff>121728</xdr:rowOff>
    </xdr:to>
    <xdr:sp macro="" textlink="">
      <xdr:nvSpPr>
        <xdr:cNvPr id="24" name="Forma libre 23"/>
        <xdr:cNvSpPr/>
      </xdr:nvSpPr>
      <xdr:spPr>
        <a:xfrm rot="11931542">
          <a:off x="7069268" y="21373419"/>
          <a:ext cx="1465078" cy="1749823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381694</xdr:colOff>
      <xdr:row>68</xdr:row>
      <xdr:rowOff>172260</xdr:rowOff>
    </xdr:from>
    <xdr:to>
      <xdr:col>9</xdr:col>
      <xdr:colOff>377392</xdr:colOff>
      <xdr:row>71</xdr:row>
      <xdr:rowOff>136717</xdr:rowOff>
    </xdr:to>
    <xdr:sp macro="" textlink="">
      <xdr:nvSpPr>
        <xdr:cNvPr id="25" name="Forma libre 24"/>
        <xdr:cNvSpPr/>
      </xdr:nvSpPr>
      <xdr:spPr>
        <a:xfrm rot="9616060" flipV="1">
          <a:off x="6441835" y="12427013"/>
          <a:ext cx="1573486" cy="502339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659439</xdr:colOff>
      <xdr:row>59</xdr:row>
      <xdr:rowOff>54137</xdr:rowOff>
    </xdr:from>
    <xdr:ext cx="3020785" cy="1344663"/>
    <xdr:sp macro="" textlink="">
      <xdr:nvSpPr>
        <xdr:cNvPr id="26" name="CuadroTexto 25"/>
        <xdr:cNvSpPr txBox="1"/>
      </xdr:nvSpPr>
      <xdr:spPr>
        <a:xfrm>
          <a:off x="10664051" y="10695243"/>
          <a:ext cx="3020785" cy="1344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tienes en cuenta los valores </a:t>
          </a:r>
          <a:r>
            <a:rPr lang="es-ES" sz="2000" b="1" baseline="0">
              <a:solidFill>
                <a:srgbClr val="C0504D"/>
              </a:solidFill>
            </a:rPr>
            <a:t>(FÓRMULA)</a:t>
          </a:r>
        </a:p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MEDIA</a:t>
          </a:r>
        </a:p>
      </xdr:txBody>
    </xdr:sp>
    <xdr:clientData/>
  </xdr:oneCellAnchor>
  <xdr:oneCellAnchor>
    <xdr:from>
      <xdr:col>13</xdr:col>
      <xdr:colOff>5016</xdr:colOff>
      <xdr:row>68</xdr:row>
      <xdr:rowOff>63099</xdr:rowOff>
    </xdr:from>
    <xdr:ext cx="3020785" cy="1344663"/>
    <xdr:sp macro="" textlink="">
      <xdr:nvSpPr>
        <xdr:cNvPr id="27" name="CuadroTexto 26"/>
        <xdr:cNvSpPr txBox="1"/>
      </xdr:nvSpPr>
      <xdr:spPr>
        <a:xfrm>
          <a:off x="10798522" y="12317852"/>
          <a:ext cx="3020785" cy="1344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tienes en cuenta el orden de los datos</a:t>
          </a:r>
        </a:p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MEDIANA</a:t>
          </a:r>
        </a:p>
      </xdr:txBody>
    </xdr:sp>
    <xdr:clientData/>
  </xdr:oneCellAnchor>
  <xdr:twoCellAnchor>
    <xdr:from>
      <xdr:col>11</xdr:col>
      <xdr:colOff>632496</xdr:colOff>
      <xdr:row>67</xdr:row>
      <xdr:rowOff>15633</xdr:rowOff>
    </xdr:from>
    <xdr:to>
      <xdr:col>13</xdr:col>
      <xdr:colOff>271777</xdr:colOff>
      <xdr:row>69</xdr:row>
      <xdr:rowOff>203285</xdr:rowOff>
    </xdr:to>
    <xdr:sp macro="" textlink="">
      <xdr:nvSpPr>
        <xdr:cNvPr id="28" name="Forma libre 27"/>
        <xdr:cNvSpPr/>
      </xdr:nvSpPr>
      <xdr:spPr>
        <a:xfrm rot="11931542">
          <a:off x="10647353" y="19729662"/>
          <a:ext cx="1228595" cy="731937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651000</xdr:colOff>
      <xdr:row>63</xdr:row>
      <xdr:rowOff>248969</xdr:rowOff>
    </xdr:from>
    <xdr:to>
      <xdr:col>13</xdr:col>
      <xdr:colOff>387941</xdr:colOff>
      <xdr:row>65</xdr:row>
      <xdr:rowOff>176740</xdr:rowOff>
    </xdr:to>
    <xdr:sp macro="" textlink="">
      <xdr:nvSpPr>
        <xdr:cNvPr id="29" name="Forma libre 28"/>
        <xdr:cNvSpPr/>
      </xdr:nvSpPr>
      <xdr:spPr>
        <a:xfrm rot="9616060" flipV="1">
          <a:off x="10665857" y="18874426"/>
          <a:ext cx="1326255" cy="472057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19508</xdr:colOff>
      <xdr:row>83</xdr:row>
      <xdr:rowOff>224378</xdr:rowOff>
    </xdr:from>
    <xdr:to>
      <xdr:col>14</xdr:col>
      <xdr:colOff>77402</xdr:colOff>
      <xdr:row>89</xdr:row>
      <xdr:rowOff>150507</xdr:rowOff>
    </xdr:to>
    <xdr:sp macro="" textlink="">
      <xdr:nvSpPr>
        <xdr:cNvPr id="30" name="Forma libre 29"/>
        <xdr:cNvSpPr/>
      </xdr:nvSpPr>
      <xdr:spPr>
        <a:xfrm rot="11931542">
          <a:off x="10829022" y="24314464"/>
          <a:ext cx="1647209" cy="1558986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323768</xdr:colOff>
      <xdr:row>81</xdr:row>
      <xdr:rowOff>77463</xdr:rowOff>
    </xdr:from>
    <xdr:to>
      <xdr:col>13</xdr:col>
      <xdr:colOff>377904</xdr:colOff>
      <xdr:row>83</xdr:row>
      <xdr:rowOff>16585</xdr:rowOff>
    </xdr:to>
    <xdr:sp macro="" textlink="">
      <xdr:nvSpPr>
        <xdr:cNvPr id="31" name="Forma libre 30"/>
        <xdr:cNvSpPr/>
      </xdr:nvSpPr>
      <xdr:spPr>
        <a:xfrm rot="10951574" flipV="1">
          <a:off x="10328380" y="15084381"/>
          <a:ext cx="843030" cy="297710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13</xdr:col>
      <xdr:colOff>516004</xdr:colOff>
      <xdr:row>78</xdr:row>
      <xdr:rowOff>4499</xdr:rowOff>
    </xdr:from>
    <xdr:ext cx="4468372" cy="1031564"/>
    <xdr:sp macro="" textlink="">
      <xdr:nvSpPr>
        <xdr:cNvPr id="32" name="CuadroTexto 31"/>
        <xdr:cNvSpPr txBox="1"/>
      </xdr:nvSpPr>
      <xdr:spPr>
        <a:xfrm>
          <a:off x="11358175" y="14928813"/>
          <a:ext cx="4468372" cy="1031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tienes en cuenta los valores </a:t>
          </a:r>
          <a:r>
            <a:rPr lang="es-ES" sz="2000" b="1" baseline="0">
              <a:solidFill>
                <a:srgbClr val="C0504D"/>
              </a:solidFill>
            </a:rPr>
            <a:t>(FÓRMULA) </a:t>
          </a:r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DESVIACIÓN TÍPICA</a:t>
          </a:r>
        </a:p>
      </xdr:txBody>
    </xdr:sp>
    <xdr:clientData/>
  </xdr:oneCellAnchor>
  <xdr:oneCellAnchor>
    <xdr:from>
      <xdr:col>13</xdr:col>
      <xdr:colOff>390498</xdr:colOff>
      <xdr:row>85</xdr:row>
      <xdr:rowOff>45869</xdr:rowOff>
    </xdr:from>
    <xdr:ext cx="4055995" cy="1970796"/>
    <xdr:sp macro="" textlink="">
      <xdr:nvSpPr>
        <xdr:cNvPr id="33" name="CuadroTexto 32"/>
        <xdr:cNvSpPr txBox="1"/>
      </xdr:nvSpPr>
      <xdr:spPr>
        <a:xfrm>
          <a:off x="11184004" y="15769963"/>
          <a:ext cx="4055995" cy="19707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tienes en cuenta el orden de los datos</a:t>
          </a:r>
        </a:p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RANGO INTERCARTÍLICO</a:t>
          </a:r>
        </a:p>
      </xdr:txBody>
    </xdr:sp>
    <xdr:clientData/>
  </xdr:oneCellAnchor>
  <xdr:oneCellAnchor>
    <xdr:from>
      <xdr:col>9</xdr:col>
      <xdr:colOff>13637</xdr:colOff>
      <xdr:row>70</xdr:row>
      <xdr:rowOff>129907</xdr:rowOff>
    </xdr:from>
    <xdr:ext cx="2561476" cy="718530"/>
    <xdr:sp macro="" textlink="">
      <xdr:nvSpPr>
        <xdr:cNvPr id="34" name="CuadroTexto 33"/>
        <xdr:cNvSpPr txBox="1"/>
      </xdr:nvSpPr>
      <xdr:spPr>
        <a:xfrm>
          <a:off x="7651566" y="12743248"/>
          <a:ext cx="2561476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>
              <a:solidFill>
                <a:srgbClr val="C0504D"/>
              </a:solidFill>
            </a:rPr>
            <a:t>MEDIDAS DE CENTRALIDAD</a:t>
          </a:r>
          <a:endParaRPr lang="es-ES" sz="2000" b="1" baseline="0">
            <a:solidFill>
              <a:srgbClr val="C0504D"/>
            </a:solidFill>
          </a:endParaRPr>
        </a:p>
      </xdr:txBody>
    </xdr:sp>
    <xdr:clientData/>
  </xdr:oneCellAnchor>
  <xdr:oneCellAnchor>
    <xdr:from>
      <xdr:col>8</xdr:col>
      <xdr:colOff>748743</xdr:colOff>
      <xdr:row>84</xdr:row>
      <xdr:rowOff>156801</xdr:rowOff>
    </xdr:from>
    <xdr:ext cx="2561476" cy="718530"/>
    <xdr:sp macro="" textlink="">
      <xdr:nvSpPr>
        <xdr:cNvPr id="35" name="CuadroTexto 34"/>
        <xdr:cNvSpPr txBox="1"/>
      </xdr:nvSpPr>
      <xdr:spPr>
        <a:xfrm>
          <a:off x="7597778" y="15280260"/>
          <a:ext cx="2561476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>
              <a:solidFill>
                <a:srgbClr val="C0504D"/>
              </a:solidFill>
            </a:rPr>
            <a:t>MEDIDAS DE DISPERSIÓN</a:t>
          </a:r>
          <a:endParaRPr lang="es-ES" sz="2000" b="1" baseline="0">
            <a:solidFill>
              <a:srgbClr val="C0504D"/>
            </a:solidFill>
          </a:endParaRPr>
        </a:p>
      </xdr:txBody>
    </xdr:sp>
    <xdr:clientData/>
  </xdr:oneCellAnchor>
  <xdr:oneCellAnchor>
    <xdr:from>
      <xdr:col>23</xdr:col>
      <xdr:colOff>394981</xdr:colOff>
      <xdr:row>12</xdr:row>
      <xdr:rowOff>134366</xdr:rowOff>
    </xdr:from>
    <xdr:ext cx="3020785" cy="1970861"/>
    <xdr:sp macro="" textlink="">
      <xdr:nvSpPr>
        <xdr:cNvPr id="36" name="CuadroTexto 35"/>
        <xdr:cNvSpPr txBox="1"/>
      </xdr:nvSpPr>
      <xdr:spPr>
        <a:xfrm>
          <a:off x="19521181" y="2458466"/>
          <a:ext cx="3020785" cy="1970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4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</a:t>
          </a:r>
          <a:endParaRPr lang="es-ES" sz="4000" b="1" baseline="0">
            <a:solidFill>
              <a:schemeClr val="tx2">
                <a:lumMod val="50000"/>
              </a:schemeClr>
            </a:solidFill>
          </a:endParaRP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ES LA SUMA DE VALORES DE LOS DATOS DIVIDOS POR EL NUM. TOTAL DE LOS DATOS</a:t>
          </a:r>
        </a:p>
      </xdr:txBody>
    </xdr:sp>
    <xdr:clientData/>
  </xdr:oneCellAnchor>
  <xdr:oneCellAnchor>
    <xdr:from>
      <xdr:col>23</xdr:col>
      <xdr:colOff>748551</xdr:colOff>
      <xdr:row>57</xdr:row>
      <xdr:rowOff>182496</xdr:rowOff>
    </xdr:from>
    <xdr:ext cx="3540649" cy="7798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/>
            <xdr:cNvSpPr txBox="1"/>
          </xdr:nvSpPr>
          <xdr:spPr>
            <a:xfrm>
              <a:off x="20527894" y="17175096"/>
              <a:ext cx="3540649" cy="779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+…+</m:t>
                        </m:r>
                        <m:sSub>
                          <m:sSub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b>
                        </m:sSub>
                      </m:num>
                      <m:den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3600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7" name="CuadroTexto 36"/>
            <xdr:cNvSpPr txBox="1"/>
          </xdr:nvSpPr>
          <xdr:spPr>
            <a:xfrm>
              <a:off x="20527894" y="17175096"/>
              <a:ext cx="3540649" cy="7798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800" b="0" i="0">
                  <a:solidFill>
                    <a:schemeClr val="tx2">
                      <a:lumMod val="50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2800" b="0" i="0">
                  <a:solidFill>
                    <a:schemeClr val="tx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𝑥_1+𝑥_2+𝑥_3+…+𝑥_𝑁)/</a:t>
              </a:r>
              <a:r>
                <a:rPr lang="es-ES" sz="2800" b="0" i="0">
                  <a:solidFill>
                    <a:schemeClr val="tx2">
                      <a:lumMod val="50000"/>
                    </a:schemeClr>
                  </a:solidFill>
                  <a:latin typeface="Cambria Math" panose="02040503050406030204" pitchFamily="18" charset="0"/>
                </a:rPr>
                <a:t>𝑁</a:t>
              </a:r>
              <a:endParaRPr lang="es-ES" sz="3600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24</xdr:col>
      <xdr:colOff>71075</xdr:colOff>
      <xdr:row>69</xdr:row>
      <xdr:rowOff>69797</xdr:rowOff>
    </xdr:from>
    <xdr:ext cx="1647118" cy="10384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/>
            <xdr:cNvSpPr txBox="1"/>
          </xdr:nvSpPr>
          <xdr:spPr>
            <a:xfrm>
              <a:off x="20645075" y="20328111"/>
              <a:ext cx="1647118" cy="103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acc>
                    <m:r>
                      <a:rPr lang="es-ES" sz="2400" b="0" i="1">
                        <a:solidFill>
                          <a:schemeClr val="tx2">
                            <a:lumMod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38" name="CuadroTexto 37"/>
            <xdr:cNvSpPr txBox="1"/>
          </xdr:nvSpPr>
          <xdr:spPr>
            <a:xfrm>
              <a:off x="20645075" y="20328111"/>
              <a:ext cx="1647118" cy="103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̅=1/𝑁 ∑_(𝑖=1)^𝑁▒𝑥_𝑖 </a:t>
              </a:r>
              <a:endParaRPr lang="es-ES" sz="2400"/>
            </a:p>
          </xdr:txBody>
        </xdr:sp>
      </mc:Fallback>
    </mc:AlternateContent>
    <xdr:clientData/>
  </xdr:oneCellAnchor>
  <xdr:twoCellAnchor>
    <xdr:from>
      <xdr:col>18</xdr:col>
      <xdr:colOff>547151</xdr:colOff>
      <xdr:row>13</xdr:row>
      <xdr:rowOff>166112</xdr:rowOff>
    </xdr:from>
    <xdr:to>
      <xdr:col>20</xdr:col>
      <xdr:colOff>361998</xdr:colOff>
      <xdr:row>21</xdr:row>
      <xdr:rowOff>124895</xdr:rowOff>
    </xdr:to>
    <xdr:sp macro="" textlink="">
      <xdr:nvSpPr>
        <xdr:cNvPr id="39" name="Forma libre 38"/>
        <xdr:cNvSpPr/>
      </xdr:nvSpPr>
      <xdr:spPr>
        <a:xfrm rot="3449839" flipH="1">
          <a:off x="15496108" y="2628855"/>
          <a:ext cx="1539933" cy="1643647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17</xdr:col>
      <xdr:colOff>749047</xdr:colOff>
      <xdr:row>18</xdr:row>
      <xdr:rowOff>126411</xdr:rowOff>
    </xdr:from>
    <xdr:ext cx="2561476" cy="2283959"/>
    <xdr:sp macro="" textlink="">
      <xdr:nvSpPr>
        <xdr:cNvPr id="40" name="CuadroTexto 39"/>
        <xdr:cNvSpPr txBox="1"/>
      </xdr:nvSpPr>
      <xdr:spPr>
        <a:xfrm>
          <a:off x="14846047" y="3593511"/>
          <a:ext cx="2561476" cy="2283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PASO2</a:t>
          </a:r>
        </a:p>
        <a:p>
          <a:pPr algn="ctr"/>
          <a:r>
            <a:rPr lang="es-ES" sz="2000" b="1" baseline="0">
              <a:solidFill>
                <a:srgbClr val="C0504D"/>
              </a:solidFill>
            </a:rPr>
            <a:t>CALCULAR EL VALOR CENTRAL Y LA DISPERSIÓN DE LOS DATOS TENIENDO EN CUENTA LOS VALORES</a:t>
          </a:r>
        </a:p>
      </xdr:txBody>
    </xdr:sp>
    <xdr:clientData/>
  </xdr:oneCellAnchor>
  <xdr:oneCellAnchor>
    <xdr:from>
      <xdr:col>31</xdr:col>
      <xdr:colOff>1090546</xdr:colOff>
      <xdr:row>12</xdr:row>
      <xdr:rowOff>153780</xdr:rowOff>
    </xdr:from>
    <xdr:ext cx="3020785" cy="2283895"/>
    <xdr:sp macro="" textlink="">
      <xdr:nvSpPr>
        <xdr:cNvPr id="41" name="CuadroTexto 40"/>
        <xdr:cNvSpPr txBox="1"/>
      </xdr:nvSpPr>
      <xdr:spPr>
        <a:xfrm>
          <a:off x="26617546" y="2477880"/>
          <a:ext cx="3020785" cy="2283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4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DESVIACIÓN TÍPICA</a:t>
          </a:r>
          <a:endParaRPr lang="es-ES" sz="4000" b="1" baseline="0">
            <a:solidFill>
              <a:schemeClr val="tx2">
                <a:lumMod val="50000"/>
              </a:schemeClr>
            </a:solidFill>
          </a:endParaRP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"ES LA MEDIA DE LAS DISTANCIAS AL CUADRADO A LA MEDIA"</a:t>
          </a:r>
        </a:p>
      </xdr:txBody>
    </xdr:sp>
    <xdr:clientData/>
  </xdr:oneCellAnchor>
  <xdr:oneCellAnchor>
    <xdr:from>
      <xdr:col>31</xdr:col>
      <xdr:colOff>154880</xdr:colOff>
      <xdr:row>61</xdr:row>
      <xdr:rowOff>32258</xdr:rowOff>
    </xdr:from>
    <xdr:ext cx="5989140" cy="8617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/>
            <xdr:cNvSpPr txBox="1"/>
          </xdr:nvSpPr>
          <xdr:spPr>
            <a:xfrm>
              <a:off x="26411223" y="18113429"/>
              <a:ext cx="5989140" cy="86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28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ES" sz="28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28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es-ES" sz="28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+…+</m:t>
                        </m:r>
                        <m:sSup>
                          <m:sSupPr>
                            <m:ctrlP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28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𝑁</m:t>
                                    </m:r>
                                  </m:sub>
                                </m:sSub>
                                <m:r>
                                  <a:rPr lang="es-ES" sz="28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8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s-ES" sz="28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s-ES" sz="28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ES" sz="2000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2" name="CuadroTexto 41"/>
            <xdr:cNvSpPr txBox="1"/>
          </xdr:nvSpPr>
          <xdr:spPr>
            <a:xfrm>
              <a:off x="26411223" y="18113429"/>
              <a:ext cx="5989140" cy="8617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800" b="0" i="0">
                  <a:solidFill>
                    <a:schemeClr val="tx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((𝑥_1−𝑥 ̅ )^2+(𝑥_2−𝑥 ̅ )^2+…+(𝑥_𝑁−𝑥 ̅ )^2)/𝑁</a:t>
              </a:r>
              <a:endParaRPr lang="es-ES" sz="2000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32</xdr:col>
      <xdr:colOff>40230</xdr:colOff>
      <xdr:row>71</xdr:row>
      <xdr:rowOff>119744</xdr:rowOff>
    </xdr:from>
    <xdr:ext cx="2718629" cy="10384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/>
            <xdr:cNvSpPr txBox="1"/>
          </xdr:nvSpPr>
          <xdr:spPr>
            <a:xfrm>
              <a:off x="19623630" y="12529458"/>
              <a:ext cx="2718629" cy="103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  <m:sup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ES" sz="2400" b="0" i="1">
                        <a:solidFill>
                          <a:schemeClr val="tx2">
                            <a:lumMod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m:rPr>
                            <m:brk m:alnAt="23"/>
                          </m:r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ES" sz="24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es-ES" sz="24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3" name="CuadroTexto 42"/>
            <xdr:cNvSpPr txBox="1"/>
          </xdr:nvSpPr>
          <xdr:spPr>
            <a:xfrm>
              <a:off x="19623630" y="12529458"/>
              <a:ext cx="2718629" cy="1038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𝑆_𝑥^2=1/𝑁 ∑_(𝑖=1)^𝑁▒(𝑥_1−𝑥 ̅ )^2 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32</xdr:col>
      <xdr:colOff>127787</xdr:colOff>
      <xdr:row>85</xdr:row>
      <xdr:rowOff>110751</xdr:rowOff>
    </xdr:from>
    <xdr:ext cx="2934329" cy="14368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/>
            <xdr:cNvSpPr txBox="1"/>
          </xdr:nvSpPr>
          <xdr:spPr>
            <a:xfrm>
              <a:off x="19939787" y="15307208"/>
              <a:ext cx="2934329" cy="1436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b>
                    </m:sSub>
                    <m:r>
                      <a:rPr lang="es-ES" sz="2400" b="0" i="1">
                        <a:solidFill>
                          <a:schemeClr val="tx2">
                            <a:lumMod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m:rPr>
                                <m:brk m:alnAt="23"/>
                              </m:rP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s-ES" sz="2400" b="0" i="1">
                                <a:solidFill>
                                  <a:schemeClr val="tx2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sSup>
                              <m:sSupPr>
                                <m:ctrlPr>
                                  <a:rPr lang="es-ES" sz="24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ES" sz="2400" b="0" i="1">
                                            <a:solidFill>
                                              <a:schemeClr val="tx2">
                                                <a:lumMod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ES" sz="2400" b="0" i="1">
                                            <a:solidFill>
                                              <a:schemeClr val="tx2">
                                                <a:lumMod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ES" sz="2400" b="0" i="1">
                                            <a:solidFill>
                                              <a:schemeClr val="tx2">
                                                <a:lumMod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es-ES" sz="2400" b="0" i="1">
                                        <a:solidFill>
                                          <a:schemeClr val="tx2">
                                            <a:lumMod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ES" sz="2400" b="0" i="1">
                                            <a:solidFill>
                                              <a:schemeClr val="tx2">
                                                <a:lumMod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ES" sz="2400" b="0" i="1">
                                            <a:solidFill>
                                              <a:schemeClr val="tx2">
                                                <a:lumMod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ES" sz="2400" b="0" i="1">
                                    <a:solidFill>
                                      <a:schemeClr val="tx2">
                                        <a:lumMod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4" name="CuadroTexto 43"/>
            <xdr:cNvSpPr txBox="1"/>
          </xdr:nvSpPr>
          <xdr:spPr>
            <a:xfrm>
              <a:off x="19939787" y="15307208"/>
              <a:ext cx="2934329" cy="14368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2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𝑆_𝑥=√(1/𝑁 ∑_(𝑖=1)^𝑁▒(𝑥_1−𝑥 ̅ )^2 )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26</xdr:col>
      <xdr:colOff>48079</xdr:colOff>
      <xdr:row>69</xdr:row>
      <xdr:rowOff>186338</xdr:rowOff>
    </xdr:from>
    <xdr:ext cx="2860833" cy="718530"/>
    <xdr:sp macro="" textlink="">
      <xdr:nvSpPr>
        <xdr:cNvPr id="45" name="CuadroTexto 44"/>
        <xdr:cNvSpPr txBox="1"/>
      </xdr:nvSpPr>
      <xdr:spPr>
        <a:xfrm>
          <a:off x="21574579" y="13692788"/>
          <a:ext cx="2860833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SE PUEDE EXPRESAR CON UN SUMATORIO</a:t>
          </a:r>
        </a:p>
      </xdr:txBody>
    </xdr:sp>
    <xdr:clientData/>
  </xdr:oneCellAnchor>
  <xdr:twoCellAnchor>
    <xdr:from>
      <xdr:col>25</xdr:col>
      <xdr:colOff>54429</xdr:colOff>
      <xdr:row>42</xdr:row>
      <xdr:rowOff>170547</xdr:rowOff>
    </xdr:from>
    <xdr:to>
      <xdr:col>25</xdr:col>
      <xdr:colOff>427541</xdr:colOff>
      <xdr:row>49</xdr:row>
      <xdr:rowOff>87090</xdr:rowOff>
    </xdr:to>
    <xdr:sp macro="" textlink="">
      <xdr:nvSpPr>
        <xdr:cNvPr id="48" name="Forma libre 47"/>
        <xdr:cNvSpPr/>
      </xdr:nvSpPr>
      <xdr:spPr>
        <a:xfrm rot="5400000" flipH="1">
          <a:off x="15245127" y="7633020"/>
          <a:ext cx="1211943" cy="37311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239486</xdr:colOff>
      <xdr:row>61</xdr:row>
      <xdr:rowOff>170547</xdr:rowOff>
    </xdr:from>
    <xdr:to>
      <xdr:col>25</xdr:col>
      <xdr:colOff>612598</xdr:colOff>
      <xdr:row>68</xdr:row>
      <xdr:rowOff>87090</xdr:rowOff>
    </xdr:to>
    <xdr:sp macro="" textlink="">
      <xdr:nvSpPr>
        <xdr:cNvPr id="49" name="Forma libre 48"/>
        <xdr:cNvSpPr/>
      </xdr:nvSpPr>
      <xdr:spPr>
        <a:xfrm rot="5400000" flipH="1">
          <a:off x="15430184" y="11149106"/>
          <a:ext cx="1211943" cy="37311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32</xdr:col>
      <xdr:colOff>127001</xdr:colOff>
      <xdr:row>49</xdr:row>
      <xdr:rowOff>77213</xdr:rowOff>
    </xdr:from>
    <xdr:ext cx="2860833" cy="1970924"/>
    <xdr:sp macro="" textlink="">
      <xdr:nvSpPr>
        <xdr:cNvPr id="50" name="CuadroTexto 49"/>
        <xdr:cNvSpPr txBox="1"/>
      </xdr:nvSpPr>
      <xdr:spPr>
        <a:xfrm>
          <a:off x="19710401" y="8415670"/>
          <a:ext cx="2860833" cy="19709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COMO LA MEDIA SUMAS LAS DISTANCIAS AL CUADRADO PONDERADAS AL NÚMERO DE DATOS QUE TENGAS</a:t>
          </a:r>
        </a:p>
      </xdr:txBody>
    </xdr:sp>
    <xdr:clientData/>
  </xdr:oneCellAnchor>
  <xdr:twoCellAnchor>
    <xdr:from>
      <xdr:col>33</xdr:col>
      <xdr:colOff>337458</xdr:colOff>
      <xdr:row>42</xdr:row>
      <xdr:rowOff>29033</xdr:rowOff>
    </xdr:from>
    <xdr:to>
      <xdr:col>33</xdr:col>
      <xdr:colOff>710570</xdr:colOff>
      <xdr:row>48</xdr:row>
      <xdr:rowOff>130633</xdr:rowOff>
    </xdr:to>
    <xdr:sp macro="" textlink="">
      <xdr:nvSpPr>
        <xdr:cNvPr id="51" name="Forma libre 50"/>
        <xdr:cNvSpPr/>
      </xdr:nvSpPr>
      <xdr:spPr>
        <a:xfrm rot="5400000" flipH="1">
          <a:off x="20296099" y="7491506"/>
          <a:ext cx="1211943" cy="37311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35</xdr:col>
      <xdr:colOff>127001</xdr:colOff>
      <xdr:row>70</xdr:row>
      <xdr:rowOff>160379</xdr:rowOff>
    </xdr:from>
    <xdr:ext cx="2860833" cy="1282082"/>
    <xdr:sp macro="" textlink="">
      <xdr:nvSpPr>
        <xdr:cNvPr id="52" name="CuadroTexto 51"/>
        <xdr:cNvSpPr txBox="1"/>
      </xdr:nvSpPr>
      <xdr:spPr>
        <a:xfrm>
          <a:off x="22094372" y="12385036"/>
          <a:ext cx="2860833" cy="12820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VARIANZA</a:t>
          </a: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SE PUEDE EXPRESAR CON UN SUMATORIO</a:t>
          </a:r>
        </a:p>
      </xdr:txBody>
    </xdr:sp>
    <xdr:clientData/>
  </xdr:oneCellAnchor>
  <xdr:twoCellAnchor>
    <xdr:from>
      <xdr:col>34</xdr:col>
      <xdr:colOff>76201</xdr:colOff>
      <xdr:row>66</xdr:row>
      <xdr:rowOff>18147</xdr:rowOff>
    </xdr:from>
    <xdr:to>
      <xdr:col>34</xdr:col>
      <xdr:colOff>449313</xdr:colOff>
      <xdr:row>72</xdr:row>
      <xdr:rowOff>119748</xdr:rowOff>
    </xdr:to>
    <xdr:sp macro="" textlink="">
      <xdr:nvSpPr>
        <xdr:cNvPr id="53" name="Forma libre 52"/>
        <xdr:cNvSpPr/>
      </xdr:nvSpPr>
      <xdr:spPr>
        <a:xfrm rot="5400000" flipH="1">
          <a:off x="20829499" y="11921992"/>
          <a:ext cx="1211943" cy="37311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35</xdr:col>
      <xdr:colOff>540657</xdr:colOff>
      <xdr:row>82</xdr:row>
      <xdr:rowOff>67551</xdr:rowOff>
    </xdr:from>
    <xdr:ext cx="2860833" cy="2534540"/>
    <xdr:sp macro="" textlink="">
      <xdr:nvSpPr>
        <xdr:cNvPr id="54" name="CuadroTexto 53"/>
        <xdr:cNvSpPr txBox="1"/>
      </xdr:nvSpPr>
      <xdr:spPr>
        <a:xfrm>
          <a:off x="22736628" y="14708837"/>
          <a:ext cx="2860833" cy="2534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200" b="1" baseline="0">
              <a:solidFill>
                <a:schemeClr val="tx2">
                  <a:lumMod val="50000"/>
                </a:schemeClr>
              </a:solidFill>
            </a:rPr>
            <a:t>DESVIACIÓN TÍPICA O ESTÁNDAR</a:t>
          </a: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PARA TENER UNIDADES REALES MEJOR HACER LAS RAIZ CUADRADA</a:t>
          </a:r>
        </a:p>
      </xdr:txBody>
    </xdr:sp>
    <xdr:clientData/>
  </xdr:oneCellAnchor>
  <xdr:twoCellAnchor>
    <xdr:from>
      <xdr:col>34</xdr:col>
      <xdr:colOff>54429</xdr:colOff>
      <xdr:row>77</xdr:row>
      <xdr:rowOff>148777</xdr:rowOff>
    </xdr:from>
    <xdr:to>
      <xdr:col>34</xdr:col>
      <xdr:colOff>427541</xdr:colOff>
      <xdr:row>84</xdr:row>
      <xdr:rowOff>65320</xdr:rowOff>
    </xdr:to>
    <xdr:sp macro="" textlink="">
      <xdr:nvSpPr>
        <xdr:cNvPr id="55" name="Forma libre 54"/>
        <xdr:cNvSpPr/>
      </xdr:nvSpPr>
      <xdr:spPr>
        <a:xfrm rot="5400000" flipH="1">
          <a:off x="21036327" y="14284193"/>
          <a:ext cx="1211943" cy="37311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25</xdr:col>
      <xdr:colOff>43543</xdr:colOff>
      <xdr:row>105</xdr:row>
      <xdr:rowOff>141514</xdr:rowOff>
    </xdr:from>
    <xdr:to>
      <xdr:col>33</xdr:col>
      <xdr:colOff>911498</xdr:colOff>
      <xdr:row>125</xdr:row>
      <xdr:rowOff>108858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424543</xdr:colOff>
      <xdr:row>105</xdr:row>
      <xdr:rowOff>174172</xdr:rowOff>
    </xdr:from>
    <xdr:to>
      <xdr:col>29</xdr:col>
      <xdr:colOff>429987</xdr:colOff>
      <xdr:row>125</xdr:row>
      <xdr:rowOff>96160</xdr:rowOff>
    </xdr:to>
    <xdr:cxnSp macro="">
      <xdr:nvCxnSpPr>
        <xdr:cNvPr id="57" name="Conector recto 56"/>
        <xdr:cNvCxnSpPr/>
      </xdr:nvCxnSpPr>
      <xdr:spPr>
        <a:xfrm flipH="1" flipV="1">
          <a:off x="22620514" y="18788743"/>
          <a:ext cx="5444" cy="3623131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718457</xdr:colOff>
      <xdr:row>126</xdr:row>
      <xdr:rowOff>28291</xdr:rowOff>
    </xdr:from>
    <xdr:to>
      <xdr:col>29</xdr:col>
      <xdr:colOff>443868</xdr:colOff>
      <xdr:row>131</xdr:row>
      <xdr:rowOff>152403</xdr:rowOff>
    </xdr:to>
    <xdr:sp macro="" textlink="">
      <xdr:nvSpPr>
        <xdr:cNvPr id="58" name="Forma libre 57"/>
        <xdr:cNvSpPr/>
      </xdr:nvSpPr>
      <xdr:spPr>
        <a:xfrm rot="5400000">
          <a:off x="21855106" y="22793727"/>
          <a:ext cx="1049398" cy="520068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468088</xdr:colOff>
      <xdr:row>111</xdr:row>
      <xdr:rowOff>97973</xdr:rowOff>
    </xdr:from>
    <xdr:to>
      <xdr:col>30</xdr:col>
      <xdr:colOff>718457</xdr:colOff>
      <xdr:row>111</xdr:row>
      <xdr:rowOff>108857</xdr:rowOff>
    </xdr:to>
    <xdr:cxnSp macro="">
      <xdr:nvCxnSpPr>
        <xdr:cNvPr id="59" name="Conector recto 58"/>
        <xdr:cNvCxnSpPr/>
      </xdr:nvCxnSpPr>
      <xdr:spPr>
        <a:xfrm flipH="1" flipV="1">
          <a:off x="22664059" y="19822887"/>
          <a:ext cx="1045027" cy="10884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413961</xdr:colOff>
      <xdr:row>111</xdr:row>
      <xdr:rowOff>155479</xdr:rowOff>
    </xdr:from>
    <xdr:to>
      <xdr:col>31</xdr:col>
      <xdr:colOff>587270</xdr:colOff>
      <xdr:row>127</xdr:row>
      <xdr:rowOff>15536</xdr:rowOff>
    </xdr:to>
    <xdr:sp macro="" textlink="">
      <xdr:nvSpPr>
        <xdr:cNvPr id="60" name="Forma libre 59"/>
        <xdr:cNvSpPr/>
      </xdr:nvSpPr>
      <xdr:spPr>
        <a:xfrm rot="4648902" flipV="1">
          <a:off x="22478087" y="20806896"/>
          <a:ext cx="2820972" cy="967966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12</xdr:col>
      <xdr:colOff>435108</xdr:colOff>
      <xdr:row>32</xdr:row>
      <xdr:rowOff>43830</xdr:rowOff>
    </xdr:from>
    <xdr:ext cx="2860833" cy="1657762"/>
    <xdr:sp macro="" textlink="">
      <xdr:nvSpPr>
        <xdr:cNvPr id="61" name="CuadroTexto 60"/>
        <xdr:cNvSpPr txBox="1"/>
      </xdr:nvSpPr>
      <xdr:spPr>
        <a:xfrm>
          <a:off x="10482622" y="6205144"/>
          <a:ext cx="2860833" cy="16577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DISPERSIÓN</a:t>
          </a: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LA DISTANCIA DE LOS DATOS AL VALOR CENTRAL</a:t>
          </a:r>
        </a:p>
      </xdr:txBody>
    </xdr:sp>
    <xdr:clientData/>
  </xdr:oneCellAnchor>
  <xdr:twoCellAnchor>
    <xdr:from>
      <xdr:col>28</xdr:col>
      <xdr:colOff>174173</xdr:colOff>
      <xdr:row>111</xdr:row>
      <xdr:rowOff>87089</xdr:rowOff>
    </xdr:from>
    <xdr:to>
      <xdr:col>29</xdr:col>
      <xdr:colOff>424543</xdr:colOff>
      <xdr:row>111</xdr:row>
      <xdr:rowOff>97973</xdr:rowOff>
    </xdr:to>
    <xdr:cxnSp macro="">
      <xdr:nvCxnSpPr>
        <xdr:cNvPr id="67" name="Conector recto 66"/>
        <xdr:cNvCxnSpPr/>
      </xdr:nvCxnSpPr>
      <xdr:spPr>
        <a:xfrm flipH="1" flipV="1">
          <a:off x="21575487" y="19812003"/>
          <a:ext cx="1045027" cy="10884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364634</xdr:colOff>
      <xdr:row>113</xdr:row>
      <xdr:rowOff>115292</xdr:rowOff>
    </xdr:from>
    <xdr:to>
      <xdr:col>29</xdr:col>
      <xdr:colOff>92564</xdr:colOff>
      <xdr:row>125</xdr:row>
      <xdr:rowOff>124195</xdr:rowOff>
    </xdr:to>
    <xdr:sp macro="" textlink="">
      <xdr:nvSpPr>
        <xdr:cNvPr id="68" name="Forma libre 67"/>
        <xdr:cNvSpPr/>
      </xdr:nvSpPr>
      <xdr:spPr>
        <a:xfrm rot="4648902">
          <a:off x="20117791" y="20269164"/>
          <a:ext cx="2229588" cy="2111901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707572</xdr:colOff>
      <xdr:row>154</xdr:row>
      <xdr:rowOff>76198</xdr:rowOff>
    </xdr:from>
    <xdr:to>
      <xdr:col>37</xdr:col>
      <xdr:colOff>313873</xdr:colOff>
      <xdr:row>178</xdr:row>
      <xdr:rowOff>108858</xdr:rowOff>
    </xdr:to>
    <xdr:graphicFrame macro="">
      <xdr:nvGraphicFramePr>
        <xdr:cNvPr id="69" name="Gráfico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163286</xdr:colOff>
      <xdr:row>158</xdr:row>
      <xdr:rowOff>152400</xdr:rowOff>
    </xdr:from>
    <xdr:to>
      <xdr:col>32</xdr:col>
      <xdr:colOff>168730</xdr:colOff>
      <xdr:row>178</xdr:row>
      <xdr:rowOff>74388</xdr:rowOff>
    </xdr:to>
    <xdr:cxnSp macro="">
      <xdr:nvCxnSpPr>
        <xdr:cNvPr id="70" name="Conector recto 69"/>
        <xdr:cNvCxnSpPr/>
      </xdr:nvCxnSpPr>
      <xdr:spPr>
        <a:xfrm flipH="1" flipV="1">
          <a:off x="30817457" y="18581914"/>
          <a:ext cx="5444" cy="3623131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206831</xdr:colOff>
      <xdr:row>164</xdr:row>
      <xdr:rowOff>76201</xdr:rowOff>
    </xdr:from>
    <xdr:to>
      <xdr:col>33</xdr:col>
      <xdr:colOff>457200</xdr:colOff>
      <xdr:row>164</xdr:row>
      <xdr:rowOff>87085</xdr:rowOff>
    </xdr:to>
    <xdr:cxnSp macro="">
      <xdr:nvCxnSpPr>
        <xdr:cNvPr id="71" name="Conector recto 70"/>
        <xdr:cNvCxnSpPr/>
      </xdr:nvCxnSpPr>
      <xdr:spPr>
        <a:xfrm flipH="1" flipV="1">
          <a:off x="30861002" y="19616058"/>
          <a:ext cx="1045027" cy="10884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326571</xdr:colOff>
      <xdr:row>164</xdr:row>
      <xdr:rowOff>65314</xdr:rowOff>
    </xdr:from>
    <xdr:to>
      <xdr:col>32</xdr:col>
      <xdr:colOff>163286</xdr:colOff>
      <xdr:row>164</xdr:row>
      <xdr:rowOff>76201</xdr:rowOff>
    </xdr:to>
    <xdr:cxnSp macro="">
      <xdr:nvCxnSpPr>
        <xdr:cNvPr id="72" name="Conector recto 71"/>
        <xdr:cNvCxnSpPr/>
      </xdr:nvCxnSpPr>
      <xdr:spPr>
        <a:xfrm flipH="1" flipV="1">
          <a:off x="26582914" y="46677943"/>
          <a:ext cx="1143001" cy="10887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283976</xdr:colOff>
      <xdr:row>157</xdr:row>
      <xdr:rowOff>39757</xdr:rowOff>
    </xdr:from>
    <xdr:to>
      <xdr:col>31</xdr:col>
      <xdr:colOff>359229</xdr:colOff>
      <xdr:row>182</xdr:row>
      <xdr:rowOff>21772</xdr:rowOff>
    </xdr:to>
    <xdr:cxnSp macro="">
      <xdr:nvCxnSpPr>
        <xdr:cNvPr id="73" name="Conector recto 72"/>
        <xdr:cNvCxnSpPr/>
      </xdr:nvCxnSpPr>
      <xdr:spPr>
        <a:xfrm flipH="1" flipV="1">
          <a:off x="26540319" y="44747386"/>
          <a:ext cx="75253" cy="70033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424069</xdr:colOff>
      <xdr:row>157</xdr:row>
      <xdr:rowOff>39757</xdr:rowOff>
    </xdr:from>
    <xdr:to>
      <xdr:col>33</xdr:col>
      <xdr:colOff>489856</xdr:colOff>
      <xdr:row>182</xdr:row>
      <xdr:rowOff>32658</xdr:rowOff>
    </xdr:to>
    <xdr:cxnSp macro="">
      <xdr:nvCxnSpPr>
        <xdr:cNvPr id="75" name="Conector recto 74"/>
        <xdr:cNvCxnSpPr/>
      </xdr:nvCxnSpPr>
      <xdr:spPr>
        <a:xfrm flipH="1" flipV="1">
          <a:off x="31878104" y="18354261"/>
          <a:ext cx="65787" cy="5201006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609600</xdr:colOff>
      <xdr:row>158</xdr:row>
      <xdr:rowOff>141517</xdr:rowOff>
    </xdr:from>
    <xdr:to>
      <xdr:col>29</xdr:col>
      <xdr:colOff>653142</xdr:colOff>
      <xdr:row>187</xdr:row>
      <xdr:rowOff>130629</xdr:rowOff>
    </xdr:to>
    <xdr:cxnSp macro="">
      <xdr:nvCxnSpPr>
        <xdr:cNvPr id="76" name="Conector recto 75"/>
        <xdr:cNvCxnSpPr/>
      </xdr:nvCxnSpPr>
      <xdr:spPr>
        <a:xfrm flipH="1" flipV="1">
          <a:off x="25276629" y="45121288"/>
          <a:ext cx="43542" cy="8316684"/>
        </a:xfrm>
        <a:prstGeom prst="line">
          <a:avLst/>
        </a:prstGeom>
        <a:ln w="28575">
          <a:solidFill>
            <a:srgbClr val="C0504D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740228</xdr:colOff>
      <xdr:row>158</xdr:row>
      <xdr:rowOff>130632</xdr:rowOff>
    </xdr:from>
    <xdr:to>
      <xdr:col>34</xdr:col>
      <xdr:colOff>783770</xdr:colOff>
      <xdr:row>187</xdr:row>
      <xdr:rowOff>119744</xdr:rowOff>
    </xdr:to>
    <xdr:cxnSp macro="">
      <xdr:nvCxnSpPr>
        <xdr:cNvPr id="79" name="Conector recto 78"/>
        <xdr:cNvCxnSpPr/>
      </xdr:nvCxnSpPr>
      <xdr:spPr>
        <a:xfrm flipH="1" flipV="1">
          <a:off x="32983714" y="18560146"/>
          <a:ext cx="43542" cy="6346369"/>
        </a:xfrm>
        <a:prstGeom prst="line">
          <a:avLst/>
        </a:prstGeom>
        <a:ln w="28575">
          <a:solidFill>
            <a:srgbClr val="C0504D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88506</xdr:colOff>
      <xdr:row>181</xdr:row>
      <xdr:rowOff>74071</xdr:rowOff>
    </xdr:from>
    <xdr:ext cx="302434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CuadroTexto 79"/>
            <xdr:cNvSpPr txBox="1"/>
          </xdr:nvSpPr>
          <xdr:spPr>
            <a:xfrm>
              <a:off x="30747410" y="23232245"/>
              <a:ext cx="302434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40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400" b="0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ES" sz="2400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0" name="CuadroTexto 79"/>
            <xdr:cNvSpPr txBox="1"/>
          </xdr:nvSpPr>
          <xdr:spPr>
            <a:xfrm>
              <a:off x="30747410" y="23232245"/>
              <a:ext cx="302434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2400" b="0" i="0">
                  <a:solidFill>
                    <a:schemeClr val="tx2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</a:t>
              </a:r>
              <a:endParaRPr lang="es-ES" sz="2400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31</xdr:col>
      <xdr:colOff>908246</xdr:colOff>
      <xdr:row>194</xdr:row>
      <xdr:rowOff>60108</xdr:rowOff>
    </xdr:from>
    <xdr:ext cx="1061509" cy="3113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/>
            <xdr:cNvSpPr txBox="1"/>
          </xdr:nvSpPr>
          <xdr:spPr>
            <a:xfrm>
              <a:off x="27164589" y="55392194"/>
              <a:ext cx="1061509" cy="311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ES" sz="1800" b="1" i="1">
                        <a:solidFill>
                          <a:srgbClr val="C0504D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Sup>
                      <m:sSubSupPr>
                        <m:ctrlP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  <m:t>·</m:t>
                        </m:r>
                        <m: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es-ES" sz="1800" b="1" i="1">
                            <a:solidFill>
                              <a:srgbClr val="C0504D"/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  <m:sup/>
                    </m:sSubSup>
                  </m:oMath>
                </m:oMathPara>
              </a14:m>
              <a:endParaRPr lang="es-ES" sz="1800" b="1"/>
            </a:p>
          </xdr:txBody>
        </xdr:sp>
      </mc:Choice>
      <mc:Fallback xmlns="">
        <xdr:sp macro="" textlink="">
          <xdr:nvSpPr>
            <xdr:cNvPr id="64" name="CuadroTexto 63"/>
            <xdr:cNvSpPr txBox="1"/>
          </xdr:nvSpPr>
          <xdr:spPr>
            <a:xfrm>
              <a:off x="27164589" y="55392194"/>
              <a:ext cx="1061509" cy="3113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1" i="0">
                  <a:solidFill>
                    <a:srgbClr val="C0504D"/>
                  </a:solidFill>
                  <a:latin typeface="Cambria Math" panose="02040503050406030204" pitchFamily="18" charset="0"/>
                </a:rPr>
                <a:t>𝒙 ̅</a:t>
              </a:r>
              <a:r>
                <a:rPr lang="es-ES" sz="1800" b="1" i="0">
                  <a:solidFill>
                    <a:srgbClr val="C0504D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s-ES" sz="1800" b="1" i="0">
                  <a:solidFill>
                    <a:srgbClr val="C0504D"/>
                  </a:solidFill>
                  <a:latin typeface="Cambria Math" panose="02040503050406030204" pitchFamily="18" charset="0"/>
                </a:rPr>
                <a:t>〖𝟐·𝑺〗_𝒙^ </a:t>
              </a:r>
              <a:endParaRPr lang="es-ES" sz="1800" b="1"/>
            </a:p>
          </xdr:txBody>
        </xdr:sp>
      </mc:Fallback>
    </mc:AlternateContent>
    <xdr:clientData/>
  </xdr:oneCellAnchor>
  <xdr:oneCellAnchor>
    <xdr:from>
      <xdr:col>28</xdr:col>
      <xdr:colOff>755374</xdr:colOff>
      <xdr:row>138</xdr:row>
      <xdr:rowOff>20667</xdr:rowOff>
    </xdr:from>
    <xdr:ext cx="5194852" cy="2972865"/>
    <xdr:sp macro="" textlink="">
      <xdr:nvSpPr>
        <xdr:cNvPr id="65" name="CuadroTexto 64"/>
        <xdr:cNvSpPr txBox="1"/>
      </xdr:nvSpPr>
      <xdr:spPr>
        <a:xfrm>
          <a:off x="28233757" y="14730580"/>
          <a:ext cx="5194852" cy="29728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200" b="1" baseline="0">
              <a:solidFill>
                <a:schemeClr val="tx2">
                  <a:lumMod val="50000"/>
                </a:schemeClr>
              </a:solidFill>
            </a:rPr>
            <a:t>REGLA UNIVERSAL</a:t>
          </a:r>
        </a:p>
        <a:p>
          <a:pPr algn="ctr"/>
          <a:endParaRPr lang="es-ES" sz="3200" b="1" baseline="0">
            <a:solidFill>
              <a:schemeClr val="tx2">
                <a:lumMod val="50000"/>
              </a:schemeClr>
            </a:solidFill>
          </a:endParaRPr>
        </a:p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EL 68% DE LOS DATOS SE ENCUENTRA EN LA MEDIA MÁS/MENOS LA DESVIACIÓN TÍPICA</a:t>
          </a:r>
        </a:p>
        <a:p>
          <a:pPr algn="ctr"/>
          <a:endParaRPr lang="es-ES" sz="2000" b="1" baseline="0">
            <a:solidFill>
              <a:schemeClr val="tx2">
                <a:lumMod val="50000"/>
              </a:schemeClr>
            </a:solidFill>
          </a:endParaRPr>
        </a:p>
        <a:p>
          <a:pPr algn="ctr"/>
          <a:r>
            <a:rPr lang="es-ES" sz="2000" b="1" baseline="0">
              <a:solidFill>
                <a:srgbClr val="C0504D"/>
              </a:solidFill>
            </a:rPr>
            <a:t>EL 95% DE LOS DATOS SE ENCUENTRAN EN LA MEDIA MÁS/MENOS DOS VECES LA DESVIACIÓN TÍPICA</a:t>
          </a:r>
        </a:p>
      </xdr:txBody>
    </xdr:sp>
    <xdr:clientData/>
  </xdr:oneCellAnchor>
  <xdr:oneCellAnchor>
    <xdr:from>
      <xdr:col>35</xdr:col>
      <xdr:colOff>612611</xdr:colOff>
      <xdr:row>153</xdr:row>
      <xdr:rowOff>138207</xdr:rowOff>
    </xdr:from>
    <xdr:ext cx="4293705" cy="3222998"/>
    <xdr:sp macro="" textlink="">
      <xdr:nvSpPr>
        <xdr:cNvPr id="66" name="CuadroTexto 65"/>
        <xdr:cNvSpPr txBox="1"/>
      </xdr:nvSpPr>
      <xdr:spPr>
        <a:xfrm>
          <a:off x="33655702" y="17248571"/>
          <a:ext cx="4293705" cy="3222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VÁLIDA PARA HISTOGRAMAS EN FORMA</a:t>
          </a:r>
          <a:r>
            <a:rPr lang="es-ES" sz="4000" b="1" baseline="0">
              <a:solidFill>
                <a:srgbClr val="C0504D"/>
              </a:solidFill>
            </a:rPr>
            <a:t> DE "MONTAÑA"</a:t>
          </a:r>
        </a:p>
        <a:p>
          <a:pPr algn="ctr"/>
          <a:r>
            <a:rPr lang="es-ES" sz="4000" b="1" baseline="0">
              <a:solidFill>
                <a:srgbClr val="C0504D"/>
              </a:solidFill>
            </a:rPr>
            <a:t>SIMÉTRICOS</a:t>
          </a:r>
          <a:endParaRPr lang="es-ES" sz="4000" b="1">
            <a:solidFill>
              <a:srgbClr val="C0504D"/>
            </a:solidFill>
          </a:endParaRPr>
        </a:p>
      </xdr:txBody>
    </xdr:sp>
    <xdr:clientData/>
  </xdr:oneCellAnchor>
  <xdr:oneCellAnchor>
    <xdr:from>
      <xdr:col>31</xdr:col>
      <xdr:colOff>1086872</xdr:colOff>
      <xdr:row>188</xdr:row>
      <xdr:rowOff>134706</xdr:rowOff>
    </xdr:from>
    <xdr:ext cx="839717" cy="3459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CuadroTexto 76"/>
            <xdr:cNvSpPr txBox="1"/>
          </xdr:nvSpPr>
          <xdr:spPr>
            <a:xfrm>
              <a:off x="27343215" y="53714192"/>
              <a:ext cx="839717" cy="345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000" b="1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000" b="1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ES" sz="2000" b="1" i="1">
                        <a:solidFill>
                          <a:schemeClr val="tx2">
                            <a:lumMod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sSubSup>
                      <m:sSubSupPr>
                        <m:ctrlPr>
                          <a:rPr lang="es-ES" sz="2000" b="1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ES" sz="2000" b="1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es-ES" sz="2000" b="1" i="1">
                            <a:solidFill>
                              <a:schemeClr val="tx2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  <m:sup/>
                    </m:sSubSup>
                  </m:oMath>
                </m:oMathPara>
              </a14:m>
              <a:endParaRPr lang="es-ES" sz="2000" b="1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7" name="CuadroTexto 76"/>
            <xdr:cNvSpPr txBox="1"/>
          </xdr:nvSpPr>
          <xdr:spPr>
            <a:xfrm>
              <a:off x="27343215" y="53714192"/>
              <a:ext cx="839717" cy="3459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2000" b="1" i="0">
                  <a:solidFill>
                    <a:schemeClr val="tx2">
                      <a:lumMod val="50000"/>
                    </a:schemeClr>
                  </a:solidFill>
                  <a:latin typeface="Cambria Math" panose="02040503050406030204" pitchFamily="18" charset="0"/>
                </a:rPr>
                <a:t>𝒙 ̅</a:t>
              </a:r>
              <a:r>
                <a:rPr lang="es-ES" sz="2000" b="1" i="0">
                  <a:solidFill>
                    <a:schemeClr val="tx2">
                      <a:lumMod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s-ES" sz="2000" b="1" i="0">
                  <a:solidFill>
                    <a:schemeClr val="tx2">
                      <a:lumMod val="50000"/>
                    </a:schemeClr>
                  </a:solidFill>
                  <a:latin typeface="Cambria Math" panose="02040503050406030204" pitchFamily="18" charset="0"/>
                </a:rPr>
                <a:t>𝑺_𝒙^ </a:t>
              </a:r>
              <a:endParaRPr lang="es-ES" sz="2000" b="1">
                <a:solidFill>
                  <a:schemeClr val="tx2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31</xdr:col>
      <xdr:colOff>170863</xdr:colOff>
      <xdr:row>184</xdr:row>
      <xdr:rowOff>321841</xdr:rowOff>
    </xdr:from>
    <xdr:to>
      <xdr:col>33</xdr:col>
      <xdr:colOff>644152</xdr:colOff>
      <xdr:row>186</xdr:row>
      <xdr:rowOff>82828</xdr:rowOff>
    </xdr:to>
    <xdr:sp macro="" textlink="">
      <xdr:nvSpPr>
        <xdr:cNvPr id="10" name="Abrir llave 9"/>
        <xdr:cNvSpPr/>
      </xdr:nvSpPr>
      <xdr:spPr>
        <a:xfrm rot="16200000">
          <a:off x="27512700" y="51629290"/>
          <a:ext cx="403244" cy="2574232"/>
        </a:xfrm>
        <a:prstGeom prst="leftBrace">
          <a:avLst>
            <a:gd name="adj1" fmla="val 130300"/>
            <a:gd name="adj2" fmla="val 49167"/>
          </a:avLst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oneCellAnchor>
    <xdr:from>
      <xdr:col>31</xdr:col>
      <xdr:colOff>963455</xdr:colOff>
      <xdr:row>186</xdr:row>
      <xdr:rowOff>227502</xdr:rowOff>
    </xdr:from>
    <xdr:ext cx="887896" cy="405432"/>
    <xdr:sp macro="" textlink="">
      <xdr:nvSpPr>
        <xdr:cNvPr id="78" name="CuadroTexto 77"/>
        <xdr:cNvSpPr txBox="1"/>
      </xdr:nvSpPr>
      <xdr:spPr>
        <a:xfrm>
          <a:off x="27219798" y="53262702"/>
          <a:ext cx="88789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68% </a:t>
          </a:r>
        </a:p>
      </xdr:txBody>
    </xdr:sp>
    <xdr:clientData/>
  </xdr:oneCellAnchor>
  <xdr:twoCellAnchor>
    <xdr:from>
      <xdr:col>29</xdr:col>
      <xdr:colOff>536715</xdr:colOff>
      <xdr:row>190</xdr:row>
      <xdr:rowOff>26507</xdr:rowOff>
    </xdr:from>
    <xdr:to>
      <xdr:col>34</xdr:col>
      <xdr:colOff>735498</xdr:colOff>
      <xdr:row>191</xdr:row>
      <xdr:rowOff>59638</xdr:rowOff>
    </xdr:to>
    <xdr:sp macro="" textlink="">
      <xdr:nvSpPr>
        <xdr:cNvPr id="82" name="Abrir llave 81"/>
        <xdr:cNvSpPr/>
      </xdr:nvSpPr>
      <xdr:spPr>
        <a:xfrm rot="16200000">
          <a:off x="30788115" y="23691577"/>
          <a:ext cx="218661" cy="4174435"/>
        </a:xfrm>
        <a:prstGeom prst="leftBrace">
          <a:avLst>
            <a:gd name="adj1" fmla="val 130300"/>
            <a:gd name="adj2" fmla="val 49167"/>
          </a:avLst>
        </a:prstGeom>
        <a:ln w="28575">
          <a:solidFill>
            <a:srgbClr val="C0504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rgbClr val="C0504D"/>
            </a:solidFill>
          </a:endParaRPr>
        </a:p>
      </xdr:txBody>
    </xdr:sp>
    <xdr:clientData/>
  </xdr:twoCellAnchor>
  <xdr:oneCellAnchor>
    <xdr:from>
      <xdr:col>31</xdr:col>
      <xdr:colOff>850033</xdr:colOff>
      <xdr:row>192</xdr:row>
      <xdr:rowOff>41498</xdr:rowOff>
    </xdr:from>
    <xdr:ext cx="887896" cy="405432"/>
    <xdr:sp macro="" textlink="">
      <xdr:nvSpPr>
        <xdr:cNvPr id="83" name="CuadroTexto 82"/>
        <xdr:cNvSpPr txBox="1"/>
      </xdr:nvSpPr>
      <xdr:spPr>
        <a:xfrm>
          <a:off x="27106376" y="54829298"/>
          <a:ext cx="88789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rgbClr val="C0504D"/>
              </a:solidFill>
            </a:rPr>
            <a:t>95%</a:t>
          </a:r>
          <a:r>
            <a:rPr lang="es-ES" sz="2000" b="1" baseline="0">
              <a:solidFill>
                <a:schemeClr val="tx2">
                  <a:lumMod val="50000"/>
                </a:schemeClr>
              </a:solidFill>
            </a:rPr>
            <a:t> </a:t>
          </a:r>
        </a:p>
      </xdr:txBody>
    </xdr:sp>
    <xdr:clientData/>
  </xdr:oneCellAnchor>
  <xdr:twoCellAnchor>
    <xdr:from>
      <xdr:col>34</xdr:col>
      <xdr:colOff>368645</xdr:colOff>
      <xdr:row>151</xdr:row>
      <xdr:rowOff>95940</xdr:rowOff>
    </xdr:from>
    <xdr:to>
      <xdr:col>35</xdr:col>
      <xdr:colOff>277450</xdr:colOff>
      <xdr:row>157</xdr:row>
      <xdr:rowOff>45791</xdr:rowOff>
    </xdr:to>
    <xdr:sp macro="" textlink="">
      <xdr:nvSpPr>
        <xdr:cNvPr id="84" name="Forma libre 83"/>
        <xdr:cNvSpPr/>
      </xdr:nvSpPr>
      <xdr:spPr>
        <a:xfrm rot="7802522" flipH="1">
          <a:off x="32517774" y="17397298"/>
          <a:ext cx="1063033" cy="86296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491275</xdr:colOff>
      <xdr:row>10</xdr:row>
      <xdr:rowOff>70163</xdr:rowOff>
    </xdr:from>
    <xdr:to>
      <xdr:col>43</xdr:col>
      <xdr:colOff>575523</xdr:colOff>
      <xdr:row>23</xdr:row>
      <xdr:rowOff>158435</xdr:rowOff>
    </xdr:to>
    <xdr:sp macro="" textlink="">
      <xdr:nvSpPr>
        <xdr:cNvPr id="85" name="Forma libre 84"/>
        <xdr:cNvSpPr/>
      </xdr:nvSpPr>
      <xdr:spPr>
        <a:xfrm rot="3449839" flipH="1">
          <a:off x="33502913" y="1424725"/>
          <a:ext cx="2564772" cy="3741848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39</xdr:col>
      <xdr:colOff>1062507</xdr:colOff>
      <xdr:row>16</xdr:row>
      <xdr:rowOff>143728</xdr:rowOff>
    </xdr:from>
    <xdr:ext cx="2561476" cy="2283959"/>
    <xdr:sp macro="" textlink="">
      <xdr:nvSpPr>
        <xdr:cNvPr id="86" name="CuadroTexto 85"/>
        <xdr:cNvSpPr txBox="1"/>
      </xdr:nvSpPr>
      <xdr:spPr>
        <a:xfrm>
          <a:off x="33485607" y="3229828"/>
          <a:ext cx="2561476" cy="2283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PASO3</a:t>
          </a:r>
        </a:p>
        <a:p>
          <a:pPr algn="ctr"/>
          <a:r>
            <a:rPr lang="es-ES" sz="2000" b="1" baseline="0">
              <a:solidFill>
                <a:srgbClr val="C0504D"/>
              </a:solidFill>
            </a:rPr>
            <a:t>CALCULAR EL VALOR CENTRAL Y LA DISPERSIÓN DE LOS DATOS TENIENDO EN CUENTA EL ORDEN</a:t>
          </a:r>
        </a:p>
      </xdr:txBody>
    </xdr:sp>
    <xdr:clientData/>
  </xdr:oneCellAnchor>
  <xdr:twoCellAnchor>
    <xdr:from>
      <xdr:col>28</xdr:col>
      <xdr:colOff>159769</xdr:colOff>
      <xdr:row>145</xdr:row>
      <xdr:rowOff>207818</xdr:rowOff>
    </xdr:from>
    <xdr:to>
      <xdr:col>30</xdr:col>
      <xdr:colOff>387927</xdr:colOff>
      <xdr:row>156</xdr:row>
      <xdr:rowOff>124691</xdr:rowOff>
    </xdr:to>
    <xdr:sp macro="" textlink="">
      <xdr:nvSpPr>
        <xdr:cNvPr id="14" name="Forma libre 13"/>
        <xdr:cNvSpPr/>
      </xdr:nvSpPr>
      <xdr:spPr>
        <a:xfrm>
          <a:off x="27508642" y="15794182"/>
          <a:ext cx="1807576" cy="1981200"/>
        </a:xfrm>
        <a:custGeom>
          <a:avLst/>
          <a:gdLst>
            <a:gd name="connsiteX0" fmla="*/ 560667 w 1807576"/>
            <a:gd name="connsiteY0" fmla="*/ 0 h 1981200"/>
            <a:gd name="connsiteX1" fmla="*/ 61903 w 1807576"/>
            <a:gd name="connsiteY1" fmla="*/ 1149927 h 1981200"/>
            <a:gd name="connsiteX2" fmla="*/ 1807576 w 1807576"/>
            <a:gd name="connsiteY2" fmla="*/ 1981200 h 1981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07576" h="1981200">
              <a:moveTo>
                <a:pt x="560667" y="0"/>
              </a:moveTo>
              <a:cubicBezTo>
                <a:pt x="207376" y="409863"/>
                <a:pt x="-145915" y="819727"/>
                <a:pt x="61903" y="1149927"/>
              </a:cubicBezTo>
              <a:cubicBezTo>
                <a:pt x="269721" y="1480127"/>
                <a:pt x="1038648" y="1730663"/>
                <a:pt x="1807576" y="1981200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5</xdr:col>
      <xdr:colOff>247650</xdr:colOff>
      <xdr:row>0</xdr:row>
      <xdr:rowOff>76200</xdr:rowOff>
    </xdr:from>
    <xdr:ext cx="11761470" cy="1368380"/>
    <xdr:sp macro="" textlink="">
      <xdr:nvSpPr>
        <xdr:cNvPr id="88" name="CuadroTexto 87"/>
        <xdr:cNvSpPr txBox="1"/>
      </xdr:nvSpPr>
      <xdr:spPr>
        <a:xfrm>
          <a:off x="4850130" y="76200"/>
          <a:ext cx="11761470" cy="1368380"/>
        </a:xfrm>
        <a:prstGeom prst="rect">
          <a:avLst/>
        </a:prstGeom>
        <a:ln w="57150" cap="rnd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4000" b="1">
              <a:solidFill>
                <a:schemeClr val="tx2">
                  <a:lumMod val="50000"/>
                </a:schemeClr>
              </a:solidFill>
            </a:rPr>
            <a:t>HISTOGRAMA y TABLA DE FRECUENCIAS ABSOLUTAS</a:t>
          </a:r>
          <a:endParaRPr lang="es-ES" sz="32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oneCellAnchor>
    <xdr:from>
      <xdr:col>21</xdr:col>
      <xdr:colOff>590550</xdr:colOff>
      <xdr:row>0</xdr:row>
      <xdr:rowOff>95250</xdr:rowOff>
    </xdr:from>
    <xdr:ext cx="15468600" cy="1409700"/>
    <xdr:sp macro="" textlink="">
      <xdr:nvSpPr>
        <xdr:cNvPr id="89" name="CuadroTexto 88"/>
        <xdr:cNvSpPr txBox="1"/>
      </xdr:nvSpPr>
      <xdr:spPr>
        <a:xfrm>
          <a:off x="18116550" y="95250"/>
          <a:ext cx="15468600" cy="1409700"/>
        </a:xfrm>
        <a:prstGeom prst="rect">
          <a:avLst/>
        </a:prstGeom>
        <a:ln w="57150" cap="rnd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4000" b="1">
              <a:solidFill>
                <a:schemeClr val="tx2">
                  <a:lumMod val="50000"/>
                </a:schemeClr>
              </a:solidFill>
            </a:rPr>
            <a:t>VALOR CENTRAL 	y DISPERSIÓN</a:t>
          </a:r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 ¡CON FÓRMULAS! ¡¡¡¡!!!!</a:t>
          </a:r>
          <a:endParaRPr lang="es-ES" sz="32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oneCellAnchor>
    <xdr:from>
      <xdr:col>24</xdr:col>
      <xdr:colOff>545647</xdr:colOff>
      <xdr:row>86</xdr:row>
      <xdr:rowOff>162640</xdr:rowOff>
    </xdr:from>
    <xdr:ext cx="4293705" cy="2596865"/>
    <xdr:sp macro="" textlink="">
      <xdr:nvSpPr>
        <xdr:cNvPr id="90" name="CuadroTexto 89"/>
        <xdr:cNvSpPr txBox="1"/>
      </xdr:nvSpPr>
      <xdr:spPr>
        <a:xfrm>
          <a:off x="21142738" y="24731367"/>
          <a:ext cx="4293705" cy="25968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EL VALOR CENTRAL Y</a:t>
          </a:r>
          <a:r>
            <a:rPr lang="es-ES" sz="4000" b="1" baseline="0">
              <a:solidFill>
                <a:srgbClr val="C0504D"/>
              </a:solidFill>
            </a:rPr>
            <a:t> LA DISPERSIÓN SE PUEDEN GRAFICAR ASÍ </a:t>
          </a:r>
          <a:endParaRPr lang="es-ES" sz="4000" b="1">
            <a:solidFill>
              <a:srgbClr val="C0504D"/>
            </a:solidFill>
          </a:endParaRPr>
        </a:p>
      </xdr:txBody>
    </xdr:sp>
    <xdr:clientData/>
  </xdr:oneCellAnchor>
  <xdr:oneCellAnchor>
    <xdr:from>
      <xdr:col>35</xdr:col>
      <xdr:colOff>384011</xdr:colOff>
      <xdr:row>120</xdr:row>
      <xdr:rowOff>59492</xdr:rowOff>
    </xdr:from>
    <xdr:ext cx="4293705" cy="1970732"/>
    <xdr:sp macro="" textlink="">
      <xdr:nvSpPr>
        <xdr:cNvPr id="91" name="CuadroTexto 90"/>
        <xdr:cNvSpPr txBox="1"/>
      </xdr:nvSpPr>
      <xdr:spPr>
        <a:xfrm>
          <a:off x="29606711" y="23395742"/>
          <a:ext cx="4293705" cy="19707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PUEDES APLICAR UNA REGLA MUY</a:t>
          </a:r>
          <a:r>
            <a:rPr lang="es-ES" sz="4000" b="1" baseline="0">
              <a:solidFill>
                <a:srgbClr val="C0504D"/>
              </a:solidFill>
            </a:rPr>
            <a:t> ÚTIL</a:t>
          </a:r>
          <a:endParaRPr lang="es-ES" sz="4000" b="1">
            <a:solidFill>
              <a:srgbClr val="C0504D"/>
            </a:solidFill>
          </a:endParaRPr>
        </a:p>
      </xdr:txBody>
    </xdr:sp>
    <xdr:clientData/>
  </xdr:oneCellAnchor>
  <xdr:twoCellAnchor>
    <xdr:from>
      <xdr:col>31</xdr:col>
      <xdr:colOff>1083128</xdr:colOff>
      <xdr:row>100</xdr:row>
      <xdr:rowOff>15427</xdr:rowOff>
    </xdr:from>
    <xdr:to>
      <xdr:col>35</xdr:col>
      <xdr:colOff>742949</xdr:colOff>
      <xdr:row>117</xdr:row>
      <xdr:rowOff>-1</xdr:rowOff>
    </xdr:to>
    <xdr:sp macro="" textlink="">
      <xdr:nvSpPr>
        <xdr:cNvPr id="92" name="Forma libre 91"/>
        <xdr:cNvSpPr/>
      </xdr:nvSpPr>
      <xdr:spPr>
        <a:xfrm rot="5400000" flipH="1">
          <a:off x="26676353" y="19475452"/>
          <a:ext cx="3223072" cy="3355521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44</xdr:col>
      <xdr:colOff>729342</xdr:colOff>
      <xdr:row>0</xdr:row>
      <xdr:rowOff>65315</xdr:rowOff>
    </xdr:from>
    <xdr:ext cx="23970343" cy="1409700"/>
    <xdr:sp macro="" textlink="">
      <xdr:nvSpPr>
        <xdr:cNvPr id="81" name="CuadroTexto 80"/>
        <xdr:cNvSpPr txBox="1"/>
      </xdr:nvSpPr>
      <xdr:spPr>
        <a:xfrm>
          <a:off x="37577485" y="65315"/>
          <a:ext cx="23970343" cy="1409700"/>
        </a:xfrm>
        <a:prstGeom prst="rect">
          <a:avLst/>
        </a:prstGeom>
        <a:ln w="57150" cap="rnd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4000" b="1">
              <a:solidFill>
                <a:schemeClr val="tx2">
                  <a:lumMod val="50000"/>
                </a:schemeClr>
              </a:solidFill>
            </a:rPr>
            <a:t>VALOR CENTRAL 	y DISPERSIÓN</a:t>
          </a:r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 ¡¡¡ CON CUARTILES !!!</a:t>
          </a:r>
          <a:endParaRPr lang="es-ES" sz="32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oneCellAnchor>
    <xdr:from>
      <xdr:col>47</xdr:col>
      <xdr:colOff>176148</xdr:colOff>
      <xdr:row>11</xdr:row>
      <xdr:rowOff>55810</xdr:rowOff>
    </xdr:from>
    <xdr:ext cx="4091054" cy="2283895"/>
    <xdr:sp macro="" textlink="">
      <xdr:nvSpPr>
        <xdr:cNvPr id="87" name="CuadroTexto 86"/>
        <xdr:cNvSpPr txBox="1"/>
      </xdr:nvSpPr>
      <xdr:spPr>
        <a:xfrm>
          <a:off x="39408262" y="2134981"/>
          <a:ext cx="4091054" cy="22838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4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1. ORDENAR DE MENOR A MAYOR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LA PRIMERA POSICIÓN SERÁ PARA EL VALOR MÁS PEQUEÑO Y LA ÚLTIMA EL VALOR MÁS GRANDE</a:t>
          </a:r>
          <a:endParaRPr lang="es-ES" sz="18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oneCellAnchor>
    <xdr:from>
      <xdr:col>52</xdr:col>
      <xdr:colOff>97972</xdr:colOff>
      <xdr:row>11</xdr:row>
      <xdr:rowOff>24551</xdr:rowOff>
    </xdr:from>
    <xdr:ext cx="5453742" cy="2346412"/>
    <xdr:sp macro="" textlink="">
      <xdr:nvSpPr>
        <xdr:cNvPr id="93" name="CuadroTexto 92"/>
        <xdr:cNvSpPr txBox="1"/>
      </xdr:nvSpPr>
      <xdr:spPr>
        <a:xfrm>
          <a:off x="43771458" y="2103722"/>
          <a:ext cx="5453742" cy="2346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4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2. LA MEDIANA ES EL VALOR QUE QUEDA EN EL CENTRO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ES EL VALOR DE LA POSICIÓN CENTRAL</a:t>
          </a:r>
          <a:endParaRPr lang="es-ES" sz="20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oneCellAnchor>
    <xdr:from>
      <xdr:col>60</xdr:col>
      <xdr:colOff>28303</xdr:colOff>
      <xdr:row>12</xdr:row>
      <xdr:rowOff>103300</xdr:rowOff>
    </xdr:from>
    <xdr:ext cx="12185468" cy="1657698"/>
    <xdr:sp macro="" textlink="">
      <xdr:nvSpPr>
        <xdr:cNvPr id="94" name="CuadroTexto 93"/>
        <xdr:cNvSpPr txBox="1"/>
      </xdr:nvSpPr>
      <xdr:spPr>
        <a:xfrm>
          <a:off x="50222332" y="2378414"/>
          <a:ext cx="12185468" cy="16576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4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3. CUARTILES - SEPARAR LOS DATOS EN CUATRO GRUPOS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TODOS LOS GRUPOS TENDRÁN LA MISMA CANTIDAD DE DATOS</a:t>
          </a:r>
          <a:endParaRPr lang="es-ES" sz="20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twoCellAnchor>
    <xdr:from>
      <xdr:col>60</xdr:col>
      <xdr:colOff>228600</xdr:colOff>
      <xdr:row>29</xdr:row>
      <xdr:rowOff>163286</xdr:rowOff>
    </xdr:from>
    <xdr:to>
      <xdr:col>61</xdr:col>
      <xdr:colOff>195943</xdr:colOff>
      <xdr:row>52</xdr:row>
      <xdr:rowOff>163286</xdr:rowOff>
    </xdr:to>
    <xdr:sp macro="" textlink="">
      <xdr:nvSpPr>
        <xdr:cNvPr id="3" name="Rectángulo redondeado 2"/>
        <xdr:cNvSpPr/>
      </xdr:nvSpPr>
      <xdr:spPr>
        <a:xfrm>
          <a:off x="50422629" y="5671457"/>
          <a:ext cx="762000" cy="44958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62</xdr:col>
      <xdr:colOff>337457</xdr:colOff>
      <xdr:row>27</xdr:row>
      <xdr:rowOff>163286</xdr:rowOff>
    </xdr:from>
    <xdr:to>
      <xdr:col>63</xdr:col>
      <xdr:colOff>304800</xdr:colOff>
      <xdr:row>37</xdr:row>
      <xdr:rowOff>119743</xdr:rowOff>
    </xdr:to>
    <xdr:sp macro="" textlink="">
      <xdr:nvSpPr>
        <xdr:cNvPr id="95" name="Rectángulo redondeado 94"/>
        <xdr:cNvSpPr/>
      </xdr:nvSpPr>
      <xdr:spPr>
        <a:xfrm>
          <a:off x="53285571" y="6847115"/>
          <a:ext cx="762000" cy="424542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62</xdr:col>
      <xdr:colOff>337457</xdr:colOff>
      <xdr:row>43</xdr:row>
      <xdr:rowOff>171450</xdr:rowOff>
    </xdr:from>
    <xdr:to>
      <xdr:col>63</xdr:col>
      <xdr:colOff>304800</xdr:colOff>
      <xdr:row>57</xdr:row>
      <xdr:rowOff>174171</xdr:rowOff>
    </xdr:to>
    <xdr:sp macro="" textlink="">
      <xdr:nvSpPr>
        <xdr:cNvPr id="96" name="Rectángulo redondeado 95"/>
        <xdr:cNvSpPr/>
      </xdr:nvSpPr>
      <xdr:spPr>
        <a:xfrm>
          <a:off x="53506007" y="13087350"/>
          <a:ext cx="767443" cy="4003221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402771</xdr:colOff>
      <xdr:row>26</xdr:row>
      <xdr:rowOff>195943</xdr:rowOff>
    </xdr:from>
    <xdr:to>
      <xdr:col>65</xdr:col>
      <xdr:colOff>370114</xdr:colOff>
      <xdr:row>33</xdr:row>
      <xdr:rowOff>174171</xdr:rowOff>
    </xdr:to>
    <xdr:sp macro="" textlink="">
      <xdr:nvSpPr>
        <xdr:cNvPr id="97" name="Rectángulo redondeado 96"/>
        <xdr:cNvSpPr/>
      </xdr:nvSpPr>
      <xdr:spPr>
        <a:xfrm>
          <a:off x="53775428" y="5061857"/>
          <a:ext cx="762000" cy="140425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402771</xdr:colOff>
      <xdr:row>34</xdr:row>
      <xdr:rowOff>108856</xdr:rowOff>
    </xdr:from>
    <xdr:to>
      <xdr:col>65</xdr:col>
      <xdr:colOff>370114</xdr:colOff>
      <xdr:row>40</xdr:row>
      <xdr:rowOff>195941</xdr:rowOff>
    </xdr:to>
    <xdr:sp macro="" textlink="">
      <xdr:nvSpPr>
        <xdr:cNvPr id="98" name="Rectángulo redondeado 97"/>
        <xdr:cNvSpPr/>
      </xdr:nvSpPr>
      <xdr:spPr>
        <a:xfrm>
          <a:off x="54940200" y="9535885"/>
          <a:ext cx="762000" cy="257991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413656</xdr:colOff>
      <xdr:row>42</xdr:row>
      <xdr:rowOff>285750</xdr:rowOff>
    </xdr:from>
    <xdr:to>
      <xdr:col>65</xdr:col>
      <xdr:colOff>370115</xdr:colOff>
      <xdr:row>50</xdr:row>
      <xdr:rowOff>304797</xdr:rowOff>
    </xdr:to>
    <xdr:sp macro="" textlink="">
      <xdr:nvSpPr>
        <xdr:cNvPr id="99" name="Rectángulo redondeado 98"/>
        <xdr:cNvSpPr/>
      </xdr:nvSpPr>
      <xdr:spPr>
        <a:xfrm>
          <a:off x="55182406" y="12801600"/>
          <a:ext cx="756559" cy="241934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64</xdr:col>
      <xdr:colOff>424543</xdr:colOff>
      <xdr:row>51</xdr:row>
      <xdr:rowOff>97971</xdr:rowOff>
    </xdr:from>
    <xdr:to>
      <xdr:col>65</xdr:col>
      <xdr:colOff>391886</xdr:colOff>
      <xdr:row>60</xdr:row>
      <xdr:rowOff>171450</xdr:rowOff>
    </xdr:to>
    <xdr:sp macro="" textlink="">
      <xdr:nvSpPr>
        <xdr:cNvPr id="100" name="Rectángulo redondeado 99"/>
        <xdr:cNvSpPr/>
      </xdr:nvSpPr>
      <xdr:spPr>
        <a:xfrm>
          <a:off x="55193293" y="15414171"/>
          <a:ext cx="767443" cy="247377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122429</xdr:colOff>
      <xdr:row>35</xdr:row>
      <xdr:rowOff>108896</xdr:rowOff>
    </xdr:from>
    <xdr:to>
      <xdr:col>62</xdr:col>
      <xdr:colOff>407212</xdr:colOff>
      <xdr:row>41</xdr:row>
      <xdr:rowOff>123623</xdr:rowOff>
    </xdr:to>
    <xdr:sp macro="" textlink="">
      <xdr:nvSpPr>
        <xdr:cNvPr id="101" name="Forma libre 100"/>
        <xdr:cNvSpPr/>
      </xdr:nvSpPr>
      <xdr:spPr>
        <a:xfrm rot="514049" flipH="1">
          <a:off x="51111115" y="6792725"/>
          <a:ext cx="1079440" cy="1190384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61</xdr:col>
      <xdr:colOff>35911</xdr:colOff>
      <xdr:row>43</xdr:row>
      <xdr:rowOff>128472</xdr:rowOff>
    </xdr:from>
    <xdr:to>
      <xdr:col>62</xdr:col>
      <xdr:colOff>548155</xdr:colOff>
      <xdr:row>48</xdr:row>
      <xdr:rowOff>180247</xdr:rowOff>
    </xdr:to>
    <xdr:sp macro="" textlink="">
      <xdr:nvSpPr>
        <xdr:cNvPr id="102" name="Forma libre 101"/>
        <xdr:cNvSpPr/>
      </xdr:nvSpPr>
      <xdr:spPr>
        <a:xfrm rot="514049" flipH="1" flipV="1">
          <a:off x="51024597" y="8466929"/>
          <a:ext cx="1306901" cy="977061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63</xdr:col>
      <xdr:colOff>111077</xdr:colOff>
      <xdr:row>30</xdr:row>
      <xdr:rowOff>155952</xdr:rowOff>
    </xdr:from>
    <xdr:to>
      <xdr:col>64</xdr:col>
      <xdr:colOff>549192</xdr:colOff>
      <xdr:row>33</xdr:row>
      <xdr:rowOff>33025</xdr:rowOff>
    </xdr:to>
    <xdr:sp macro="" textlink="">
      <xdr:nvSpPr>
        <xdr:cNvPr id="103" name="Forma libre 102"/>
        <xdr:cNvSpPr/>
      </xdr:nvSpPr>
      <xdr:spPr>
        <a:xfrm rot="514049" flipH="1">
          <a:off x="52689077" y="5860066"/>
          <a:ext cx="1232772" cy="46490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63</xdr:col>
      <xdr:colOff>432715</xdr:colOff>
      <xdr:row>34</xdr:row>
      <xdr:rowOff>156174</xdr:rowOff>
    </xdr:from>
    <xdr:to>
      <xdr:col>64</xdr:col>
      <xdr:colOff>299159</xdr:colOff>
      <xdr:row>38</xdr:row>
      <xdr:rowOff>61537</xdr:rowOff>
    </xdr:to>
    <xdr:sp macro="" textlink="">
      <xdr:nvSpPr>
        <xdr:cNvPr id="104" name="Forma libre 103"/>
        <xdr:cNvSpPr/>
      </xdr:nvSpPr>
      <xdr:spPr>
        <a:xfrm rot="18866594" flipH="1" flipV="1">
          <a:off x="53622627" y="10136062"/>
          <a:ext cx="1766820" cy="66110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63</xdr:col>
      <xdr:colOff>228186</xdr:colOff>
      <xdr:row>53</xdr:row>
      <xdr:rowOff>109864</xdr:rowOff>
    </xdr:from>
    <xdr:to>
      <xdr:col>64</xdr:col>
      <xdr:colOff>653553</xdr:colOff>
      <xdr:row>56</xdr:row>
      <xdr:rowOff>53419</xdr:rowOff>
    </xdr:to>
    <xdr:sp macro="" textlink="">
      <xdr:nvSpPr>
        <xdr:cNvPr id="105" name="Forma libre 104"/>
        <xdr:cNvSpPr/>
      </xdr:nvSpPr>
      <xdr:spPr>
        <a:xfrm rot="514049" flipH="1" flipV="1">
          <a:off x="52806186" y="10298893"/>
          <a:ext cx="1220024" cy="498726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63</xdr:col>
      <xdr:colOff>238789</xdr:colOff>
      <xdr:row>47</xdr:row>
      <xdr:rowOff>24821</xdr:rowOff>
    </xdr:from>
    <xdr:to>
      <xdr:col>64</xdr:col>
      <xdr:colOff>522462</xdr:colOff>
      <xdr:row>50</xdr:row>
      <xdr:rowOff>135690</xdr:rowOff>
    </xdr:to>
    <xdr:sp macro="" textlink="">
      <xdr:nvSpPr>
        <xdr:cNvPr id="106" name="Forma libre 105"/>
        <xdr:cNvSpPr/>
      </xdr:nvSpPr>
      <xdr:spPr>
        <a:xfrm rot="514049" flipH="1">
          <a:off x="52816789" y="9506278"/>
          <a:ext cx="1078330" cy="666041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59</xdr:col>
      <xdr:colOff>772887</xdr:colOff>
      <xdr:row>59</xdr:row>
      <xdr:rowOff>66846</xdr:rowOff>
    </xdr:from>
    <xdr:ext cx="2561476" cy="1344727"/>
    <xdr:sp macro="" textlink="">
      <xdr:nvSpPr>
        <xdr:cNvPr id="107" name="CuadroTexto 106"/>
        <xdr:cNvSpPr txBox="1"/>
      </xdr:nvSpPr>
      <xdr:spPr>
        <a:xfrm>
          <a:off x="50172258" y="11975817"/>
          <a:ext cx="2561476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rgbClr val="C0504D"/>
              </a:solidFill>
            </a:rPr>
            <a:t>SEPARAS EN DOS GRUPOS PARA ENCONTRAR LA MEDIANA</a:t>
          </a:r>
        </a:p>
      </xdr:txBody>
    </xdr:sp>
    <xdr:clientData/>
  </xdr:oneCellAnchor>
  <xdr:oneCellAnchor>
    <xdr:from>
      <xdr:col>63</xdr:col>
      <xdr:colOff>348343</xdr:colOff>
      <xdr:row>61</xdr:row>
      <xdr:rowOff>55960</xdr:rowOff>
    </xdr:from>
    <xdr:ext cx="2561476" cy="1344727"/>
    <xdr:sp macro="" textlink="">
      <xdr:nvSpPr>
        <xdr:cNvPr id="108" name="CuadroTexto 107"/>
        <xdr:cNvSpPr txBox="1"/>
      </xdr:nvSpPr>
      <xdr:spPr>
        <a:xfrm>
          <a:off x="52926343" y="12335046"/>
          <a:ext cx="2561476" cy="1344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000" b="1" baseline="0">
              <a:solidFill>
                <a:srgbClr val="C0504D"/>
              </a:solidFill>
            </a:rPr>
            <a:t>SEPARA EN CUATRO GRUPOS PARA ENCONTRAR LOS CUARTILES</a:t>
          </a:r>
        </a:p>
      </xdr:txBody>
    </xdr:sp>
    <xdr:clientData/>
  </xdr:oneCellAnchor>
  <xdr:oneCellAnchor>
    <xdr:from>
      <xdr:col>67</xdr:col>
      <xdr:colOff>566057</xdr:colOff>
      <xdr:row>33</xdr:row>
      <xdr:rowOff>95384</xdr:rowOff>
    </xdr:from>
    <xdr:ext cx="3570514" cy="655885"/>
    <xdr:sp macro="" textlink="">
      <xdr:nvSpPr>
        <xdr:cNvPr id="109" name="CuadroTexto 108"/>
        <xdr:cNvSpPr txBox="1"/>
      </xdr:nvSpPr>
      <xdr:spPr>
        <a:xfrm>
          <a:off x="56322686" y="6387327"/>
          <a:ext cx="357051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CUARTIL 1 &gt;&gt; Q1</a:t>
          </a:r>
        </a:p>
      </xdr:txBody>
    </xdr:sp>
    <xdr:clientData/>
  </xdr:oneCellAnchor>
  <xdr:oneCellAnchor>
    <xdr:from>
      <xdr:col>67</xdr:col>
      <xdr:colOff>533400</xdr:colOff>
      <xdr:row>41</xdr:row>
      <xdr:rowOff>193355</xdr:rowOff>
    </xdr:from>
    <xdr:ext cx="3570514" cy="655885"/>
    <xdr:sp macro="" textlink="">
      <xdr:nvSpPr>
        <xdr:cNvPr id="110" name="CuadroTexto 109"/>
        <xdr:cNvSpPr txBox="1"/>
      </xdr:nvSpPr>
      <xdr:spPr>
        <a:xfrm>
          <a:off x="56290029" y="8248784"/>
          <a:ext cx="357051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MEDIANA &gt;&gt; Q2</a:t>
          </a:r>
        </a:p>
      </xdr:txBody>
    </xdr:sp>
    <xdr:clientData/>
  </xdr:oneCellAnchor>
  <xdr:oneCellAnchor>
    <xdr:from>
      <xdr:col>67</xdr:col>
      <xdr:colOff>598713</xdr:colOff>
      <xdr:row>49</xdr:row>
      <xdr:rowOff>106270</xdr:rowOff>
    </xdr:from>
    <xdr:ext cx="3570514" cy="655885"/>
    <xdr:sp macro="" textlink="">
      <xdr:nvSpPr>
        <xdr:cNvPr id="111" name="CuadroTexto 110"/>
        <xdr:cNvSpPr txBox="1"/>
      </xdr:nvSpPr>
      <xdr:spPr>
        <a:xfrm>
          <a:off x="56355342" y="9957841"/>
          <a:ext cx="357051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CUARTIL 3 &gt;&gt; Q3</a:t>
          </a:r>
        </a:p>
      </xdr:txBody>
    </xdr:sp>
    <xdr:clientData/>
  </xdr:oneCellAnchor>
  <xdr:twoCellAnchor>
    <xdr:from>
      <xdr:col>64</xdr:col>
      <xdr:colOff>783771</xdr:colOff>
      <xdr:row>33</xdr:row>
      <xdr:rowOff>174171</xdr:rowOff>
    </xdr:from>
    <xdr:to>
      <xdr:col>65</xdr:col>
      <xdr:colOff>10886</xdr:colOff>
      <xdr:row>51</xdr:row>
      <xdr:rowOff>10886</xdr:rowOff>
    </xdr:to>
    <xdr:cxnSp macro="">
      <xdr:nvCxnSpPr>
        <xdr:cNvPr id="8" name="Conector recto de flecha 7"/>
        <xdr:cNvCxnSpPr>
          <a:stCxn id="97" idx="2"/>
        </xdr:cNvCxnSpPr>
      </xdr:nvCxnSpPr>
      <xdr:spPr>
        <a:xfrm>
          <a:off x="54156428" y="6466114"/>
          <a:ext cx="21772" cy="4180115"/>
        </a:xfrm>
        <a:prstGeom prst="straightConnector1">
          <a:avLst/>
        </a:prstGeom>
        <a:ln w="57150">
          <a:solidFill>
            <a:schemeClr val="tx2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391886</xdr:colOff>
      <xdr:row>34</xdr:row>
      <xdr:rowOff>87085</xdr:rowOff>
    </xdr:from>
    <xdr:to>
      <xdr:col>72</xdr:col>
      <xdr:colOff>424544</xdr:colOff>
      <xdr:row>51</xdr:row>
      <xdr:rowOff>108857</xdr:rowOff>
    </xdr:to>
    <xdr:cxnSp macro="">
      <xdr:nvCxnSpPr>
        <xdr:cNvPr id="112" name="Conector recto de flecha 111"/>
        <xdr:cNvCxnSpPr/>
      </xdr:nvCxnSpPr>
      <xdr:spPr>
        <a:xfrm>
          <a:off x="60121800" y="6574971"/>
          <a:ext cx="32658" cy="3962400"/>
        </a:xfrm>
        <a:prstGeom prst="straightConnector1">
          <a:avLst/>
        </a:prstGeom>
        <a:ln w="57150">
          <a:solidFill>
            <a:schemeClr val="tx2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72</xdr:col>
      <xdr:colOff>457201</xdr:colOff>
      <xdr:row>35</xdr:row>
      <xdr:rowOff>153573</xdr:rowOff>
    </xdr:from>
    <xdr:ext cx="4245428" cy="2346540"/>
    <xdr:sp macro="" textlink="">
      <xdr:nvSpPr>
        <xdr:cNvPr id="113" name="CuadroTexto 112"/>
        <xdr:cNvSpPr txBox="1"/>
      </xdr:nvSpPr>
      <xdr:spPr>
        <a:xfrm>
          <a:off x="60187115" y="7033344"/>
          <a:ext cx="4245428" cy="2346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Q3-Q1</a:t>
          </a:r>
        </a:p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RANGO INTERCUARTÍLICO</a:t>
          </a:r>
        </a:p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IQR</a:t>
          </a:r>
        </a:p>
      </xdr:txBody>
    </xdr:sp>
    <xdr:clientData/>
  </xdr:oneCellAnchor>
  <xdr:oneCellAnchor>
    <xdr:from>
      <xdr:col>56</xdr:col>
      <xdr:colOff>293914</xdr:colOff>
      <xdr:row>155</xdr:row>
      <xdr:rowOff>130628</xdr:rowOff>
    </xdr:from>
    <xdr:ext cx="3570514" cy="655885"/>
    <xdr:sp macro="" textlink="">
      <xdr:nvSpPr>
        <xdr:cNvPr id="114" name="CuadroTexto 113"/>
        <xdr:cNvSpPr txBox="1"/>
      </xdr:nvSpPr>
      <xdr:spPr>
        <a:xfrm>
          <a:off x="47146028" y="30686828"/>
          <a:ext cx="3570514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3600" b="1" baseline="0">
              <a:solidFill>
                <a:schemeClr val="tx2">
                  <a:lumMod val="50000"/>
                </a:schemeClr>
              </a:solidFill>
            </a:rPr>
            <a:t>MEDIANA &gt;&gt; Q2</a:t>
          </a:r>
        </a:p>
      </xdr:txBody>
    </xdr:sp>
    <xdr:clientData/>
  </xdr:oneCellAnchor>
  <xdr:twoCellAnchor>
    <xdr:from>
      <xdr:col>76</xdr:col>
      <xdr:colOff>0</xdr:colOff>
      <xdr:row>10</xdr:row>
      <xdr:rowOff>0</xdr:rowOff>
    </xdr:from>
    <xdr:to>
      <xdr:col>80</xdr:col>
      <xdr:colOff>552335</xdr:colOff>
      <xdr:row>23</xdr:row>
      <xdr:rowOff>88272</xdr:rowOff>
    </xdr:to>
    <xdr:sp macro="" textlink="">
      <xdr:nvSpPr>
        <xdr:cNvPr id="115" name="Forma libre 114"/>
        <xdr:cNvSpPr/>
      </xdr:nvSpPr>
      <xdr:spPr>
        <a:xfrm rot="3449839" flipH="1">
          <a:off x="63521574" y="1281083"/>
          <a:ext cx="2504901" cy="3730963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rgbClr val="C0504D"/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76</xdr:col>
      <xdr:colOff>778060</xdr:colOff>
      <xdr:row>17</xdr:row>
      <xdr:rowOff>114522</xdr:rowOff>
    </xdr:from>
    <xdr:ext cx="2561476" cy="1657762"/>
    <xdr:sp macro="" textlink="">
      <xdr:nvSpPr>
        <xdr:cNvPr id="116" name="CuadroTexto 115"/>
        <xdr:cNvSpPr txBox="1"/>
      </xdr:nvSpPr>
      <xdr:spPr>
        <a:xfrm>
          <a:off x="63686603" y="3314922"/>
          <a:ext cx="2561476" cy="16577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PASO4</a:t>
          </a:r>
        </a:p>
        <a:p>
          <a:pPr algn="ctr"/>
          <a:r>
            <a:rPr lang="es-ES" sz="2000" b="1" baseline="0">
              <a:solidFill>
                <a:srgbClr val="C0504D"/>
              </a:solidFill>
            </a:rPr>
            <a:t>EL RESUMEN NUMÉRICO EN UNA TABLA</a:t>
          </a:r>
        </a:p>
      </xdr:txBody>
    </xdr:sp>
    <xdr:clientData/>
  </xdr:oneCellAnchor>
  <xdr:twoCellAnchor>
    <xdr:from>
      <xdr:col>68</xdr:col>
      <xdr:colOff>32657</xdr:colOff>
      <xdr:row>74</xdr:row>
      <xdr:rowOff>250371</xdr:rowOff>
    </xdr:from>
    <xdr:to>
      <xdr:col>77</xdr:col>
      <xdr:colOff>457201</xdr:colOff>
      <xdr:row>96</xdr:row>
      <xdr:rowOff>97974</xdr:rowOff>
    </xdr:to>
    <xdr:graphicFrame macro="">
      <xdr:nvGraphicFramePr>
        <xdr:cNvPr id="117" name="Gráfico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72</xdr:col>
      <xdr:colOff>424543</xdr:colOff>
      <xdr:row>77</xdr:row>
      <xdr:rowOff>10886</xdr:rowOff>
    </xdr:from>
    <xdr:to>
      <xdr:col>72</xdr:col>
      <xdr:colOff>429987</xdr:colOff>
      <xdr:row>95</xdr:row>
      <xdr:rowOff>96161</xdr:rowOff>
    </xdr:to>
    <xdr:cxnSp macro="">
      <xdr:nvCxnSpPr>
        <xdr:cNvPr id="118" name="Conector recto 117"/>
        <xdr:cNvCxnSpPr/>
      </xdr:nvCxnSpPr>
      <xdr:spPr>
        <a:xfrm flipH="1" flipV="1">
          <a:off x="61319229" y="22511657"/>
          <a:ext cx="5444" cy="4983847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718457</xdr:colOff>
      <xdr:row>96</xdr:row>
      <xdr:rowOff>28291</xdr:rowOff>
    </xdr:from>
    <xdr:to>
      <xdr:col>72</xdr:col>
      <xdr:colOff>443868</xdr:colOff>
      <xdr:row>101</xdr:row>
      <xdr:rowOff>152403</xdr:rowOff>
    </xdr:to>
    <xdr:sp macro="" textlink="">
      <xdr:nvSpPr>
        <xdr:cNvPr id="119" name="Forma libre 118"/>
        <xdr:cNvSpPr/>
      </xdr:nvSpPr>
      <xdr:spPr>
        <a:xfrm rot="5400000">
          <a:off x="23351892" y="25183142"/>
          <a:ext cx="1234455" cy="520068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72</xdr:col>
      <xdr:colOff>468088</xdr:colOff>
      <xdr:row>81</xdr:row>
      <xdr:rowOff>97973</xdr:rowOff>
    </xdr:from>
    <xdr:to>
      <xdr:col>74</xdr:col>
      <xdr:colOff>87085</xdr:colOff>
      <xdr:row>81</xdr:row>
      <xdr:rowOff>108857</xdr:rowOff>
    </xdr:to>
    <xdr:cxnSp macro="">
      <xdr:nvCxnSpPr>
        <xdr:cNvPr id="120" name="Conector recto 119"/>
        <xdr:cNvCxnSpPr/>
      </xdr:nvCxnSpPr>
      <xdr:spPr>
        <a:xfrm flipH="1" flipV="1">
          <a:off x="60198002" y="16480973"/>
          <a:ext cx="1208312" cy="10884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532143</xdr:colOff>
      <xdr:row>81</xdr:row>
      <xdr:rowOff>156521</xdr:rowOff>
    </xdr:from>
    <xdr:to>
      <xdr:col>74</xdr:col>
      <xdr:colOff>587384</xdr:colOff>
      <xdr:row>97</xdr:row>
      <xdr:rowOff>2575</xdr:rowOff>
    </xdr:to>
    <xdr:sp macro="" textlink="">
      <xdr:nvSpPr>
        <xdr:cNvPr id="121" name="Forma libre 120"/>
        <xdr:cNvSpPr/>
      </xdr:nvSpPr>
      <xdr:spPr>
        <a:xfrm rot="4648902" flipV="1">
          <a:off x="60034637" y="17561598"/>
          <a:ext cx="2894054" cy="849899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71</xdr:col>
      <xdr:colOff>76200</xdr:colOff>
      <xdr:row>81</xdr:row>
      <xdr:rowOff>87086</xdr:rowOff>
    </xdr:from>
    <xdr:to>
      <xdr:col>72</xdr:col>
      <xdr:colOff>424544</xdr:colOff>
      <xdr:row>81</xdr:row>
      <xdr:rowOff>97973</xdr:rowOff>
    </xdr:to>
    <xdr:cxnSp macro="">
      <xdr:nvCxnSpPr>
        <xdr:cNvPr id="122" name="Conector recto 121"/>
        <xdr:cNvCxnSpPr/>
      </xdr:nvCxnSpPr>
      <xdr:spPr>
        <a:xfrm flipH="1" flipV="1">
          <a:off x="59011457" y="16470086"/>
          <a:ext cx="1143001" cy="10887"/>
        </a:xfrm>
        <a:prstGeom prst="line">
          <a:avLst/>
        </a:prstGeom>
        <a:ln w="57150">
          <a:solidFill>
            <a:schemeClr val="tx2">
              <a:lumMod val="50000"/>
            </a:schemeClr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364634</xdr:colOff>
      <xdr:row>83</xdr:row>
      <xdr:rowOff>115292</xdr:rowOff>
    </xdr:from>
    <xdr:to>
      <xdr:col>72</xdr:col>
      <xdr:colOff>92564</xdr:colOff>
      <xdr:row>95</xdr:row>
      <xdr:rowOff>124195</xdr:rowOff>
    </xdr:to>
    <xdr:sp macro="" textlink="">
      <xdr:nvSpPr>
        <xdr:cNvPr id="123" name="Forma libre 122"/>
        <xdr:cNvSpPr/>
      </xdr:nvSpPr>
      <xdr:spPr>
        <a:xfrm rot="4648902">
          <a:off x="21707104" y="22566050"/>
          <a:ext cx="2229589" cy="2111902"/>
        </a:xfrm>
        <a:custGeom>
          <a:avLst/>
          <a:gdLst>
            <a:gd name="connsiteX0" fmla="*/ 0 w 2286000"/>
            <a:gd name="connsiteY0" fmla="*/ 0 h 1550737"/>
            <a:gd name="connsiteX1" fmla="*/ 1630947 w 2286000"/>
            <a:gd name="connsiteY1" fmla="*/ 334211 h 1550737"/>
            <a:gd name="connsiteX2" fmla="*/ 2286000 w 2286000"/>
            <a:gd name="connsiteY2" fmla="*/ 1550737 h 155073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86000" h="1550737">
              <a:moveTo>
                <a:pt x="0" y="0"/>
              </a:moveTo>
              <a:cubicBezTo>
                <a:pt x="624973" y="37877"/>
                <a:pt x="1249947" y="75755"/>
                <a:pt x="1630947" y="334211"/>
              </a:cubicBezTo>
              <a:cubicBezTo>
                <a:pt x="2011947" y="592667"/>
                <a:pt x="2148973" y="1071702"/>
                <a:pt x="2286000" y="1550737"/>
              </a:cubicBezTo>
            </a:path>
          </a:pathLst>
        </a:custGeom>
        <a:noFill/>
        <a:ln w="57150">
          <a:solidFill>
            <a:schemeClr val="tx2">
              <a:lumMod val="50000"/>
            </a:schemeClr>
          </a:solidFill>
          <a:headEnd type="triangl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60</xdr:col>
      <xdr:colOff>765011</xdr:colOff>
      <xdr:row>76</xdr:row>
      <xdr:rowOff>70275</xdr:rowOff>
    </xdr:from>
    <xdr:ext cx="4293705" cy="2596865"/>
    <xdr:sp macro="" textlink="">
      <xdr:nvSpPr>
        <xdr:cNvPr id="124" name="CuadroTexto 123"/>
        <xdr:cNvSpPr txBox="1"/>
      </xdr:nvSpPr>
      <xdr:spPr>
        <a:xfrm>
          <a:off x="21371668" y="17563618"/>
          <a:ext cx="4293705" cy="25968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4000" b="1">
              <a:solidFill>
                <a:srgbClr val="C0504D"/>
              </a:solidFill>
            </a:rPr>
            <a:t>EL VALOR CENTRAL Y</a:t>
          </a:r>
          <a:r>
            <a:rPr lang="es-ES" sz="4000" b="1" baseline="0">
              <a:solidFill>
                <a:srgbClr val="C0504D"/>
              </a:solidFill>
            </a:rPr>
            <a:t> LA DISPERSIÓN SE PUEDEN GRAFICAR ASÍ </a:t>
          </a:r>
          <a:endParaRPr lang="es-ES" sz="4000" b="1">
            <a:solidFill>
              <a:srgbClr val="C0504D"/>
            </a:solidFill>
          </a:endParaRPr>
        </a:p>
      </xdr:txBody>
    </xdr:sp>
    <xdr:clientData/>
  </xdr:oneCellAnchor>
  <xdr:oneCellAnchor>
    <xdr:from>
      <xdr:col>82</xdr:col>
      <xdr:colOff>478971</xdr:colOff>
      <xdr:row>0</xdr:row>
      <xdr:rowOff>87085</xdr:rowOff>
    </xdr:from>
    <xdr:ext cx="12344399" cy="1409700"/>
    <xdr:sp macro="" textlink="">
      <xdr:nvSpPr>
        <xdr:cNvPr id="126" name="CuadroTexto 125"/>
        <xdr:cNvSpPr txBox="1"/>
      </xdr:nvSpPr>
      <xdr:spPr>
        <a:xfrm>
          <a:off x="68155457" y="87085"/>
          <a:ext cx="12344399" cy="1409700"/>
        </a:xfrm>
        <a:prstGeom prst="rect">
          <a:avLst/>
        </a:prstGeom>
        <a:ln w="57150" cap="rnd">
          <a:solidFill>
            <a:srgbClr val="C0504D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s-ES" sz="4000" b="1">
              <a:solidFill>
                <a:schemeClr val="tx2">
                  <a:lumMod val="50000"/>
                </a:schemeClr>
              </a:solidFill>
            </a:rPr>
            <a:t>EL RESUMEN</a:t>
          </a:r>
          <a:r>
            <a:rPr lang="es-ES" sz="4000" b="1" baseline="0">
              <a:solidFill>
                <a:schemeClr val="tx2">
                  <a:lumMod val="50000"/>
                </a:schemeClr>
              </a:solidFill>
            </a:rPr>
            <a:t> NUMÉRICO EN UNA TABLA</a:t>
          </a:r>
          <a:endParaRPr lang="es-ES" sz="32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  <xdr:oneCellAnchor>
    <xdr:from>
      <xdr:col>83</xdr:col>
      <xdr:colOff>10886</xdr:colOff>
      <xdr:row>14</xdr:row>
      <xdr:rowOff>62694</xdr:rowOff>
    </xdr:from>
    <xdr:ext cx="12185468" cy="1031564"/>
    <xdr:sp macro="" textlink="">
      <xdr:nvSpPr>
        <xdr:cNvPr id="127" name="CuadroTexto 126"/>
        <xdr:cNvSpPr txBox="1"/>
      </xdr:nvSpPr>
      <xdr:spPr>
        <a:xfrm>
          <a:off x="68884800" y="2707923"/>
          <a:ext cx="12185468" cy="1031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4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PONER LAS CATACTERÍSTICAS EN UNA TABLA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 baseline="0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TODOS LOS GRUPOS TENDRÁN LA MISMA CANTIDAD DE DATOS</a:t>
          </a:r>
          <a:endParaRPr lang="es-ES" sz="2000" b="1" baseline="0">
            <a:solidFill>
              <a:schemeClr val="tx2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CL290"/>
  <sheetViews>
    <sheetView tabSelected="1" zoomScale="17" zoomScaleNormal="17" workbookViewId="0">
      <selection activeCell="AN90" sqref="AN90"/>
    </sheetView>
  </sheetViews>
  <sheetFormatPr baseColWidth="10" defaultColWidth="11.5703125" defaultRowHeight="15" x14ac:dyDescent="0.25"/>
  <cols>
    <col min="1" max="1" width="11.5703125" style="1"/>
    <col min="2" max="2" width="13.28515625" style="1" customWidth="1"/>
    <col min="3" max="3" width="14.7109375" style="1" customWidth="1"/>
    <col min="4" max="4" width="11.5703125" style="1"/>
    <col min="5" max="5" width="19.42578125" style="1" customWidth="1"/>
    <col min="6" max="6" width="14.85546875" style="1" customWidth="1"/>
    <col min="7" max="7" width="14" style="1" customWidth="1"/>
    <col min="8" max="19" width="11.5703125" style="1"/>
    <col min="20" max="20" width="14.85546875" style="1" bestFit="1" customWidth="1"/>
    <col min="21" max="25" width="11.5703125" style="1"/>
    <col min="26" max="26" width="14.7109375" style="1" bestFit="1" customWidth="1"/>
    <col min="27" max="31" width="11.5703125" style="1"/>
    <col min="32" max="32" width="19" style="1" bestFit="1" customWidth="1"/>
    <col min="33" max="33" width="11.5703125" style="1"/>
    <col min="34" max="34" width="13.28515625" style="1" customWidth="1"/>
    <col min="35" max="35" width="14" style="1" bestFit="1" customWidth="1"/>
    <col min="36" max="36" width="13.7109375" style="1" bestFit="1" customWidth="1"/>
    <col min="37" max="37" width="16.28515625" style="1" bestFit="1" customWidth="1"/>
    <col min="38" max="39" width="11.5703125" style="1"/>
    <col min="40" max="40" width="18.42578125" style="1" bestFit="1" customWidth="1"/>
    <col min="41" max="49" width="11.5703125" style="1"/>
    <col min="50" max="50" width="18.42578125" style="1" bestFit="1" customWidth="1"/>
    <col min="51" max="57" width="11.5703125" style="1"/>
    <col min="58" max="58" width="14" style="1" bestFit="1" customWidth="1"/>
    <col min="59" max="85" width="11.5703125" style="1"/>
    <col min="86" max="86" width="36.28515625" style="1" bestFit="1" customWidth="1"/>
    <col min="87" max="87" width="47.85546875" style="1" customWidth="1"/>
    <col min="88" max="88" width="13.7109375" style="1" bestFit="1" customWidth="1"/>
    <col min="89" max="89" width="13.140625" style="1" customWidth="1"/>
    <col min="90" max="16384" width="11.5703125" style="1"/>
  </cols>
  <sheetData>
    <row r="10" spans="1:7" ht="21" x14ac:dyDescent="0.35">
      <c r="A10" s="27" t="s">
        <v>0</v>
      </c>
      <c r="B10" s="27" t="s">
        <v>3</v>
      </c>
      <c r="C10" s="27" t="s">
        <v>19</v>
      </c>
    </row>
    <row r="11" spans="1:7" ht="21" x14ac:dyDescent="0.35">
      <c r="A11" s="21" t="s">
        <v>1</v>
      </c>
      <c r="B11" s="22">
        <v>72.72</v>
      </c>
      <c r="C11" s="21">
        <v>20</v>
      </c>
    </row>
    <row r="12" spans="1:7" ht="21.75" thickBot="1" x14ac:dyDescent="0.4">
      <c r="A12" s="21" t="s">
        <v>1</v>
      </c>
      <c r="B12" s="22">
        <v>69.12</v>
      </c>
      <c r="C12" s="21">
        <v>30</v>
      </c>
    </row>
    <row r="13" spans="1:7" ht="21" x14ac:dyDescent="0.35">
      <c r="A13" s="21" t="s">
        <v>1</v>
      </c>
      <c r="B13" s="22">
        <v>65.260000000000005</v>
      </c>
      <c r="C13" s="21">
        <v>40</v>
      </c>
      <c r="F13" s="34" t="s">
        <v>19</v>
      </c>
      <c r="G13" s="34" t="s">
        <v>5</v>
      </c>
    </row>
    <row r="14" spans="1:7" ht="21" x14ac:dyDescent="0.35">
      <c r="A14" s="21" t="s">
        <v>2</v>
      </c>
      <c r="B14" s="22">
        <v>49.35</v>
      </c>
      <c r="C14" s="21">
        <v>50</v>
      </c>
      <c r="F14" s="35" t="s">
        <v>24</v>
      </c>
      <c r="G14" s="36">
        <v>4</v>
      </c>
    </row>
    <row r="15" spans="1:7" ht="21" x14ac:dyDescent="0.35">
      <c r="A15" s="21" t="s">
        <v>2</v>
      </c>
      <c r="B15" s="22">
        <v>61.84</v>
      </c>
      <c r="C15" s="21">
        <v>60</v>
      </c>
      <c r="F15" s="35" t="s">
        <v>25</v>
      </c>
      <c r="G15" s="36">
        <v>7</v>
      </c>
    </row>
    <row r="16" spans="1:7" ht="21" x14ac:dyDescent="0.35">
      <c r="A16" s="21" t="s">
        <v>1</v>
      </c>
      <c r="B16" s="22">
        <v>64.819999999999993</v>
      </c>
      <c r="C16" s="21">
        <v>70</v>
      </c>
      <c r="F16" s="35" t="s">
        <v>26</v>
      </c>
      <c r="G16" s="36">
        <v>14</v>
      </c>
    </row>
    <row r="17" spans="1:90" ht="21" x14ac:dyDescent="0.35">
      <c r="A17" s="21" t="s">
        <v>2</v>
      </c>
      <c r="B17" s="22">
        <v>72.069999999999993</v>
      </c>
      <c r="C17" s="21">
        <v>80</v>
      </c>
      <c r="F17" s="35" t="s">
        <v>27</v>
      </c>
      <c r="G17" s="36">
        <v>28</v>
      </c>
    </row>
    <row r="18" spans="1:90" ht="21" x14ac:dyDescent="0.35">
      <c r="A18" s="21" t="s">
        <v>1</v>
      </c>
      <c r="B18" s="22">
        <v>71.48</v>
      </c>
      <c r="C18" s="21">
        <v>90</v>
      </c>
      <c r="F18" s="35" t="s">
        <v>28</v>
      </c>
      <c r="G18" s="36">
        <v>45</v>
      </c>
    </row>
    <row r="19" spans="1:90" ht="21" x14ac:dyDescent="0.35">
      <c r="A19" s="21" t="s">
        <v>1</v>
      </c>
      <c r="B19" s="22">
        <v>82.92</v>
      </c>
      <c r="C19" s="21">
        <v>100</v>
      </c>
      <c r="F19" s="35" t="s">
        <v>29</v>
      </c>
      <c r="G19" s="36">
        <v>48</v>
      </c>
    </row>
    <row r="20" spans="1:90" ht="21" x14ac:dyDescent="0.35">
      <c r="A20" s="21" t="s">
        <v>2</v>
      </c>
      <c r="B20" s="22">
        <v>51.07</v>
      </c>
      <c r="C20" s="21">
        <v>110</v>
      </c>
      <c r="F20" s="35" t="s">
        <v>30</v>
      </c>
      <c r="G20" s="36">
        <v>46</v>
      </c>
    </row>
    <row r="21" spans="1:90" ht="21" x14ac:dyDescent="0.35">
      <c r="A21" s="21" t="s">
        <v>1</v>
      </c>
      <c r="B21" s="22">
        <v>90.47</v>
      </c>
      <c r="C21" s="21">
        <v>120</v>
      </c>
      <c r="F21" s="35" t="s">
        <v>31</v>
      </c>
      <c r="G21" s="36">
        <v>37</v>
      </c>
    </row>
    <row r="22" spans="1:90" ht="21" x14ac:dyDescent="0.35">
      <c r="A22" s="21" t="s">
        <v>1</v>
      </c>
      <c r="B22" s="22">
        <v>82.24</v>
      </c>
      <c r="C22" s="21"/>
      <c r="F22" s="35" t="s">
        <v>32</v>
      </c>
      <c r="G22" s="36">
        <v>13</v>
      </c>
    </row>
    <row r="23" spans="1:90" ht="21" x14ac:dyDescent="0.35">
      <c r="A23" s="21" t="s">
        <v>2</v>
      </c>
      <c r="B23" s="22">
        <v>47.7</v>
      </c>
      <c r="C23" s="22">
        <f>AVERAGE(B11:B267)</f>
        <v>66.206381322957199</v>
      </c>
      <c r="F23" s="35" t="s">
        <v>33</v>
      </c>
      <c r="G23" s="36">
        <v>13</v>
      </c>
    </row>
    <row r="24" spans="1:90" ht="21" x14ac:dyDescent="0.35">
      <c r="A24" s="21" t="s">
        <v>2</v>
      </c>
      <c r="B24" s="22">
        <v>64.319999999999993</v>
      </c>
      <c r="C24" s="22"/>
      <c r="F24" s="35" t="s">
        <v>34</v>
      </c>
      <c r="G24" s="36">
        <v>1</v>
      </c>
    </row>
    <row r="25" spans="1:90" ht="21" x14ac:dyDescent="0.35">
      <c r="A25" s="21" t="s">
        <v>2</v>
      </c>
      <c r="B25" s="22">
        <v>38.07</v>
      </c>
      <c r="C25" s="22"/>
      <c r="F25" s="36" t="s">
        <v>4</v>
      </c>
      <c r="G25" s="36">
        <v>1</v>
      </c>
    </row>
    <row r="26" spans="1:90" ht="21" x14ac:dyDescent="0.35">
      <c r="A26" s="21" t="s">
        <v>2</v>
      </c>
      <c r="B26" s="22">
        <v>59.48</v>
      </c>
      <c r="C26" s="22"/>
      <c r="E26" s="7"/>
      <c r="F26" s="6"/>
      <c r="G26" s="6"/>
      <c r="H26" s="7"/>
    </row>
    <row r="27" spans="1:90" ht="31.5" x14ac:dyDescent="0.35">
      <c r="A27" s="21" t="s">
        <v>2</v>
      </c>
      <c r="B27" s="22">
        <v>67.19</v>
      </c>
      <c r="C27" s="22"/>
      <c r="E27" s="7"/>
      <c r="F27" s="7"/>
      <c r="G27" s="7"/>
      <c r="H27" s="7"/>
      <c r="Y27" s="27" t="s">
        <v>0</v>
      </c>
      <c r="Z27" s="27" t="s">
        <v>3</v>
      </c>
      <c r="AA27" s="28" t="s">
        <v>21</v>
      </c>
      <c r="AG27" s="27" t="s">
        <v>0</v>
      </c>
      <c r="AH27" s="27" t="s">
        <v>3</v>
      </c>
      <c r="AI27" s="28" t="s">
        <v>21</v>
      </c>
      <c r="AJ27" s="27" t="s">
        <v>44</v>
      </c>
      <c r="AK27" s="28" t="s">
        <v>66</v>
      </c>
      <c r="AV27" s="27" t="s">
        <v>0</v>
      </c>
      <c r="AW27" s="27" t="s">
        <v>3</v>
      </c>
      <c r="AX27" s="21"/>
      <c r="AY27" s="27" t="s">
        <v>0</v>
      </c>
      <c r="AZ27" s="27" t="s">
        <v>3</v>
      </c>
      <c r="BA27" s="21"/>
      <c r="BB27" s="21"/>
      <c r="BC27" s="27" t="s">
        <v>0</v>
      </c>
      <c r="BD27" s="27" t="s">
        <v>3</v>
      </c>
      <c r="BJ27" s="2"/>
      <c r="BK27" s="2"/>
      <c r="CI27" s="33" t="s">
        <v>18</v>
      </c>
      <c r="CJ27" s="31">
        <f>AVERAGE($B$11:$B$267)</f>
        <v>66.206381322957199</v>
      </c>
      <c r="CK27" s="32" t="s">
        <v>23</v>
      </c>
      <c r="CL27" s="5" t="s">
        <v>38</v>
      </c>
    </row>
    <row r="28" spans="1:90" ht="31.5" x14ac:dyDescent="0.35">
      <c r="A28" s="21" t="s">
        <v>2</v>
      </c>
      <c r="B28" s="22">
        <v>42.94</v>
      </c>
      <c r="C28" s="22"/>
      <c r="E28" s="7"/>
      <c r="F28" s="7"/>
      <c r="G28" s="7"/>
      <c r="H28" s="7"/>
      <c r="Y28" s="21" t="s">
        <v>1</v>
      </c>
      <c r="Z28" s="22">
        <v>72.72</v>
      </c>
      <c r="AA28" s="29" t="s">
        <v>45</v>
      </c>
      <c r="AG28" s="21" t="s">
        <v>1</v>
      </c>
      <c r="AH28" s="22">
        <v>72.72</v>
      </c>
      <c r="AI28" s="29" t="s">
        <v>45</v>
      </c>
      <c r="AJ28" s="22">
        <f>(AH28-$AA$77)^2</f>
        <v>42.427228269920789</v>
      </c>
      <c r="AK28" s="29" t="s">
        <v>45</v>
      </c>
      <c r="AV28" s="21" t="s">
        <v>1</v>
      </c>
      <c r="AW28" s="22">
        <v>72.72</v>
      </c>
      <c r="AX28" s="21"/>
      <c r="AY28" s="21" t="s">
        <v>2</v>
      </c>
      <c r="AZ28" s="22">
        <v>14.34</v>
      </c>
      <c r="BA28" s="21"/>
      <c r="BB28" s="21"/>
      <c r="BC28" s="21" t="s">
        <v>2</v>
      </c>
      <c r="BD28" s="22">
        <v>14.34</v>
      </c>
      <c r="BK28" s="3"/>
      <c r="CI28" s="33" t="s">
        <v>6</v>
      </c>
      <c r="CJ28" s="31">
        <f>MEDIAN($B$11:$B$267)</f>
        <v>67.14</v>
      </c>
      <c r="CK28" s="32" t="s">
        <v>23</v>
      </c>
      <c r="CL28" s="5" t="s">
        <v>7</v>
      </c>
    </row>
    <row r="29" spans="1:90" ht="31.5" x14ac:dyDescent="0.35">
      <c r="A29" s="21" t="s">
        <v>2</v>
      </c>
      <c r="B29" s="22">
        <v>57.06</v>
      </c>
      <c r="C29" s="22"/>
      <c r="E29" s="7"/>
      <c r="F29" s="7"/>
      <c r="G29" s="7"/>
      <c r="Y29" s="21" t="s">
        <v>1</v>
      </c>
      <c r="Z29" s="22">
        <v>69.12</v>
      </c>
      <c r="AA29" s="29" t="s">
        <v>46</v>
      </c>
      <c r="AG29" s="21" t="s">
        <v>1</v>
      </c>
      <c r="AH29" s="22">
        <v>69.12</v>
      </c>
      <c r="AI29" s="29" t="s">
        <v>46</v>
      </c>
      <c r="AJ29" s="22">
        <f t="shared" ref="AJ29:AJ41" si="0">(AH29-$AA$77)^2</f>
        <v>8.4891737952126682</v>
      </c>
      <c r="AK29" s="29" t="s">
        <v>46</v>
      </c>
      <c r="AV29" s="21" t="s">
        <v>1</v>
      </c>
      <c r="AW29" s="22">
        <v>69.12</v>
      </c>
      <c r="AX29" s="21"/>
      <c r="AY29" s="21" t="s">
        <v>2</v>
      </c>
      <c r="AZ29" s="22">
        <v>15.63</v>
      </c>
      <c r="BA29" s="21"/>
      <c r="BB29" s="21"/>
      <c r="BC29" s="21" t="s">
        <v>2</v>
      </c>
      <c r="BD29" s="22">
        <v>15.63</v>
      </c>
      <c r="BK29" s="3"/>
      <c r="CH29" s="23" t="s">
        <v>60</v>
      </c>
      <c r="CI29" s="23" t="s">
        <v>8</v>
      </c>
      <c r="CJ29" s="24">
        <f>_xlfn.QUARTILE.EXC($B$11:$B$267,2)</f>
        <v>67.14</v>
      </c>
      <c r="CK29" s="25" t="s">
        <v>23</v>
      </c>
      <c r="CL29" s="5" t="s">
        <v>9</v>
      </c>
    </row>
    <row r="30" spans="1:90" ht="31.5" x14ac:dyDescent="0.35">
      <c r="A30" s="21" t="s">
        <v>2</v>
      </c>
      <c r="B30" s="22">
        <v>87.16</v>
      </c>
      <c r="C30" s="22"/>
      <c r="Y30" s="21" t="s">
        <v>1</v>
      </c>
      <c r="Z30" s="22">
        <v>65.260000000000005</v>
      </c>
      <c r="AA30" s="29" t="s">
        <v>47</v>
      </c>
      <c r="AG30" s="21" t="s">
        <v>1</v>
      </c>
      <c r="AH30" s="22">
        <v>65.260000000000005</v>
      </c>
      <c r="AI30" s="29" t="s">
        <v>47</v>
      </c>
      <c r="AJ30" s="22">
        <f t="shared" si="0"/>
        <v>0.89563760844220874</v>
      </c>
      <c r="AK30" s="29" t="s">
        <v>47</v>
      </c>
      <c r="AV30" s="21" t="s">
        <v>1</v>
      </c>
      <c r="AW30" s="22">
        <v>65.260000000000005</v>
      </c>
      <c r="AX30" s="21"/>
      <c r="AY30" s="21" t="s">
        <v>2</v>
      </c>
      <c r="AZ30" s="22">
        <v>16.66</v>
      </c>
      <c r="BA30" s="21"/>
      <c r="BB30" s="21"/>
      <c r="BC30" s="21" t="s">
        <v>2</v>
      </c>
      <c r="BD30" s="22">
        <v>16.66</v>
      </c>
      <c r="BK30" s="3"/>
      <c r="CH30" s="23" t="s">
        <v>61</v>
      </c>
      <c r="CI30" s="23" t="s">
        <v>10</v>
      </c>
      <c r="CJ30" s="24">
        <f>_xlfn.QUARTILE.EXC($B$11:$B$267,1)</f>
        <v>53.185000000000002</v>
      </c>
      <c r="CK30" s="25" t="s">
        <v>23</v>
      </c>
      <c r="CL30" s="5" t="s">
        <v>11</v>
      </c>
    </row>
    <row r="31" spans="1:90" ht="31.5" x14ac:dyDescent="0.35">
      <c r="A31" s="21" t="s">
        <v>1</v>
      </c>
      <c r="B31" s="22">
        <v>43.28</v>
      </c>
      <c r="C31" s="22"/>
      <c r="Y31" s="21" t="s">
        <v>2</v>
      </c>
      <c r="Z31" s="22">
        <v>49.35</v>
      </c>
      <c r="AA31" s="29" t="s">
        <v>48</v>
      </c>
      <c r="AG31" s="21" t="s">
        <v>2</v>
      </c>
      <c r="AH31" s="22">
        <v>49.35</v>
      </c>
      <c r="AI31" s="29" t="s">
        <v>48</v>
      </c>
      <c r="AJ31" s="22">
        <f t="shared" si="0"/>
        <v>284.13759130494026</v>
      </c>
      <c r="AK31" s="29" t="s">
        <v>48</v>
      </c>
      <c r="AV31" s="21" t="s">
        <v>2</v>
      </c>
      <c r="AW31" s="22">
        <v>49.35</v>
      </c>
      <c r="AX31" s="21"/>
      <c r="AY31" s="21" t="s">
        <v>2</v>
      </c>
      <c r="AZ31" s="22">
        <v>19.13</v>
      </c>
      <c r="BA31" s="21"/>
      <c r="BB31" s="21"/>
      <c r="BC31" s="21" t="s">
        <v>2</v>
      </c>
      <c r="BD31" s="22">
        <v>19.13</v>
      </c>
      <c r="BK31" s="3"/>
      <c r="CH31" s="23" t="s">
        <v>62</v>
      </c>
      <c r="CI31" s="23" t="s">
        <v>12</v>
      </c>
      <c r="CJ31" s="24">
        <f>_xlfn.QUARTILE.EXC($B$11:$B$267,3)</f>
        <v>80.504999999999995</v>
      </c>
      <c r="CK31" s="25" t="s">
        <v>23</v>
      </c>
      <c r="CL31" s="5" t="s">
        <v>13</v>
      </c>
    </row>
    <row r="32" spans="1:90" ht="31.5" x14ac:dyDescent="0.35">
      <c r="A32" s="21" t="s">
        <v>1</v>
      </c>
      <c r="B32" s="22">
        <v>56.13</v>
      </c>
      <c r="C32" s="22"/>
      <c r="Y32" s="21" t="s">
        <v>2</v>
      </c>
      <c r="Z32" s="22">
        <v>61.84</v>
      </c>
      <c r="AA32" s="29" t="s">
        <v>49</v>
      </c>
      <c r="AG32" s="21" t="s">
        <v>2</v>
      </c>
      <c r="AH32" s="22">
        <v>61.84</v>
      </c>
      <c r="AI32" s="29" t="s">
        <v>49</v>
      </c>
      <c r="AJ32" s="22">
        <f t="shared" si="0"/>
        <v>19.06528585746943</v>
      </c>
      <c r="AK32" s="29" t="s">
        <v>49</v>
      </c>
      <c r="AV32" s="21" t="s">
        <v>2</v>
      </c>
      <c r="AW32" s="22">
        <v>61.84</v>
      </c>
      <c r="AX32" s="21"/>
      <c r="AY32" s="21" t="s">
        <v>2</v>
      </c>
      <c r="AZ32" s="22">
        <v>20.98</v>
      </c>
      <c r="BA32" s="21"/>
      <c r="BB32" s="21"/>
      <c r="BC32" s="21" t="s">
        <v>2</v>
      </c>
      <c r="BD32" s="22">
        <v>20.98</v>
      </c>
      <c r="BK32" s="3"/>
      <c r="CH32" s="23" t="s">
        <v>43</v>
      </c>
      <c r="CI32" s="33" t="s">
        <v>67</v>
      </c>
      <c r="CJ32" s="31">
        <f>_xlfn.QUARTILE.EXC($B$11:$B$267,3)-_xlfn.QUARTILE.EXC($B$11:$B$267,1)</f>
        <v>27.319999999999993</v>
      </c>
      <c r="CK32" s="32" t="s">
        <v>23</v>
      </c>
      <c r="CL32" s="5" t="s">
        <v>16</v>
      </c>
    </row>
    <row r="33" spans="1:90" ht="31.5" x14ac:dyDescent="0.35">
      <c r="A33" s="21" t="s">
        <v>2</v>
      </c>
      <c r="B33" s="22">
        <v>103.34</v>
      </c>
      <c r="C33" s="22"/>
      <c r="Y33" s="21" t="s">
        <v>1</v>
      </c>
      <c r="Z33" s="22">
        <v>64.819999999999993</v>
      </c>
      <c r="AA33" s="29" t="s">
        <v>50</v>
      </c>
      <c r="AG33" s="21" t="s">
        <v>1</v>
      </c>
      <c r="AH33" s="22">
        <v>64.819999999999993</v>
      </c>
      <c r="AI33" s="29" t="s">
        <v>50</v>
      </c>
      <c r="AJ33" s="22">
        <f t="shared" si="0"/>
        <v>1.9220531726445726</v>
      </c>
      <c r="AK33" s="29" t="s">
        <v>50</v>
      </c>
      <c r="AV33" s="21" t="s">
        <v>1</v>
      </c>
      <c r="AW33" s="22">
        <v>64.819999999999993</v>
      </c>
      <c r="AX33" s="21"/>
      <c r="AY33" s="21" t="s">
        <v>2</v>
      </c>
      <c r="AZ33" s="22">
        <v>24.3</v>
      </c>
      <c r="BA33" s="21"/>
      <c r="BB33" s="21"/>
      <c r="BC33" s="21" t="s">
        <v>2</v>
      </c>
      <c r="BD33" s="22">
        <v>24.3</v>
      </c>
      <c r="BK33" s="3"/>
      <c r="CH33" s="23" t="s">
        <v>63</v>
      </c>
      <c r="CI33" s="23" t="s">
        <v>36</v>
      </c>
      <c r="CJ33" s="26">
        <f ca="1">COUNT('RESUMEN NUMÉRICO'!CJ29:CJ285)</f>
        <v>257</v>
      </c>
      <c r="CK33" s="25" t="s">
        <v>23</v>
      </c>
      <c r="CL33" s="5" t="s">
        <v>14</v>
      </c>
    </row>
    <row r="34" spans="1:90" ht="31.5" x14ac:dyDescent="0.35">
      <c r="A34" s="21" t="s">
        <v>2</v>
      </c>
      <c r="B34" s="22">
        <v>52.82</v>
      </c>
      <c r="C34" s="22"/>
      <c r="Y34" s="21" t="s">
        <v>2</v>
      </c>
      <c r="Z34" s="22">
        <v>72.069999999999993</v>
      </c>
      <c r="AA34" s="29" t="s">
        <v>51</v>
      </c>
      <c r="AG34" s="21" t="s">
        <v>2</v>
      </c>
      <c r="AH34" s="22">
        <v>72.069999999999993</v>
      </c>
      <c r="AI34" s="29" t="s">
        <v>51</v>
      </c>
      <c r="AJ34" s="22">
        <f t="shared" si="0"/>
        <v>34.382023989765088</v>
      </c>
      <c r="AK34" s="29" t="s">
        <v>51</v>
      </c>
      <c r="AV34" s="21" t="s">
        <v>2</v>
      </c>
      <c r="AW34" s="22">
        <v>72.069999999999993</v>
      </c>
      <c r="AX34" s="21"/>
      <c r="AY34" s="21" t="s">
        <v>2</v>
      </c>
      <c r="AZ34" s="22">
        <v>26.03</v>
      </c>
      <c r="BA34" s="21"/>
      <c r="BB34" s="21"/>
      <c r="BC34" s="21" t="s">
        <v>2</v>
      </c>
      <c r="BD34" s="22">
        <v>26.03</v>
      </c>
      <c r="BK34" s="3"/>
      <c r="CI34" s="33" t="s">
        <v>15</v>
      </c>
      <c r="CJ34" s="31">
        <f>STDEVA($B$11:$B$267)</f>
        <v>19.995737000224526</v>
      </c>
      <c r="CK34" s="32" t="s">
        <v>23</v>
      </c>
      <c r="CL34" s="5" t="s">
        <v>17</v>
      </c>
    </row>
    <row r="35" spans="1:90" ht="36" x14ac:dyDescent="0.5">
      <c r="A35" s="21" t="s">
        <v>1</v>
      </c>
      <c r="B35" s="22">
        <v>70.599999999999994</v>
      </c>
      <c r="C35" s="22"/>
      <c r="Y35" s="21" t="s">
        <v>1</v>
      </c>
      <c r="Z35" s="22">
        <v>71.48</v>
      </c>
      <c r="AA35" s="29" t="s">
        <v>52</v>
      </c>
      <c r="AG35" s="21" t="s">
        <v>1</v>
      </c>
      <c r="AH35" s="22">
        <v>71.48</v>
      </c>
      <c r="AI35" s="29" t="s">
        <v>52</v>
      </c>
      <c r="AJ35" s="22">
        <f t="shared" si="0"/>
        <v>27.811053950854703</v>
      </c>
      <c r="AK35" s="29" t="s">
        <v>52</v>
      </c>
      <c r="AV35" s="21" t="s">
        <v>1</v>
      </c>
      <c r="AW35" s="22">
        <v>71.48</v>
      </c>
      <c r="AX35" s="21"/>
      <c r="AY35" s="21" t="s">
        <v>2</v>
      </c>
      <c r="AZ35" s="22">
        <v>26.16</v>
      </c>
      <c r="BA35" s="21"/>
      <c r="BB35" s="21"/>
      <c r="BC35" s="21" t="s">
        <v>2</v>
      </c>
      <c r="BD35" s="22">
        <v>26.16</v>
      </c>
      <c r="BK35" s="3"/>
      <c r="BO35" s="12">
        <f>_xlfn.QUARTILE.EXC($B$11:$B$267,1)</f>
        <v>53.185000000000002</v>
      </c>
      <c r="BP35" s="18" t="s">
        <v>23</v>
      </c>
      <c r="CI35" s="23" t="s">
        <v>37</v>
      </c>
      <c r="CJ35" s="24">
        <f>_xlfn.VAR.P($B$11:$B$267)</f>
        <v>398.27374137988357</v>
      </c>
      <c r="CK35" s="25" t="s">
        <v>64</v>
      </c>
      <c r="CL35" s="5" t="s">
        <v>39</v>
      </c>
    </row>
    <row r="36" spans="1:90" ht="37.15" customHeight="1" x14ac:dyDescent="0.35">
      <c r="A36" s="21" t="s">
        <v>1</v>
      </c>
      <c r="B36" s="22">
        <v>54.28</v>
      </c>
      <c r="C36" s="22"/>
      <c r="Y36" s="21" t="s">
        <v>1</v>
      </c>
      <c r="Z36" s="22">
        <v>82.92</v>
      </c>
      <c r="AA36" s="29" t="s">
        <v>53</v>
      </c>
      <c r="AG36" s="21" t="s">
        <v>1</v>
      </c>
      <c r="AH36" s="22">
        <v>82.92</v>
      </c>
      <c r="AI36" s="29" t="s">
        <v>53</v>
      </c>
      <c r="AJ36" s="22">
        <f t="shared" si="0"/>
        <v>279.34504928159402</v>
      </c>
      <c r="AK36" s="29" t="s">
        <v>53</v>
      </c>
      <c r="AV36" s="21" t="s">
        <v>1</v>
      </c>
      <c r="AW36" s="22">
        <v>82.92</v>
      </c>
      <c r="AX36" s="21"/>
      <c r="AY36" s="21" t="s">
        <v>2</v>
      </c>
      <c r="AZ36" s="22">
        <v>26.22</v>
      </c>
      <c r="BA36" s="21"/>
      <c r="BB36" s="21"/>
      <c r="BC36" s="21" t="s">
        <v>2</v>
      </c>
      <c r="BD36" s="22">
        <v>26.22</v>
      </c>
      <c r="BK36" s="3"/>
      <c r="CI36" s="39" t="s">
        <v>42</v>
      </c>
      <c r="CJ36" s="24">
        <f>CJ27-2*CJ34</f>
        <v>26.214907322508147</v>
      </c>
      <c r="CK36" s="25" t="s">
        <v>23</v>
      </c>
      <c r="CL36" s="5" t="s">
        <v>40</v>
      </c>
    </row>
    <row r="37" spans="1:90" ht="48.6" customHeight="1" x14ac:dyDescent="0.35">
      <c r="A37" s="21" t="s">
        <v>1</v>
      </c>
      <c r="B37" s="22">
        <v>58.28</v>
      </c>
      <c r="C37" s="22"/>
      <c r="Y37" s="21" t="s">
        <v>2</v>
      </c>
      <c r="Z37" s="22">
        <v>51.07</v>
      </c>
      <c r="AA37" s="29" t="s">
        <v>54</v>
      </c>
      <c r="AG37" s="21" t="s">
        <v>2</v>
      </c>
      <c r="AH37" s="22">
        <v>51.07</v>
      </c>
      <c r="AI37" s="29" t="s">
        <v>54</v>
      </c>
      <c r="AJ37" s="22">
        <f t="shared" si="0"/>
        <v>229.11003955396751</v>
      </c>
      <c r="AK37" s="29" t="s">
        <v>54</v>
      </c>
      <c r="AV37" s="21" t="s">
        <v>2</v>
      </c>
      <c r="AW37" s="22">
        <v>51.07</v>
      </c>
      <c r="AX37" s="21"/>
      <c r="AY37" s="21" t="s">
        <v>2</v>
      </c>
      <c r="AZ37" s="22">
        <v>26.6</v>
      </c>
      <c r="BA37" s="21"/>
      <c r="BB37" s="21"/>
      <c r="BC37" s="21" t="s">
        <v>2</v>
      </c>
      <c r="BD37" s="22">
        <v>26.6</v>
      </c>
      <c r="BK37" s="3"/>
      <c r="CI37" s="39"/>
      <c r="CJ37" s="24">
        <f>CJ27+2*CJ34</f>
        <v>106.19785532340626</v>
      </c>
      <c r="CK37" s="25" t="s">
        <v>23</v>
      </c>
      <c r="CL37" s="5" t="s">
        <v>41</v>
      </c>
    </row>
    <row r="38" spans="1:90" ht="24" x14ac:dyDescent="0.35">
      <c r="A38" s="21" t="s">
        <v>2</v>
      </c>
      <c r="B38" s="22">
        <v>42.87</v>
      </c>
      <c r="C38" s="22"/>
      <c r="Y38" s="21" t="s">
        <v>1</v>
      </c>
      <c r="Z38" s="22">
        <v>90.47</v>
      </c>
      <c r="AA38" s="29" t="s">
        <v>55</v>
      </c>
      <c r="AG38" s="21" t="s">
        <v>1</v>
      </c>
      <c r="AH38" s="22">
        <v>90.47</v>
      </c>
      <c r="AI38" s="29" t="s">
        <v>55</v>
      </c>
      <c r="AJ38" s="22">
        <f t="shared" si="0"/>
        <v>588.7231913049402</v>
      </c>
      <c r="AK38" s="29" t="s">
        <v>55</v>
      </c>
      <c r="AV38" s="21" t="s">
        <v>1</v>
      </c>
      <c r="AW38" s="22">
        <v>90.47</v>
      </c>
      <c r="AX38" s="21"/>
      <c r="AY38" s="21" t="s">
        <v>2</v>
      </c>
      <c r="AZ38" s="22">
        <v>27.1</v>
      </c>
      <c r="BA38" s="21"/>
      <c r="BB38" s="21"/>
      <c r="BC38" s="21" t="s">
        <v>2</v>
      </c>
      <c r="BD38" s="22">
        <v>27.1</v>
      </c>
      <c r="BK38" s="3"/>
    </row>
    <row r="39" spans="1:90" ht="24" x14ac:dyDescent="0.35">
      <c r="A39" s="21" t="s">
        <v>2</v>
      </c>
      <c r="B39" s="22">
        <v>20.98</v>
      </c>
      <c r="C39" s="22"/>
      <c r="Y39" s="21" t="s">
        <v>1</v>
      </c>
      <c r="Z39" s="22">
        <v>82.24</v>
      </c>
      <c r="AA39" s="29" t="s">
        <v>56</v>
      </c>
      <c r="AG39" s="21" t="s">
        <v>1</v>
      </c>
      <c r="AH39" s="22">
        <v>82.24</v>
      </c>
      <c r="AI39" s="29" t="s">
        <v>56</v>
      </c>
      <c r="AJ39" s="22">
        <f t="shared" si="0"/>
        <v>257.07692788081556</v>
      </c>
      <c r="AK39" s="29" t="s">
        <v>56</v>
      </c>
      <c r="AV39" s="21" t="s">
        <v>1</v>
      </c>
      <c r="AW39" s="22">
        <v>82.24</v>
      </c>
      <c r="AX39" s="21"/>
      <c r="AY39" s="21" t="s">
        <v>2</v>
      </c>
      <c r="AZ39" s="22">
        <v>30.32</v>
      </c>
      <c r="BA39" s="21"/>
      <c r="BB39" s="21"/>
      <c r="BC39" s="21" t="s">
        <v>2</v>
      </c>
      <c r="BD39" s="22">
        <v>30.32</v>
      </c>
      <c r="BK39" s="3"/>
      <c r="BR39" s="3"/>
    </row>
    <row r="40" spans="1:90" ht="24" x14ac:dyDescent="0.35">
      <c r="A40" s="21" t="s">
        <v>2</v>
      </c>
      <c r="B40" s="22">
        <v>107.11</v>
      </c>
      <c r="C40" s="22"/>
      <c r="Y40" s="21" t="s">
        <v>2</v>
      </c>
      <c r="Z40" s="22">
        <v>47.7</v>
      </c>
      <c r="AA40" s="29" t="s">
        <v>57</v>
      </c>
      <c r="AG40" s="21" t="s">
        <v>2</v>
      </c>
      <c r="AH40" s="22">
        <v>47.7</v>
      </c>
      <c r="AI40" s="29" t="s">
        <v>57</v>
      </c>
      <c r="AJ40" s="22">
        <f t="shared" si="0"/>
        <v>342.48614967069892</v>
      </c>
      <c r="AK40" s="29" t="s">
        <v>57</v>
      </c>
      <c r="AV40" s="21" t="s">
        <v>2</v>
      </c>
      <c r="AW40" s="22">
        <v>47.7</v>
      </c>
      <c r="AX40" s="21"/>
      <c r="AY40" s="21" t="s">
        <v>2</v>
      </c>
      <c r="AZ40" s="22">
        <v>31.13</v>
      </c>
      <c r="BA40" s="21"/>
      <c r="BB40" s="21"/>
      <c r="BC40" s="21" t="s">
        <v>2</v>
      </c>
      <c r="BD40" s="22">
        <v>31.13</v>
      </c>
      <c r="BK40" s="3"/>
      <c r="BR40" s="4"/>
    </row>
    <row r="41" spans="1:90" ht="24" x14ac:dyDescent="0.35">
      <c r="A41" s="21" t="s">
        <v>1</v>
      </c>
      <c r="B41" s="22">
        <v>65.56</v>
      </c>
      <c r="C41" s="22"/>
      <c r="Y41" s="21" t="s">
        <v>2</v>
      </c>
      <c r="Z41" s="22">
        <v>64.319999999999993</v>
      </c>
      <c r="AA41" s="29" t="s">
        <v>58</v>
      </c>
      <c r="AG41" s="21" t="s">
        <v>2</v>
      </c>
      <c r="AH41" s="22">
        <v>64.319999999999993</v>
      </c>
      <c r="AI41" s="29" t="s">
        <v>58</v>
      </c>
      <c r="AJ41" s="22">
        <f t="shared" si="0"/>
        <v>3.5584344956017784</v>
      </c>
      <c r="AK41" s="29" t="s">
        <v>58</v>
      </c>
      <c r="AV41" s="21" t="s">
        <v>2</v>
      </c>
      <c r="AW41" s="22">
        <v>64.319999999999993</v>
      </c>
      <c r="AX41" s="21"/>
      <c r="AY41" s="21" t="s">
        <v>2</v>
      </c>
      <c r="AZ41" s="22">
        <v>32.909999999999997</v>
      </c>
      <c r="BA41" s="21"/>
      <c r="BB41" s="21"/>
      <c r="BC41" s="21" t="s">
        <v>2</v>
      </c>
      <c r="BD41" s="22">
        <v>32.909999999999997</v>
      </c>
      <c r="BK41" s="3"/>
    </row>
    <row r="42" spans="1:90" ht="24" x14ac:dyDescent="0.35">
      <c r="A42" s="21" t="s">
        <v>1</v>
      </c>
      <c r="B42" s="22">
        <v>90.3</v>
      </c>
      <c r="C42" s="22"/>
      <c r="Y42" s="30" t="s">
        <v>20</v>
      </c>
      <c r="Z42" s="30"/>
      <c r="AA42" s="29" t="s">
        <v>59</v>
      </c>
      <c r="AG42" s="30" t="s">
        <v>20</v>
      </c>
      <c r="AH42" s="30"/>
      <c r="AI42" s="29" t="s">
        <v>59</v>
      </c>
      <c r="AJ42" s="21"/>
      <c r="AK42" s="29" t="s">
        <v>59</v>
      </c>
      <c r="AV42" s="21" t="s">
        <v>2</v>
      </c>
      <c r="AW42" s="22">
        <v>38.07</v>
      </c>
      <c r="AX42" s="21"/>
      <c r="AY42" s="21" t="s">
        <v>2</v>
      </c>
      <c r="AZ42" s="22">
        <v>33.56</v>
      </c>
      <c r="BA42" s="21"/>
      <c r="BB42" s="21"/>
      <c r="BC42" s="21" t="s">
        <v>2</v>
      </c>
      <c r="BD42" s="22">
        <v>33.56</v>
      </c>
      <c r="BK42" s="3"/>
    </row>
    <row r="43" spans="1:90" ht="31.5" x14ac:dyDescent="0.5">
      <c r="A43" s="21" t="s">
        <v>2</v>
      </c>
      <c r="B43" s="22">
        <v>89.46</v>
      </c>
      <c r="C43" s="22"/>
      <c r="AV43" s="21" t="s">
        <v>2</v>
      </c>
      <c r="AW43" s="22">
        <v>59.48</v>
      </c>
      <c r="AX43" s="21"/>
      <c r="AY43" s="21" t="s">
        <v>2</v>
      </c>
      <c r="AZ43" s="22">
        <v>35.75</v>
      </c>
      <c r="BA43" s="21"/>
      <c r="BB43" s="21"/>
      <c r="BC43" s="21" t="s">
        <v>2</v>
      </c>
      <c r="BD43" s="22">
        <v>35.75</v>
      </c>
      <c r="BK43" s="12">
        <f>MEDIAN($B$11:$B$267)</f>
        <v>67.14</v>
      </c>
      <c r="BL43" s="18" t="s">
        <v>23</v>
      </c>
      <c r="BO43" s="12">
        <f>_xlfn.QUARTILE.EXC($B$11:$B$267,2)</f>
        <v>67.14</v>
      </c>
      <c r="BP43" s="18" t="s">
        <v>23</v>
      </c>
    </row>
    <row r="44" spans="1:90" ht="21" x14ac:dyDescent="0.35">
      <c r="A44" s="21" t="s">
        <v>1</v>
      </c>
      <c r="B44" s="22">
        <v>82.62</v>
      </c>
      <c r="C44" s="22"/>
      <c r="AV44" s="21" t="s">
        <v>2</v>
      </c>
      <c r="AW44" s="22">
        <v>67.19</v>
      </c>
      <c r="AX44" s="21"/>
      <c r="AY44" s="21" t="s">
        <v>2</v>
      </c>
      <c r="AZ44" s="22">
        <v>36.020000000000003</v>
      </c>
      <c r="BA44" s="21"/>
      <c r="BB44" s="21"/>
      <c r="BC44" s="21" t="s">
        <v>2</v>
      </c>
      <c r="BD44" s="22">
        <v>36.020000000000003</v>
      </c>
      <c r="BK44" s="3"/>
    </row>
    <row r="45" spans="1:90" ht="21" x14ac:dyDescent="0.35">
      <c r="A45" s="21" t="s">
        <v>1</v>
      </c>
      <c r="B45" s="22">
        <v>51.96</v>
      </c>
      <c r="C45" s="22"/>
      <c r="AV45" s="21" t="s">
        <v>2</v>
      </c>
      <c r="AW45" s="22">
        <v>42.94</v>
      </c>
      <c r="AX45" s="21"/>
      <c r="AY45" s="21" t="s">
        <v>2</v>
      </c>
      <c r="AZ45" s="22">
        <v>36.130000000000003</v>
      </c>
      <c r="BA45" s="21"/>
      <c r="BB45" s="21"/>
      <c r="BC45" s="21" t="s">
        <v>2</v>
      </c>
      <c r="BD45" s="22">
        <v>36.130000000000003</v>
      </c>
      <c r="BK45" s="3"/>
    </row>
    <row r="46" spans="1:90" ht="21" x14ac:dyDescent="0.35">
      <c r="A46" s="21" t="s">
        <v>1</v>
      </c>
      <c r="B46" s="22">
        <v>70.8</v>
      </c>
      <c r="C46" s="22"/>
      <c r="AV46" s="21" t="s">
        <v>2</v>
      </c>
      <c r="AW46" s="22">
        <v>57.06</v>
      </c>
      <c r="AX46" s="21"/>
      <c r="AY46" s="21" t="s">
        <v>2</v>
      </c>
      <c r="AZ46" s="22">
        <v>36.39</v>
      </c>
      <c r="BA46" s="21"/>
      <c r="BB46" s="21"/>
      <c r="BC46" s="21" t="s">
        <v>2</v>
      </c>
      <c r="BD46" s="22">
        <v>36.39</v>
      </c>
      <c r="BK46" s="3"/>
    </row>
    <row r="47" spans="1:90" ht="21" x14ac:dyDescent="0.35">
      <c r="A47" s="21" t="s">
        <v>2</v>
      </c>
      <c r="B47" s="22">
        <v>55.18</v>
      </c>
      <c r="C47" s="22"/>
      <c r="AV47" s="21" t="s">
        <v>2</v>
      </c>
      <c r="AW47" s="22">
        <v>87.16</v>
      </c>
      <c r="AX47" s="21"/>
      <c r="AY47" s="21" t="s">
        <v>2</v>
      </c>
      <c r="AZ47" s="22">
        <v>36.53</v>
      </c>
      <c r="BA47" s="21"/>
      <c r="BB47" s="21"/>
      <c r="BC47" s="21" t="s">
        <v>2</v>
      </c>
      <c r="BD47" s="22">
        <v>36.53</v>
      </c>
      <c r="BK47" s="3"/>
    </row>
    <row r="48" spans="1:90" ht="21" x14ac:dyDescent="0.35">
      <c r="A48" s="21" t="s">
        <v>2</v>
      </c>
      <c r="B48" s="22">
        <v>36.67</v>
      </c>
      <c r="C48" s="22"/>
      <c r="N48"/>
      <c r="AV48" s="21" t="s">
        <v>1</v>
      </c>
      <c r="AW48" s="22">
        <v>43.28</v>
      </c>
      <c r="AX48" s="21"/>
      <c r="AY48" s="21" t="s">
        <v>2</v>
      </c>
      <c r="AZ48" s="22">
        <v>36.67</v>
      </c>
      <c r="BA48" s="21"/>
      <c r="BB48" s="21"/>
      <c r="BC48" s="21" t="s">
        <v>2</v>
      </c>
      <c r="BD48" s="22">
        <v>36.67</v>
      </c>
      <c r="BK48" s="3"/>
    </row>
    <row r="49" spans="1:76" ht="21" x14ac:dyDescent="0.35">
      <c r="A49" s="21" t="s">
        <v>2</v>
      </c>
      <c r="B49" s="22">
        <v>83.77</v>
      </c>
      <c r="C49" s="22"/>
      <c r="AV49" s="21" t="s">
        <v>1</v>
      </c>
      <c r="AW49" s="22">
        <v>56.13</v>
      </c>
      <c r="AX49" s="21"/>
      <c r="AY49" s="21" t="s">
        <v>1</v>
      </c>
      <c r="AZ49" s="22">
        <v>37.22</v>
      </c>
      <c r="BA49" s="21"/>
      <c r="BB49" s="21"/>
      <c r="BC49" s="21" t="s">
        <v>1</v>
      </c>
      <c r="BD49" s="22">
        <v>37.22</v>
      </c>
      <c r="BK49" s="3"/>
    </row>
    <row r="50" spans="1:76" ht="31.5" x14ac:dyDescent="0.5">
      <c r="A50" s="21" t="s">
        <v>2</v>
      </c>
      <c r="B50" s="22">
        <v>61.1</v>
      </c>
      <c r="C50" s="22"/>
      <c r="AV50" s="21" t="s">
        <v>2</v>
      </c>
      <c r="AW50" s="22">
        <v>103.34</v>
      </c>
      <c r="AX50" s="21"/>
      <c r="AY50" s="21" t="s">
        <v>2</v>
      </c>
      <c r="AZ50" s="22">
        <v>38.07</v>
      </c>
      <c r="BA50" s="21"/>
      <c r="BB50" s="21"/>
      <c r="BC50" s="21" t="s">
        <v>2</v>
      </c>
      <c r="BD50" s="22">
        <v>38.07</v>
      </c>
      <c r="BK50" s="3"/>
      <c r="BW50" s="19">
        <f>$BO$51-$BO$35</f>
        <v>27.319999999999993</v>
      </c>
      <c r="BX50" s="18" t="s">
        <v>23</v>
      </c>
    </row>
    <row r="51" spans="1:76" ht="31.5" x14ac:dyDescent="0.5">
      <c r="A51" s="21" t="s">
        <v>2</v>
      </c>
      <c r="B51" s="22">
        <v>45.88</v>
      </c>
      <c r="C51" s="22"/>
      <c r="AV51" s="21" t="s">
        <v>2</v>
      </c>
      <c r="AW51" s="22">
        <v>52.82</v>
      </c>
      <c r="AX51" s="21"/>
      <c r="AY51" s="21" t="s">
        <v>2</v>
      </c>
      <c r="AZ51" s="22">
        <v>39.36</v>
      </c>
      <c r="BA51" s="21"/>
      <c r="BB51" s="21"/>
      <c r="BC51" s="21" t="s">
        <v>2</v>
      </c>
      <c r="BD51" s="22">
        <v>39.36</v>
      </c>
      <c r="BK51" s="3"/>
      <c r="BO51" s="12">
        <f>_xlfn.QUARTILE.EXC($B$11:$B$267,3)</f>
        <v>80.504999999999995</v>
      </c>
      <c r="BP51" s="18" t="s">
        <v>23</v>
      </c>
    </row>
    <row r="52" spans="1:76" ht="21" x14ac:dyDescent="0.35">
      <c r="A52" s="21" t="s">
        <v>1</v>
      </c>
      <c r="B52" s="22">
        <v>66.569999999999993</v>
      </c>
      <c r="C52" s="22"/>
      <c r="AV52" s="21" t="s">
        <v>1</v>
      </c>
      <c r="AW52" s="22">
        <v>70.599999999999994</v>
      </c>
      <c r="AX52" s="21"/>
      <c r="AY52" s="21" t="s">
        <v>2</v>
      </c>
      <c r="AZ52" s="22">
        <v>39.76</v>
      </c>
      <c r="BA52" s="21"/>
      <c r="BB52" s="21"/>
      <c r="BC52" s="21" t="s">
        <v>2</v>
      </c>
      <c r="BD52" s="22">
        <v>39.76</v>
      </c>
      <c r="BK52" s="3"/>
    </row>
    <row r="53" spans="1:76" ht="21" x14ac:dyDescent="0.35">
      <c r="A53" s="21" t="s">
        <v>2</v>
      </c>
      <c r="B53" s="22">
        <v>36.130000000000003</v>
      </c>
      <c r="C53" s="22"/>
      <c r="AV53" s="21" t="s">
        <v>1</v>
      </c>
      <c r="AW53" s="22">
        <v>54.28</v>
      </c>
      <c r="AX53" s="21"/>
      <c r="AY53" s="21" t="s">
        <v>1</v>
      </c>
      <c r="AZ53" s="22">
        <v>40.32</v>
      </c>
      <c r="BA53" s="21"/>
      <c r="BB53" s="21"/>
      <c r="BC53" s="21" t="s">
        <v>1</v>
      </c>
      <c r="BD53" s="22">
        <v>40.32</v>
      </c>
      <c r="BK53" s="3"/>
    </row>
    <row r="54" spans="1:76" ht="21" x14ac:dyDescent="0.35">
      <c r="A54" s="21" t="s">
        <v>1</v>
      </c>
      <c r="B54" s="22">
        <v>87.64</v>
      </c>
      <c r="C54" s="22"/>
      <c r="AV54" s="21" t="s">
        <v>1</v>
      </c>
      <c r="AW54" s="22">
        <v>58.28</v>
      </c>
      <c r="AX54" s="21"/>
      <c r="AY54" s="21" t="s">
        <v>2</v>
      </c>
      <c r="AZ54" s="22">
        <v>41.29</v>
      </c>
      <c r="BA54" s="21"/>
      <c r="BB54" s="21"/>
      <c r="BC54" s="21" t="s">
        <v>2</v>
      </c>
      <c r="BD54" s="22">
        <v>41.29</v>
      </c>
      <c r="BK54" s="3"/>
    </row>
    <row r="55" spans="1:76" ht="21" x14ac:dyDescent="0.35">
      <c r="A55" s="21" t="s">
        <v>2</v>
      </c>
      <c r="B55" s="22">
        <v>32.909999999999997</v>
      </c>
      <c r="C55" s="22"/>
      <c r="AV55" s="21" t="s">
        <v>2</v>
      </c>
      <c r="AW55" s="22">
        <v>42.87</v>
      </c>
      <c r="AX55" s="21"/>
      <c r="AY55" s="21" t="s">
        <v>2</v>
      </c>
      <c r="AZ55" s="22">
        <v>41.47</v>
      </c>
      <c r="BA55" s="21"/>
      <c r="BB55" s="21"/>
      <c r="BC55" s="21" t="s">
        <v>2</v>
      </c>
      <c r="BD55" s="22">
        <v>41.47</v>
      </c>
      <c r="BK55" s="3"/>
    </row>
    <row r="56" spans="1:76" ht="21" x14ac:dyDescent="0.35">
      <c r="A56" s="21" t="s">
        <v>2</v>
      </c>
      <c r="B56" s="22">
        <v>33.56</v>
      </c>
      <c r="C56" s="22"/>
      <c r="AV56" s="21" t="s">
        <v>2</v>
      </c>
      <c r="AW56" s="22">
        <v>20.98</v>
      </c>
      <c r="AX56" s="21"/>
      <c r="AY56" s="21" t="s">
        <v>1</v>
      </c>
      <c r="AZ56" s="22">
        <v>41.63</v>
      </c>
      <c r="BA56" s="21"/>
      <c r="BB56" s="21"/>
      <c r="BC56" s="21" t="s">
        <v>1</v>
      </c>
      <c r="BD56" s="22">
        <v>41.63</v>
      </c>
      <c r="BK56" s="3"/>
    </row>
    <row r="57" spans="1:76" ht="21" x14ac:dyDescent="0.35">
      <c r="A57" s="21" t="s">
        <v>2</v>
      </c>
      <c r="B57" s="22">
        <v>56.17</v>
      </c>
      <c r="C57" s="22"/>
      <c r="AV57" s="21" t="s">
        <v>2</v>
      </c>
      <c r="AW57" s="22">
        <v>107.11</v>
      </c>
      <c r="AX57" s="21"/>
      <c r="AY57" s="21" t="s">
        <v>2</v>
      </c>
      <c r="AZ57" s="22">
        <v>42.05</v>
      </c>
      <c r="BA57" s="21"/>
      <c r="BB57" s="21"/>
      <c r="BC57" s="21" t="s">
        <v>2</v>
      </c>
      <c r="BD57" s="22">
        <v>42.05</v>
      </c>
      <c r="BK57" s="3"/>
    </row>
    <row r="58" spans="1:76" ht="21" x14ac:dyDescent="0.35">
      <c r="A58" s="21" t="s">
        <v>2</v>
      </c>
      <c r="B58" s="22">
        <v>26.03</v>
      </c>
      <c r="C58" s="22"/>
      <c r="AV58" s="21" t="s">
        <v>1</v>
      </c>
      <c r="AW58" s="22">
        <v>65.56</v>
      </c>
      <c r="AX58" s="21"/>
      <c r="AY58" s="21" t="s">
        <v>2</v>
      </c>
      <c r="AZ58" s="22">
        <v>42.87</v>
      </c>
      <c r="BA58" s="21"/>
      <c r="BB58" s="21"/>
      <c r="BC58" s="21" t="s">
        <v>2</v>
      </c>
      <c r="BD58" s="22">
        <v>42.87</v>
      </c>
      <c r="BK58" s="3"/>
    </row>
    <row r="59" spans="1:76" ht="21" x14ac:dyDescent="0.35">
      <c r="A59" s="21" t="s">
        <v>1</v>
      </c>
      <c r="B59" s="22">
        <v>79.739999999999995</v>
      </c>
      <c r="C59" s="22"/>
      <c r="AV59" s="21" t="s">
        <v>1</v>
      </c>
      <c r="AW59" s="22">
        <v>90.3</v>
      </c>
      <c r="AX59" s="21"/>
      <c r="AY59" s="21" t="s">
        <v>1</v>
      </c>
      <c r="AZ59" s="22">
        <v>42.88</v>
      </c>
      <c r="BA59" s="21"/>
      <c r="BB59" s="21"/>
      <c r="BC59" s="21" t="s">
        <v>1</v>
      </c>
      <c r="BD59" s="22">
        <v>42.88</v>
      </c>
      <c r="BK59" s="3"/>
    </row>
    <row r="60" spans="1:76" ht="21" x14ac:dyDescent="0.35">
      <c r="A60" s="21" t="s">
        <v>2</v>
      </c>
      <c r="B60" s="22">
        <v>82.76</v>
      </c>
      <c r="C60" s="22"/>
      <c r="AV60" s="21" t="s">
        <v>2</v>
      </c>
      <c r="AW60" s="22">
        <v>89.46</v>
      </c>
      <c r="AX60" s="21"/>
      <c r="AY60" s="21" t="s">
        <v>2</v>
      </c>
      <c r="AZ60" s="22">
        <v>42.94</v>
      </c>
      <c r="BA60" s="21"/>
      <c r="BB60" s="21"/>
      <c r="BC60" s="21" t="s">
        <v>2</v>
      </c>
      <c r="BD60" s="22">
        <v>42.94</v>
      </c>
      <c r="BK60" s="3"/>
    </row>
    <row r="61" spans="1:76" ht="21" x14ac:dyDescent="0.35">
      <c r="A61" s="21" t="s">
        <v>2</v>
      </c>
      <c r="B61" s="22">
        <v>58.28</v>
      </c>
      <c r="C61" s="22"/>
      <c r="AV61" s="21" t="s">
        <v>1</v>
      </c>
      <c r="AW61" s="22">
        <v>82.62</v>
      </c>
      <c r="AX61" s="21"/>
      <c r="AY61" s="21" t="s">
        <v>2</v>
      </c>
      <c r="AZ61" s="22">
        <v>43.1</v>
      </c>
      <c r="BA61" s="21"/>
      <c r="BB61" s="21"/>
      <c r="BC61" s="21" t="s">
        <v>2</v>
      </c>
      <c r="BD61" s="22">
        <v>43.1</v>
      </c>
      <c r="BK61" s="3"/>
    </row>
    <row r="62" spans="1:76" ht="21" x14ac:dyDescent="0.35">
      <c r="A62" s="21" t="s">
        <v>2</v>
      </c>
      <c r="B62" s="22">
        <v>15.63</v>
      </c>
      <c r="C62" s="22"/>
      <c r="AV62" s="21" t="s">
        <v>1</v>
      </c>
      <c r="AW62" s="22">
        <v>51.96</v>
      </c>
      <c r="AX62" s="21"/>
      <c r="AY62" s="21" t="s">
        <v>1</v>
      </c>
      <c r="AZ62" s="22">
        <v>43.28</v>
      </c>
      <c r="BA62" s="21"/>
      <c r="BB62" s="21"/>
      <c r="BC62" s="21" t="s">
        <v>1</v>
      </c>
      <c r="BD62" s="22">
        <v>43.28</v>
      </c>
      <c r="BK62" s="3"/>
    </row>
    <row r="63" spans="1:76" ht="21" x14ac:dyDescent="0.35">
      <c r="A63" s="21" t="s">
        <v>2</v>
      </c>
      <c r="B63" s="22">
        <v>44.49</v>
      </c>
      <c r="C63" s="22"/>
      <c r="AV63" s="21" t="s">
        <v>1</v>
      </c>
      <c r="AW63" s="22">
        <v>70.8</v>
      </c>
      <c r="AX63" s="21"/>
      <c r="AY63" s="21" t="s">
        <v>2</v>
      </c>
      <c r="AZ63" s="22">
        <v>44.48</v>
      </c>
      <c r="BA63" s="21"/>
      <c r="BB63" s="21"/>
      <c r="BC63" s="21" t="s">
        <v>2</v>
      </c>
      <c r="BD63" s="22">
        <v>44.48</v>
      </c>
      <c r="BK63" s="3"/>
    </row>
    <row r="64" spans="1:76" ht="21" x14ac:dyDescent="0.35">
      <c r="A64" s="21" t="s">
        <v>1</v>
      </c>
      <c r="B64" s="22">
        <v>79.17</v>
      </c>
      <c r="C64" s="22"/>
      <c r="AV64" s="21" t="s">
        <v>2</v>
      </c>
      <c r="AW64" s="22">
        <v>55.18</v>
      </c>
      <c r="AX64" s="21"/>
      <c r="AY64" s="21" t="s">
        <v>2</v>
      </c>
      <c r="AZ64" s="22">
        <v>44.49</v>
      </c>
      <c r="BA64" s="21"/>
      <c r="BB64" s="21"/>
      <c r="BC64" s="21" t="s">
        <v>2</v>
      </c>
      <c r="BD64" s="22">
        <v>44.49</v>
      </c>
      <c r="BK64" s="3"/>
    </row>
    <row r="65" spans="1:63" ht="21" x14ac:dyDescent="0.35">
      <c r="A65" s="21" t="s">
        <v>2</v>
      </c>
      <c r="B65" s="22">
        <v>108.74</v>
      </c>
      <c r="C65" s="22"/>
      <c r="AV65" s="21" t="s">
        <v>2</v>
      </c>
      <c r="AW65" s="22">
        <v>36.67</v>
      </c>
      <c r="AX65" s="21"/>
      <c r="AY65" s="21" t="s">
        <v>2</v>
      </c>
      <c r="AZ65" s="22">
        <v>44.67</v>
      </c>
      <c r="BA65" s="21"/>
      <c r="BB65" s="21"/>
      <c r="BC65" s="21" t="s">
        <v>2</v>
      </c>
      <c r="BD65" s="22">
        <v>44.67</v>
      </c>
      <c r="BK65" s="3"/>
    </row>
    <row r="66" spans="1:63" ht="21" x14ac:dyDescent="0.35">
      <c r="A66" s="21" t="s">
        <v>2</v>
      </c>
      <c r="B66" s="22">
        <v>65.319999999999993</v>
      </c>
      <c r="C66" s="22"/>
      <c r="AV66" s="21" t="s">
        <v>2</v>
      </c>
      <c r="AW66" s="22">
        <v>83.77</v>
      </c>
      <c r="AX66" s="21"/>
      <c r="AY66" s="21" t="s">
        <v>2</v>
      </c>
      <c r="AZ66" s="22">
        <v>44.75</v>
      </c>
      <c r="BA66" s="21"/>
      <c r="BB66" s="21"/>
      <c r="BC66" s="21" t="s">
        <v>2</v>
      </c>
      <c r="BD66" s="22">
        <v>44.75</v>
      </c>
      <c r="BK66" s="3"/>
    </row>
    <row r="67" spans="1:63" ht="21" x14ac:dyDescent="0.35">
      <c r="A67" s="21" t="s">
        <v>2</v>
      </c>
      <c r="B67" s="22">
        <v>72.59</v>
      </c>
      <c r="C67" s="22"/>
      <c r="AV67" s="21" t="s">
        <v>2</v>
      </c>
      <c r="AW67" s="22">
        <v>61.1</v>
      </c>
      <c r="AX67" s="21"/>
      <c r="AY67" s="21" t="s">
        <v>1</v>
      </c>
      <c r="AZ67" s="22">
        <v>45.62</v>
      </c>
      <c r="BA67" s="21"/>
      <c r="BB67" s="21"/>
      <c r="BC67" s="21" t="s">
        <v>1</v>
      </c>
      <c r="BD67" s="22">
        <v>45.62</v>
      </c>
      <c r="BK67" s="3"/>
    </row>
    <row r="68" spans="1:63" ht="21" x14ac:dyDescent="0.35">
      <c r="A68" s="21" t="s">
        <v>1</v>
      </c>
      <c r="B68" s="22">
        <v>63.08</v>
      </c>
      <c r="C68" s="22"/>
      <c r="AV68" s="21" t="s">
        <v>2</v>
      </c>
      <c r="AW68" s="22">
        <v>45.88</v>
      </c>
      <c r="AX68" s="21"/>
      <c r="AY68" s="21" t="s">
        <v>2</v>
      </c>
      <c r="AZ68" s="22">
        <v>45.88</v>
      </c>
      <c r="BA68" s="21"/>
      <c r="BB68" s="21"/>
      <c r="BC68" s="21" t="s">
        <v>2</v>
      </c>
      <c r="BD68" s="22">
        <v>45.88</v>
      </c>
      <c r="BK68" s="3"/>
    </row>
    <row r="69" spans="1:63" ht="21" x14ac:dyDescent="0.35">
      <c r="A69" s="21" t="s">
        <v>1</v>
      </c>
      <c r="B69" s="22">
        <v>50.44</v>
      </c>
      <c r="C69" s="22"/>
      <c r="AV69" s="21" t="s">
        <v>1</v>
      </c>
      <c r="AW69" s="22">
        <v>66.569999999999993</v>
      </c>
      <c r="AX69" s="21"/>
      <c r="AY69" s="21" t="s">
        <v>2</v>
      </c>
      <c r="AZ69" s="22">
        <v>46.09</v>
      </c>
      <c r="BA69" s="21"/>
      <c r="BB69" s="21"/>
      <c r="BC69" s="21" t="s">
        <v>2</v>
      </c>
      <c r="BD69" s="22">
        <v>46.09</v>
      </c>
      <c r="BK69" s="3"/>
    </row>
    <row r="70" spans="1:63" ht="21" x14ac:dyDescent="0.35">
      <c r="A70" s="21" t="s">
        <v>2</v>
      </c>
      <c r="B70" s="22">
        <v>83.14</v>
      </c>
      <c r="C70" s="22"/>
      <c r="AV70" s="21" t="s">
        <v>2</v>
      </c>
      <c r="AW70" s="22">
        <v>36.130000000000003</v>
      </c>
      <c r="AX70" s="21"/>
      <c r="AY70" s="21" t="s">
        <v>1</v>
      </c>
      <c r="AZ70" s="22">
        <v>46.47</v>
      </c>
      <c r="BA70" s="21"/>
      <c r="BB70" s="21"/>
      <c r="BC70" s="21" t="s">
        <v>1</v>
      </c>
      <c r="BD70" s="22">
        <v>46.47</v>
      </c>
      <c r="BK70" s="3"/>
    </row>
    <row r="71" spans="1:63" ht="21" x14ac:dyDescent="0.35">
      <c r="A71" s="21" t="s">
        <v>2</v>
      </c>
      <c r="B71" s="22">
        <v>41.47</v>
      </c>
      <c r="C71" s="22"/>
      <c r="AV71" s="21" t="s">
        <v>1</v>
      </c>
      <c r="AW71" s="22">
        <v>87.64</v>
      </c>
      <c r="AX71" s="21"/>
      <c r="AY71" s="21" t="s">
        <v>2</v>
      </c>
      <c r="AZ71" s="22">
        <v>46.49</v>
      </c>
      <c r="BA71" s="21"/>
      <c r="BB71" s="21"/>
      <c r="BC71" s="21" t="s">
        <v>2</v>
      </c>
      <c r="BD71" s="22">
        <v>46.49</v>
      </c>
      <c r="BK71" s="3"/>
    </row>
    <row r="72" spans="1:63" ht="21" x14ac:dyDescent="0.35">
      <c r="A72" s="21" t="s">
        <v>2</v>
      </c>
      <c r="B72" s="22">
        <v>65.17</v>
      </c>
      <c r="C72" s="22"/>
      <c r="AV72" s="21" t="s">
        <v>2</v>
      </c>
      <c r="AW72" s="22">
        <v>32.909999999999997</v>
      </c>
      <c r="AX72" s="21"/>
      <c r="AY72" s="21" t="s">
        <v>2</v>
      </c>
      <c r="AZ72" s="22">
        <v>46.58</v>
      </c>
      <c r="BA72" s="21"/>
      <c r="BB72" s="21"/>
      <c r="BC72" s="21" t="s">
        <v>2</v>
      </c>
      <c r="BD72" s="22">
        <v>46.58</v>
      </c>
      <c r="BK72" s="3"/>
    </row>
    <row r="73" spans="1:63" ht="21" x14ac:dyDescent="0.35">
      <c r="A73" s="21" t="s">
        <v>2</v>
      </c>
      <c r="B73" s="22">
        <v>66.73</v>
      </c>
      <c r="C73" s="22"/>
      <c r="AV73" s="21" t="s">
        <v>2</v>
      </c>
      <c r="AW73" s="22">
        <v>33.56</v>
      </c>
      <c r="AX73" s="21"/>
      <c r="AY73" s="21" t="s">
        <v>2</v>
      </c>
      <c r="AZ73" s="22">
        <v>47.38</v>
      </c>
      <c r="BA73" s="21"/>
      <c r="BB73" s="21"/>
      <c r="BC73" s="21" t="s">
        <v>2</v>
      </c>
      <c r="BD73" s="22">
        <v>47.38</v>
      </c>
      <c r="BK73" s="3"/>
    </row>
    <row r="74" spans="1:63" ht="21" x14ac:dyDescent="0.35">
      <c r="A74" s="21" t="s">
        <v>2</v>
      </c>
      <c r="B74" s="22">
        <v>65.239999999999995</v>
      </c>
      <c r="C74" s="22"/>
      <c r="AV74" s="21" t="s">
        <v>2</v>
      </c>
      <c r="AW74" s="22">
        <v>56.17</v>
      </c>
      <c r="AX74" s="21"/>
      <c r="AY74" s="21" t="s">
        <v>2</v>
      </c>
      <c r="AZ74" s="22">
        <v>47.7</v>
      </c>
      <c r="BA74" s="21"/>
      <c r="BB74" s="21"/>
      <c r="BC74" s="21" t="s">
        <v>2</v>
      </c>
      <c r="BD74" s="22">
        <v>47.7</v>
      </c>
      <c r="BK74" s="3"/>
    </row>
    <row r="75" spans="1:63" ht="26.25" x14ac:dyDescent="0.35">
      <c r="A75" s="21" t="s">
        <v>2</v>
      </c>
      <c r="B75" s="22">
        <v>14.34</v>
      </c>
      <c r="C75" s="22"/>
      <c r="AN75" s="37">
        <f>_xlfn.VAR.P($B$11:$B$267)</f>
        <v>398.27374137988357</v>
      </c>
      <c r="AO75" s="38" t="s">
        <v>65</v>
      </c>
      <c r="AV75" s="21" t="s">
        <v>2</v>
      </c>
      <c r="AW75" s="22">
        <v>26.03</v>
      </c>
      <c r="AX75" s="21"/>
      <c r="AY75" s="21" t="s">
        <v>2</v>
      </c>
      <c r="AZ75" s="22">
        <v>48.27</v>
      </c>
      <c r="BA75" s="21"/>
      <c r="BB75" s="21"/>
      <c r="BC75" s="21" t="s">
        <v>2</v>
      </c>
      <c r="BD75" s="22">
        <v>48.27</v>
      </c>
    </row>
    <row r="76" spans="1:63" ht="21" x14ac:dyDescent="0.35">
      <c r="A76" s="21" t="s">
        <v>2</v>
      </c>
      <c r="B76" s="22">
        <v>16.66</v>
      </c>
      <c r="C76" s="22"/>
      <c r="AV76" s="21" t="s">
        <v>1</v>
      </c>
      <c r="AW76" s="22">
        <v>79.739999999999995</v>
      </c>
      <c r="AX76" s="21"/>
      <c r="AY76" s="21" t="s">
        <v>2</v>
      </c>
      <c r="AZ76" s="22">
        <v>48.61</v>
      </c>
      <c r="BA76" s="21"/>
      <c r="BB76" s="21"/>
      <c r="BC76" s="21" t="s">
        <v>2</v>
      </c>
      <c r="BD76" s="22">
        <v>48.61</v>
      </c>
    </row>
    <row r="77" spans="1:63" ht="21" x14ac:dyDescent="0.35">
      <c r="A77" s="21" t="s">
        <v>2</v>
      </c>
      <c r="B77" s="22">
        <v>35.75</v>
      </c>
      <c r="C77" s="22"/>
      <c r="Z77" s="9" t="s">
        <v>22</v>
      </c>
      <c r="AA77" s="10">
        <f>AVERAGE($B$11:$B$267)</f>
        <v>66.206381322957199</v>
      </c>
      <c r="AV77" s="21" t="s">
        <v>2</v>
      </c>
      <c r="AW77" s="22">
        <v>82.76</v>
      </c>
      <c r="AX77" s="21"/>
      <c r="AY77" s="21" t="s">
        <v>2</v>
      </c>
      <c r="AZ77" s="22">
        <v>48.75</v>
      </c>
      <c r="BA77" s="21"/>
      <c r="BB77" s="21"/>
      <c r="BC77" s="21" t="s">
        <v>2</v>
      </c>
      <c r="BD77" s="22">
        <v>48.75</v>
      </c>
    </row>
    <row r="78" spans="1:63" ht="21" x14ac:dyDescent="0.35">
      <c r="A78" s="21" t="s">
        <v>1</v>
      </c>
      <c r="B78" s="22">
        <v>41.63</v>
      </c>
      <c r="C78" s="22"/>
      <c r="AV78" s="21" t="s">
        <v>2</v>
      </c>
      <c r="AW78" s="22">
        <v>58.28</v>
      </c>
      <c r="AX78" s="21"/>
      <c r="AY78" s="21" t="s">
        <v>2</v>
      </c>
      <c r="AZ78" s="22">
        <v>49.26</v>
      </c>
      <c r="BA78" s="21"/>
      <c r="BB78" s="21"/>
      <c r="BC78" s="21" t="s">
        <v>2</v>
      </c>
      <c r="BD78" s="22">
        <v>49.26</v>
      </c>
    </row>
    <row r="79" spans="1:63" ht="21" x14ac:dyDescent="0.35">
      <c r="A79" s="21" t="s">
        <v>2</v>
      </c>
      <c r="B79" s="22">
        <v>81.91</v>
      </c>
      <c r="C79" s="22"/>
      <c r="AV79" s="21" t="s">
        <v>2</v>
      </c>
      <c r="AW79" s="22">
        <v>15.63</v>
      </c>
      <c r="AX79" s="21"/>
      <c r="AY79" s="21" t="s">
        <v>2</v>
      </c>
      <c r="AZ79" s="22">
        <v>49.35</v>
      </c>
      <c r="BA79" s="21"/>
      <c r="BB79" s="21"/>
      <c r="BC79" s="21" t="s">
        <v>2</v>
      </c>
      <c r="BD79" s="22">
        <v>49.35</v>
      </c>
    </row>
    <row r="80" spans="1:63" ht="21" x14ac:dyDescent="0.35">
      <c r="A80" s="21" t="s">
        <v>2</v>
      </c>
      <c r="B80" s="22">
        <v>52.61</v>
      </c>
      <c r="C80" s="22"/>
      <c r="AV80" s="21" t="s">
        <v>2</v>
      </c>
      <c r="AW80" s="22">
        <v>44.49</v>
      </c>
      <c r="AX80" s="21"/>
      <c r="AY80" s="21" t="s">
        <v>2</v>
      </c>
      <c r="AZ80" s="22">
        <v>49.61</v>
      </c>
      <c r="BA80" s="21"/>
      <c r="BB80" s="21"/>
      <c r="BC80" s="21" t="s">
        <v>2</v>
      </c>
      <c r="BD80" s="22">
        <v>49.61</v>
      </c>
    </row>
    <row r="81" spans="1:56" ht="21" x14ac:dyDescent="0.35">
      <c r="A81" s="21" t="s">
        <v>1</v>
      </c>
      <c r="B81" s="22">
        <v>56.29</v>
      </c>
      <c r="C81" s="22"/>
      <c r="AV81" s="21" t="s">
        <v>1</v>
      </c>
      <c r="AW81" s="22">
        <v>79.17</v>
      </c>
      <c r="AX81" s="21"/>
      <c r="AY81" s="21" t="s">
        <v>2</v>
      </c>
      <c r="AZ81" s="22">
        <v>50.35</v>
      </c>
      <c r="BA81" s="21"/>
      <c r="BB81" s="21"/>
      <c r="BC81" s="21" t="s">
        <v>2</v>
      </c>
      <c r="BD81" s="22">
        <v>50.35</v>
      </c>
    </row>
    <row r="82" spans="1:56" ht="21" x14ac:dyDescent="0.35">
      <c r="A82" s="21" t="s">
        <v>1</v>
      </c>
      <c r="B82" s="22">
        <v>63.57</v>
      </c>
      <c r="C82" s="22"/>
      <c r="AV82" s="21" t="s">
        <v>2</v>
      </c>
      <c r="AW82" s="22">
        <v>108.74</v>
      </c>
      <c r="AX82" s="21"/>
      <c r="AY82" s="21" t="s">
        <v>1</v>
      </c>
      <c r="AZ82" s="22">
        <v>50.44</v>
      </c>
      <c r="BA82" s="21"/>
      <c r="BB82" s="21"/>
      <c r="BC82" s="21" t="s">
        <v>1</v>
      </c>
      <c r="BD82" s="22">
        <v>50.44</v>
      </c>
    </row>
    <row r="83" spans="1:56" ht="21" x14ac:dyDescent="0.35">
      <c r="A83" s="21" t="s">
        <v>2</v>
      </c>
      <c r="B83" s="22">
        <v>65.09</v>
      </c>
      <c r="C83" s="22"/>
      <c r="AV83" s="21" t="s">
        <v>2</v>
      </c>
      <c r="AW83" s="22">
        <v>65.319999999999993</v>
      </c>
      <c r="AX83" s="21"/>
      <c r="AY83" s="21" t="s">
        <v>2</v>
      </c>
      <c r="AZ83" s="22">
        <v>50.79</v>
      </c>
      <c r="BA83" s="21"/>
      <c r="BB83" s="21"/>
      <c r="BC83" s="21" t="s">
        <v>2</v>
      </c>
      <c r="BD83" s="22">
        <v>50.79</v>
      </c>
    </row>
    <row r="84" spans="1:56" ht="21" x14ac:dyDescent="0.35">
      <c r="A84" s="21" t="s">
        <v>1</v>
      </c>
      <c r="B84" s="22">
        <v>86.56</v>
      </c>
      <c r="C84" s="22"/>
      <c r="AV84" s="21" t="s">
        <v>2</v>
      </c>
      <c r="AW84" s="22">
        <v>72.59</v>
      </c>
      <c r="AX84" s="21"/>
      <c r="AY84" s="21" t="s">
        <v>2</v>
      </c>
      <c r="AZ84" s="22">
        <v>51.07</v>
      </c>
      <c r="BA84" s="21"/>
      <c r="BB84" s="21"/>
      <c r="BC84" s="21" t="s">
        <v>2</v>
      </c>
      <c r="BD84" s="22">
        <v>51.07</v>
      </c>
    </row>
    <row r="85" spans="1:56" ht="21" x14ac:dyDescent="0.35">
      <c r="A85" s="21" t="s">
        <v>2</v>
      </c>
      <c r="B85" s="22">
        <v>73.03</v>
      </c>
      <c r="C85" s="22"/>
      <c r="AV85" s="21" t="s">
        <v>1</v>
      </c>
      <c r="AW85" s="22">
        <v>63.08</v>
      </c>
      <c r="AX85" s="21"/>
      <c r="AY85" s="21" t="s">
        <v>2</v>
      </c>
      <c r="AZ85" s="22">
        <v>51.29</v>
      </c>
      <c r="BA85" s="21"/>
      <c r="BB85" s="21"/>
      <c r="BC85" s="21" t="s">
        <v>2</v>
      </c>
      <c r="BD85" s="22">
        <v>51.29</v>
      </c>
    </row>
    <row r="86" spans="1:56" ht="21" x14ac:dyDescent="0.35">
      <c r="A86" s="21" t="s">
        <v>2</v>
      </c>
      <c r="B86" s="22">
        <v>70.959999999999994</v>
      </c>
      <c r="C86" s="22"/>
      <c r="AV86" s="21" t="s">
        <v>1</v>
      </c>
      <c r="AW86" s="22">
        <v>50.44</v>
      </c>
      <c r="AX86" s="21"/>
      <c r="AY86" s="21" t="s">
        <v>2</v>
      </c>
      <c r="AZ86" s="22">
        <v>51.79</v>
      </c>
      <c r="BA86" s="21"/>
      <c r="BB86" s="21"/>
      <c r="BC86" s="21" t="s">
        <v>2</v>
      </c>
      <c r="BD86" s="22">
        <v>51.79</v>
      </c>
    </row>
    <row r="87" spans="1:56" ht="21" x14ac:dyDescent="0.35">
      <c r="A87" s="21" t="s">
        <v>2</v>
      </c>
      <c r="B87" s="22">
        <v>75.11</v>
      </c>
      <c r="C87" s="22"/>
      <c r="AV87" s="21" t="s">
        <v>2</v>
      </c>
      <c r="AW87" s="22">
        <v>83.14</v>
      </c>
      <c r="AX87" s="21"/>
      <c r="AY87" s="21" t="s">
        <v>1</v>
      </c>
      <c r="AZ87" s="22">
        <v>51.96</v>
      </c>
      <c r="BA87" s="21"/>
      <c r="BB87" s="21"/>
      <c r="BC87" s="21" t="s">
        <v>1</v>
      </c>
      <c r="BD87" s="22">
        <v>51.96</v>
      </c>
    </row>
    <row r="88" spans="1:56" ht="21" x14ac:dyDescent="0.35">
      <c r="A88" s="21" t="s">
        <v>1</v>
      </c>
      <c r="B88" s="22">
        <v>77.81</v>
      </c>
      <c r="C88" s="22"/>
      <c r="AV88" s="21" t="s">
        <v>2</v>
      </c>
      <c r="AW88" s="22">
        <v>41.47</v>
      </c>
      <c r="AX88" s="21"/>
      <c r="AY88" s="21" t="s">
        <v>2</v>
      </c>
      <c r="AZ88" s="22">
        <v>52.61</v>
      </c>
      <c r="BA88" s="21"/>
      <c r="BB88" s="21"/>
      <c r="BC88" s="21" t="s">
        <v>2</v>
      </c>
      <c r="BD88" s="22">
        <v>52.61</v>
      </c>
    </row>
    <row r="89" spans="1:56" ht="21" x14ac:dyDescent="0.35">
      <c r="A89" s="21" t="s">
        <v>1</v>
      </c>
      <c r="B89" s="22">
        <v>101.59</v>
      </c>
      <c r="C89" s="22"/>
      <c r="AV89" s="21" t="s">
        <v>2</v>
      </c>
      <c r="AW89" s="22">
        <v>65.17</v>
      </c>
      <c r="AX89" s="21"/>
      <c r="AY89" s="21" t="s">
        <v>2</v>
      </c>
      <c r="AZ89" s="22">
        <v>52.69</v>
      </c>
      <c r="BA89" s="21"/>
      <c r="BB89" s="21"/>
      <c r="BC89" s="21" t="s">
        <v>2</v>
      </c>
      <c r="BD89" s="22">
        <v>52.69</v>
      </c>
    </row>
    <row r="90" spans="1:56" ht="21" x14ac:dyDescent="0.35">
      <c r="A90" s="21" t="s">
        <v>2</v>
      </c>
      <c r="B90" s="22">
        <v>47.38</v>
      </c>
      <c r="C90" s="22"/>
      <c r="AN90" s="8">
        <f>_xlfn.STDEV.S($B$11:$B$267)</f>
        <v>19.995737000224526</v>
      </c>
      <c r="AO90" s="9" t="s">
        <v>23</v>
      </c>
      <c r="AV90" s="21" t="s">
        <v>2</v>
      </c>
      <c r="AW90" s="22">
        <v>66.73</v>
      </c>
      <c r="AX90" s="21"/>
      <c r="AY90" s="21" t="s">
        <v>1</v>
      </c>
      <c r="AZ90" s="22">
        <v>52.78</v>
      </c>
      <c r="BA90" s="21"/>
      <c r="BB90" s="21"/>
      <c r="BC90" s="21" t="s">
        <v>1</v>
      </c>
      <c r="BD90" s="22">
        <v>52.78</v>
      </c>
    </row>
    <row r="91" spans="1:56" ht="21" x14ac:dyDescent="0.35">
      <c r="A91" s="21" t="s">
        <v>2</v>
      </c>
      <c r="B91" s="22">
        <v>78.89</v>
      </c>
      <c r="C91" s="22"/>
      <c r="AV91" s="21" t="s">
        <v>2</v>
      </c>
      <c r="AW91" s="22">
        <v>65.239999999999995</v>
      </c>
      <c r="AX91" s="21"/>
      <c r="AY91" s="21" t="s">
        <v>2</v>
      </c>
      <c r="AZ91" s="22">
        <v>52.82</v>
      </c>
      <c r="BA91" s="21"/>
      <c r="BB91" s="21"/>
      <c r="BC91" s="21" t="s">
        <v>2</v>
      </c>
      <c r="BD91" s="22">
        <v>52.82</v>
      </c>
    </row>
    <row r="92" spans="1:56" ht="21" x14ac:dyDescent="0.35">
      <c r="A92" s="21" t="s">
        <v>1</v>
      </c>
      <c r="B92" s="22">
        <v>87.97</v>
      </c>
      <c r="C92" s="22"/>
      <c r="AV92" s="21" t="s">
        <v>2</v>
      </c>
      <c r="AW92" s="22">
        <v>14.34</v>
      </c>
      <c r="AX92" s="21"/>
      <c r="AY92" s="21" t="s">
        <v>1</v>
      </c>
      <c r="AZ92" s="22">
        <v>53.55</v>
      </c>
      <c r="BA92" s="21"/>
      <c r="BB92" s="21"/>
      <c r="BC92" s="21" t="s">
        <v>1</v>
      </c>
      <c r="BD92" s="22">
        <v>53.55</v>
      </c>
    </row>
    <row r="93" spans="1:56" ht="21" x14ac:dyDescent="0.35">
      <c r="A93" s="21" t="s">
        <v>1</v>
      </c>
      <c r="B93" s="22">
        <v>70.66</v>
      </c>
      <c r="C93" s="22"/>
      <c r="AV93" s="21" t="s">
        <v>2</v>
      </c>
      <c r="AW93" s="22">
        <v>16.66</v>
      </c>
      <c r="AX93" s="21"/>
      <c r="AY93" s="21" t="s">
        <v>2</v>
      </c>
      <c r="AZ93" s="22">
        <v>53.61</v>
      </c>
      <c r="BA93" s="21"/>
      <c r="BB93" s="21"/>
      <c r="BC93" s="21" t="s">
        <v>2</v>
      </c>
      <c r="BD93" s="22">
        <v>53.61</v>
      </c>
    </row>
    <row r="94" spans="1:56" ht="21" x14ac:dyDescent="0.35">
      <c r="A94" s="21" t="s">
        <v>2</v>
      </c>
      <c r="B94" s="22">
        <v>76.55</v>
      </c>
      <c r="C94" s="22"/>
      <c r="AV94" s="21" t="s">
        <v>2</v>
      </c>
      <c r="AW94" s="22">
        <v>35.75</v>
      </c>
      <c r="AX94" s="21"/>
      <c r="AY94" s="21" t="s">
        <v>1</v>
      </c>
      <c r="AZ94" s="22">
        <v>53.97</v>
      </c>
      <c r="BA94" s="21"/>
      <c r="BB94" s="21"/>
      <c r="BC94" s="21" t="s">
        <v>1</v>
      </c>
      <c r="BD94" s="22">
        <v>53.97</v>
      </c>
    </row>
    <row r="95" spans="1:56" ht="21" x14ac:dyDescent="0.35">
      <c r="A95" s="21" t="s">
        <v>1</v>
      </c>
      <c r="B95" s="22">
        <v>37.22</v>
      </c>
      <c r="C95" s="22"/>
      <c r="AV95" s="21" t="s">
        <v>1</v>
      </c>
      <c r="AW95" s="22">
        <v>41.63</v>
      </c>
      <c r="AX95" s="21"/>
      <c r="AY95" s="21" t="s">
        <v>1</v>
      </c>
      <c r="AZ95" s="22">
        <v>54.28</v>
      </c>
      <c r="BA95" s="21"/>
      <c r="BB95" s="21"/>
      <c r="BC95" s="21" t="s">
        <v>1</v>
      </c>
      <c r="BD95" s="22">
        <v>54.28</v>
      </c>
    </row>
    <row r="96" spans="1:56" ht="21" x14ac:dyDescent="0.35">
      <c r="A96" s="21" t="s">
        <v>2</v>
      </c>
      <c r="B96" s="22">
        <v>42.05</v>
      </c>
      <c r="C96" s="22"/>
      <c r="AV96" s="21" t="s">
        <v>2</v>
      </c>
      <c r="AW96" s="22">
        <v>81.91</v>
      </c>
      <c r="AX96" s="21"/>
      <c r="AY96" s="21" t="s">
        <v>2</v>
      </c>
      <c r="AZ96" s="22">
        <v>54.51</v>
      </c>
      <c r="BA96" s="21"/>
      <c r="BB96" s="21"/>
      <c r="BC96" s="21" t="s">
        <v>2</v>
      </c>
      <c r="BD96" s="22">
        <v>54.51</v>
      </c>
    </row>
    <row r="97" spans="1:77" ht="21" x14ac:dyDescent="0.35">
      <c r="A97" s="21" t="s">
        <v>2</v>
      </c>
      <c r="B97" s="22">
        <v>44.75</v>
      </c>
      <c r="C97" s="22"/>
      <c r="AV97" s="21" t="s">
        <v>2</v>
      </c>
      <c r="AW97" s="22">
        <v>52.61</v>
      </c>
      <c r="AX97" s="21"/>
      <c r="AY97" s="21" t="s">
        <v>2</v>
      </c>
      <c r="AZ97" s="22">
        <v>55.04</v>
      </c>
      <c r="BA97" s="21"/>
      <c r="BB97" s="21"/>
      <c r="BC97" s="21" t="s">
        <v>2</v>
      </c>
      <c r="BD97" s="22">
        <v>55.04</v>
      </c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28.5" x14ac:dyDescent="0.45">
      <c r="A98" s="21" t="s">
        <v>2</v>
      </c>
      <c r="B98" s="22">
        <v>59.04</v>
      </c>
      <c r="C98" s="22"/>
      <c r="AV98" s="21" t="s">
        <v>1</v>
      </c>
      <c r="AW98" s="22">
        <v>56.29</v>
      </c>
      <c r="AX98" s="21"/>
      <c r="AY98" s="21" t="s">
        <v>2</v>
      </c>
      <c r="AZ98" s="22">
        <v>55.18</v>
      </c>
      <c r="BA98" s="21"/>
      <c r="BB98" s="21"/>
      <c r="BC98" s="21" t="s">
        <v>2</v>
      </c>
      <c r="BD98" s="22">
        <v>55.18</v>
      </c>
      <c r="BQ98" s="11"/>
      <c r="BR98" s="12">
        <f>_xlfn.QUARTILE.EXC($B$11:$B$267,3)-_xlfn.QUARTILE.EXC($B$11:$B$267,1)</f>
        <v>27.319999999999993</v>
      </c>
      <c r="BS98" s="13" t="s">
        <v>23</v>
      </c>
      <c r="BT98" s="11"/>
      <c r="BU98" s="11"/>
      <c r="BV98" s="11"/>
      <c r="BW98" s="11"/>
      <c r="BX98" s="12">
        <f>_xlfn.QUARTILE.EXC($B$11:$B$267,3)-_xlfn.QUARTILE.EXC($B$11:$B$267,1)</f>
        <v>27.319999999999993</v>
      </c>
      <c r="BY98" s="13" t="s">
        <v>23</v>
      </c>
    </row>
    <row r="99" spans="1:77" ht="21" x14ac:dyDescent="0.35">
      <c r="A99" s="21" t="s">
        <v>1</v>
      </c>
      <c r="B99" s="22">
        <v>75.010000000000005</v>
      </c>
      <c r="C99" s="22"/>
      <c r="AV99" s="21" t="s">
        <v>1</v>
      </c>
      <c r="AW99" s="22">
        <v>63.57</v>
      </c>
      <c r="AX99" s="21"/>
      <c r="AY99" s="21" t="s">
        <v>2</v>
      </c>
      <c r="AZ99" s="22">
        <v>55.42</v>
      </c>
      <c r="BA99" s="21"/>
      <c r="BB99" s="21"/>
      <c r="BC99" s="21" t="s">
        <v>2</v>
      </c>
      <c r="BD99" s="22">
        <v>55.42</v>
      </c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21" x14ac:dyDescent="0.35">
      <c r="A100" s="21" t="s">
        <v>2</v>
      </c>
      <c r="B100" s="22">
        <v>58.84</v>
      </c>
      <c r="C100" s="22"/>
      <c r="AV100" s="21" t="s">
        <v>2</v>
      </c>
      <c r="AW100" s="22">
        <v>65.09</v>
      </c>
      <c r="AX100" s="21"/>
      <c r="AY100" s="21" t="s">
        <v>1</v>
      </c>
      <c r="AZ100" s="22">
        <v>56.13</v>
      </c>
      <c r="BA100" s="21"/>
      <c r="BB100" s="21"/>
      <c r="BC100" s="21" t="s">
        <v>1</v>
      </c>
      <c r="BD100" s="22">
        <v>56.13</v>
      </c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21" x14ac:dyDescent="0.35">
      <c r="A101" s="21" t="s">
        <v>2</v>
      </c>
      <c r="B101" s="22">
        <v>57.23</v>
      </c>
      <c r="C101" s="22"/>
      <c r="AV101" s="21" t="s">
        <v>1</v>
      </c>
      <c r="AW101" s="22">
        <v>86.56</v>
      </c>
      <c r="AX101" s="21"/>
      <c r="AY101" s="21" t="s">
        <v>2</v>
      </c>
      <c r="AZ101" s="22">
        <v>56.17</v>
      </c>
      <c r="BA101" s="21"/>
      <c r="BB101" s="21"/>
      <c r="BC101" s="21" t="s">
        <v>2</v>
      </c>
      <c r="BD101" s="22">
        <v>56.17</v>
      </c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21" x14ac:dyDescent="0.35">
      <c r="A102" s="21" t="s">
        <v>2</v>
      </c>
      <c r="B102" s="22">
        <v>48.75</v>
      </c>
      <c r="C102" s="22"/>
      <c r="AV102" s="21" t="s">
        <v>2</v>
      </c>
      <c r="AW102" s="22">
        <v>73.03</v>
      </c>
      <c r="AX102" s="21"/>
      <c r="AY102" s="21" t="s">
        <v>1</v>
      </c>
      <c r="AZ102" s="22">
        <v>56.29</v>
      </c>
      <c r="BA102" s="21"/>
      <c r="BB102" s="21"/>
      <c r="BC102" s="21" t="s">
        <v>1</v>
      </c>
      <c r="BD102" s="22">
        <v>56.29</v>
      </c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31.5" x14ac:dyDescent="0.45">
      <c r="A103" s="21" t="s">
        <v>2</v>
      </c>
      <c r="B103" s="22">
        <v>30.32</v>
      </c>
      <c r="C103" s="22"/>
      <c r="AV103" s="21" t="s">
        <v>2</v>
      </c>
      <c r="AW103" s="22">
        <v>70.959999999999994</v>
      </c>
      <c r="AX103" s="21"/>
      <c r="AY103" s="21" t="s">
        <v>1</v>
      </c>
      <c r="AZ103" s="22">
        <v>56.74</v>
      </c>
      <c r="BA103" s="21"/>
      <c r="BB103" s="21"/>
      <c r="BC103" s="21" t="s">
        <v>1</v>
      </c>
      <c r="BD103" s="22">
        <v>56.74</v>
      </c>
      <c r="BQ103" s="11"/>
      <c r="BR103" s="11"/>
      <c r="BS103" s="11"/>
      <c r="BT103" s="14">
        <f>MEDIAN($B$11:$B$267)</f>
        <v>67.14</v>
      </c>
      <c r="BU103" s="13" t="s">
        <v>23</v>
      </c>
      <c r="BV103" s="11"/>
      <c r="BW103" s="11"/>
      <c r="BX103" s="11"/>
      <c r="BY103" s="11"/>
    </row>
    <row r="104" spans="1:77" ht="21" x14ac:dyDescent="0.35">
      <c r="A104" s="21" t="s">
        <v>1</v>
      </c>
      <c r="B104" s="22">
        <v>80.38</v>
      </c>
      <c r="C104" s="22"/>
      <c r="AV104" s="21" t="s">
        <v>2</v>
      </c>
      <c r="AW104" s="22">
        <v>75.11</v>
      </c>
      <c r="AX104" s="21"/>
      <c r="AY104" s="21" t="s">
        <v>2</v>
      </c>
      <c r="AZ104" s="22">
        <v>56.79</v>
      </c>
      <c r="BA104" s="21"/>
      <c r="BB104" s="21"/>
      <c r="BC104" s="21" t="s">
        <v>2</v>
      </c>
      <c r="BD104" s="22">
        <v>56.79</v>
      </c>
    </row>
    <row r="105" spans="1:77" ht="21" x14ac:dyDescent="0.35">
      <c r="A105" s="21" t="s">
        <v>1</v>
      </c>
      <c r="B105" s="22">
        <v>76.92</v>
      </c>
      <c r="C105" s="22"/>
      <c r="AV105" s="21" t="s">
        <v>1</v>
      </c>
      <c r="AW105" s="22">
        <v>77.81</v>
      </c>
      <c r="AX105" s="21"/>
      <c r="AY105" s="21" t="s">
        <v>2</v>
      </c>
      <c r="AZ105" s="22">
        <v>57.06</v>
      </c>
      <c r="BA105" s="21"/>
      <c r="BB105" s="21"/>
      <c r="BC105" s="21" t="s">
        <v>2</v>
      </c>
      <c r="BD105" s="22">
        <v>57.06</v>
      </c>
    </row>
    <row r="106" spans="1:77" ht="21" x14ac:dyDescent="0.35">
      <c r="A106" s="21" t="s">
        <v>1</v>
      </c>
      <c r="B106" s="22">
        <v>87.69</v>
      </c>
      <c r="C106" s="22"/>
      <c r="AV106" s="21" t="s">
        <v>1</v>
      </c>
      <c r="AW106" s="22">
        <v>101.59</v>
      </c>
      <c r="AX106" s="21"/>
      <c r="AY106" s="21" t="s">
        <v>2</v>
      </c>
      <c r="AZ106" s="22">
        <v>57.23</v>
      </c>
      <c r="BA106" s="21"/>
      <c r="BB106" s="21"/>
      <c r="BC106" s="21" t="s">
        <v>2</v>
      </c>
      <c r="BD106" s="22">
        <v>57.23</v>
      </c>
    </row>
    <row r="107" spans="1:77" ht="21" x14ac:dyDescent="0.35">
      <c r="A107" s="21" t="s">
        <v>2</v>
      </c>
      <c r="B107" s="22">
        <v>46.09</v>
      </c>
      <c r="C107" s="22"/>
      <c r="AV107" s="21" t="s">
        <v>2</v>
      </c>
      <c r="AW107" s="22">
        <v>47.38</v>
      </c>
      <c r="AX107" s="21"/>
      <c r="AY107" s="21" t="s">
        <v>2</v>
      </c>
      <c r="AZ107" s="22">
        <v>57.26</v>
      </c>
      <c r="BA107" s="21"/>
      <c r="BB107" s="21"/>
      <c r="BC107" s="21" t="s">
        <v>2</v>
      </c>
      <c r="BD107" s="22">
        <v>57.26</v>
      </c>
    </row>
    <row r="108" spans="1:77" ht="21" x14ac:dyDescent="0.35">
      <c r="A108" s="21" t="s">
        <v>2</v>
      </c>
      <c r="B108" s="22">
        <v>122.84</v>
      </c>
      <c r="C108" s="22"/>
      <c r="AV108" s="21" t="s">
        <v>2</v>
      </c>
      <c r="AW108" s="22">
        <v>78.89</v>
      </c>
      <c r="AX108" s="21"/>
      <c r="AY108" s="21" t="s">
        <v>1</v>
      </c>
      <c r="AZ108" s="22">
        <v>57.39</v>
      </c>
      <c r="BA108" s="21"/>
      <c r="BB108" s="21"/>
      <c r="BC108" s="21" t="s">
        <v>1</v>
      </c>
      <c r="BD108" s="22">
        <v>57.39</v>
      </c>
    </row>
    <row r="109" spans="1:77" ht="21" x14ac:dyDescent="0.35">
      <c r="A109" s="21" t="s">
        <v>1</v>
      </c>
      <c r="B109" s="22">
        <v>84.33</v>
      </c>
      <c r="C109" s="22"/>
      <c r="AV109" s="21" t="s">
        <v>1</v>
      </c>
      <c r="AW109" s="22">
        <v>87.97</v>
      </c>
      <c r="AX109" s="21"/>
      <c r="AY109" s="21" t="s">
        <v>1</v>
      </c>
      <c r="AZ109" s="22">
        <v>57.6</v>
      </c>
      <c r="BA109" s="21"/>
      <c r="BB109" s="21"/>
      <c r="BC109" s="21" t="s">
        <v>1</v>
      </c>
      <c r="BD109" s="22">
        <v>57.6</v>
      </c>
    </row>
    <row r="110" spans="1:77" ht="21" x14ac:dyDescent="0.35">
      <c r="A110" s="21" t="s">
        <v>1</v>
      </c>
      <c r="B110" s="22">
        <v>93.65</v>
      </c>
      <c r="C110" s="22"/>
      <c r="AV110" s="21" t="s">
        <v>1</v>
      </c>
      <c r="AW110" s="22">
        <v>70.66</v>
      </c>
      <c r="AX110" s="21"/>
      <c r="AY110" s="21" t="s">
        <v>2</v>
      </c>
      <c r="AZ110" s="22">
        <v>57.76</v>
      </c>
      <c r="BA110" s="21"/>
      <c r="BB110" s="21"/>
      <c r="BC110" s="21" t="s">
        <v>2</v>
      </c>
      <c r="BD110" s="22">
        <v>57.76</v>
      </c>
    </row>
    <row r="111" spans="1:77" ht="21" x14ac:dyDescent="0.35">
      <c r="A111" s="21" t="s">
        <v>2</v>
      </c>
      <c r="B111" s="22">
        <v>81.17</v>
      </c>
      <c r="C111" s="22"/>
      <c r="AV111" s="21" t="s">
        <v>2</v>
      </c>
      <c r="AW111" s="22">
        <v>76.55</v>
      </c>
      <c r="AX111" s="21"/>
      <c r="AY111" s="21" t="s">
        <v>1</v>
      </c>
      <c r="AZ111" s="22">
        <v>58.28</v>
      </c>
      <c r="BA111" s="21"/>
      <c r="BB111" s="21"/>
      <c r="BC111" s="21" t="s">
        <v>1</v>
      </c>
      <c r="BD111" s="22">
        <v>58.28</v>
      </c>
    </row>
    <row r="112" spans="1:77" ht="21" x14ac:dyDescent="0.35">
      <c r="A112" s="21" t="s">
        <v>1</v>
      </c>
      <c r="B112" s="22">
        <v>58.31</v>
      </c>
      <c r="C112" s="22"/>
      <c r="AV112" s="21" t="s">
        <v>1</v>
      </c>
      <c r="AW112" s="22">
        <v>37.22</v>
      </c>
      <c r="AX112" s="21"/>
      <c r="AY112" s="21" t="s">
        <v>2</v>
      </c>
      <c r="AZ112" s="22">
        <v>58.28</v>
      </c>
      <c r="BA112" s="21"/>
      <c r="BB112" s="21"/>
      <c r="BC112" s="21" t="s">
        <v>2</v>
      </c>
      <c r="BD112" s="22">
        <v>58.28</v>
      </c>
    </row>
    <row r="113" spans="1:63" ht="21" x14ac:dyDescent="0.35">
      <c r="A113" s="21" t="s">
        <v>2</v>
      </c>
      <c r="B113" s="22">
        <v>70.56</v>
      </c>
      <c r="C113" s="22"/>
      <c r="AV113" s="21" t="s">
        <v>2</v>
      </c>
      <c r="AW113" s="22">
        <v>42.05</v>
      </c>
      <c r="AX113" s="21"/>
      <c r="AY113" s="21" t="s">
        <v>1</v>
      </c>
      <c r="AZ113" s="22">
        <v>58.31</v>
      </c>
      <c r="BA113" s="21"/>
      <c r="BB113" s="21"/>
      <c r="BC113" s="21" t="s">
        <v>1</v>
      </c>
      <c r="BD113" s="22">
        <v>58.31</v>
      </c>
    </row>
    <row r="114" spans="1:63" ht="21" x14ac:dyDescent="0.35">
      <c r="A114" s="21" t="s">
        <v>2</v>
      </c>
      <c r="B114" s="22">
        <v>27.1</v>
      </c>
      <c r="C114" s="22"/>
      <c r="AV114" s="21" t="s">
        <v>2</v>
      </c>
      <c r="AW114" s="22">
        <v>44.75</v>
      </c>
      <c r="AX114" s="21"/>
      <c r="AY114" s="21" t="s">
        <v>2</v>
      </c>
      <c r="AZ114" s="22">
        <v>58.44</v>
      </c>
      <c r="BA114" s="21"/>
      <c r="BB114" s="21"/>
      <c r="BC114" s="21" t="s">
        <v>2</v>
      </c>
      <c r="BD114" s="22">
        <v>58.44</v>
      </c>
    </row>
    <row r="115" spans="1:63" ht="21" x14ac:dyDescent="0.35">
      <c r="A115" s="21" t="s">
        <v>1</v>
      </c>
      <c r="B115" s="22">
        <v>61.01</v>
      </c>
      <c r="C115" s="22"/>
      <c r="AV115" s="21" t="s">
        <v>2</v>
      </c>
      <c r="AW115" s="22">
        <v>59.04</v>
      </c>
      <c r="AX115" s="21"/>
      <c r="AY115" s="21" t="s">
        <v>2</v>
      </c>
      <c r="AZ115" s="22">
        <v>58.54</v>
      </c>
      <c r="BA115" s="21"/>
      <c r="BB115" s="21"/>
      <c r="BC115" s="21" t="s">
        <v>2</v>
      </c>
      <c r="BD115" s="22">
        <v>58.54</v>
      </c>
    </row>
    <row r="116" spans="1:63" ht="21" x14ac:dyDescent="0.35">
      <c r="A116" s="21" t="s">
        <v>1</v>
      </c>
      <c r="B116" s="22">
        <v>53.97</v>
      </c>
      <c r="C116" s="22"/>
      <c r="AV116" s="21" t="s">
        <v>1</v>
      </c>
      <c r="AW116" s="22">
        <v>75.010000000000005</v>
      </c>
      <c r="AX116" s="21"/>
      <c r="AY116" s="21" t="s">
        <v>2</v>
      </c>
      <c r="AZ116" s="22">
        <v>58.72</v>
      </c>
      <c r="BA116" s="21"/>
      <c r="BB116" s="21"/>
      <c r="BC116" s="21" t="s">
        <v>2</v>
      </c>
      <c r="BD116" s="22">
        <v>58.72</v>
      </c>
    </row>
    <row r="117" spans="1:63" ht="21" x14ac:dyDescent="0.35">
      <c r="A117" s="21" t="s">
        <v>2</v>
      </c>
      <c r="B117" s="22">
        <v>67.14</v>
      </c>
      <c r="C117" s="22"/>
      <c r="AV117" s="21" t="s">
        <v>2</v>
      </c>
      <c r="AW117" s="22">
        <v>58.84</v>
      </c>
      <c r="AX117" s="21"/>
      <c r="AY117" s="21" t="s">
        <v>2</v>
      </c>
      <c r="AZ117" s="22">
        <v>58.84</v>
      </c>
      <c r="BA117" s="21"/>
      <c r="BB117" s="21"/>
      <c r="BC117" s="21" t="s">
        <v>2</v>
      </c>
      <c r="BD117" s="22">
        <v>58.84</v>
      </c>
    </row>
    <row r="118" spans="1:63" ht="21" x14ac:dyDescent="0.35">
      <c r="A118" s="21" t="s">
        <v>1</v>
      </c>
      <c r="B118" s="22">
        <v>59.79</v>
      </c>
      <c r="C118" s="22"/>
      <c r="AV118" s="21" t="s">
        <v>2</v>
      </c>
      <c r="AW118" s="22">
        <v>57.23</v>
      </c>
      <c r="AX118" s="21"/>
      <c r="AY118" s="21" t="s">
        <v>2</v>
      </c>
      <c r="AZ118" s="22">
        <v>59.04</v>
      </c>
      <c r="BA118" s="21"/>
      <c r="BB118" s="21"/>
      <c r="BC118" s="21" t="s">
        <v>2</v>
      </c>
      <c r="BD118" s="22">
        <v>59.04</v>
      </c>
    </row>
    <row r="119" spans="1:63" ht="21" x14ac:dyDescent="0.35">
      <c r="A119" s="21" t="s">
        <v>2</v>
      </c>
      <c r="B119" s="22">
        <v>24.3</v>
      </c>
      <c r="C119" s="22"/>
      <c r="AV119" s="21" t="s">
        <v>2</v>
      </c>
      <c r="AW119" s="22">
        <v>48.75</v>
      </c>
      <c r="AX119" s="21"/>
      <c r="AY119" s="21" t="s">
        <v>2</v>
      </c>
      <c r="AZ119" s="22">
        <v>59.19</v>
      </c>
      <c r="BA119" s="21"/>
      <c r="BB119" s="21"/>
      <c r="BC119" s="21" t="s">
        <v>2</v>
      </c>
      <c r="BD119" s="22">
        <v>59.19</v>
      </c>
    </row>
    <row r="120" spans="1:63" ht="21" x14ac:dyDescent="0.35">
      <c r="A120" s="21" t="s">
        <v>2</v>
      </c>
      <c r="B120" s="22">
        <v>26.6</v>
      </c>
      <c r="C120" s="22"/>
      <c r="AV120" s="21" t="s">
        <v>2</v>
      </c>
      <c r="AW120" s="22">
        <v>30.32</v>
      </c>
      <c r="AX120" s="21"/>
      <c r="AY120" s="21" t="s">
        <v>2</v>
      </c>
      <c r="AZ120" s="22">
        <v>59.2</v>
      </c>
      <c r="BA120" s="21"/>
      <c r="BB120" s="21"/>
      <c r="BC120" s="21" t="s">
        <v>2</v>
      </c>
      <c r="BD120" s="22">
        <v>59.2</v>
      </c>
    </row>
    <row r="121" spans="1:63" ht="21" x14ac:dyDescent="0.35">
      <c r="A121" s="21" t="s">
        <v>1</v>
      </c>
      <c r="B121" s="22">
        <v>61.82</v>
      </c>
      <c r="C121" s="22"/>
      <c r="AV121" s="21" t="s">
        <v>1</v>
      </c>
      <c r="AW121" s="22">
        <v>80.38</v>
      </c>
      <c r="AX121" s="21"/>
      <c r="AY121" s="21" t="s">
        <v>2</v>
      </c>
      <c r="AZ121" s="22">
        <v>59.48</v>
      </c>
      <c r="BA121" s="21"/>
      <c r="BB121" s="21"/>
      <c r="BC121" s="21" t="s">
        <v>2</v>
      </c>
      <c r="BD121" s="22">
        <v>59.48</v>
      </c>
    </row>
    <row r="122" spans="1:63" ht="21" x14ac:dyDescent="0.35">
      <c r="A122" s="21" t="s">
        <v>2</v>
      </c>
      <c r="B122" s="22">
        <v>77.88</v>
      </c>
      <c r="C122" s="22"/>
      <c r="AV122" s="21" t="s">
        <v>1</v>
      </c>
      <c r="AW122" s="22">
        <v>76.92</v>
      </c>
      <c r="AX122" s="21"/>
      <c r="AY122" s="21" t="s">
        <v>2</v>
      </c>
      <c r="AZ122" s="22">
        <v>59.78</v>
      </c>
      <c r="BA122" s="21"/>
      <c r="BB122" s="21"/>
      <c r="BC122" s="21" t="s">
        <v>2</v>
      </c>
      <c r="BD122" s="22">
        <v>59.78</v>
      </c>
    </row>
    <row r="123" spans="1:63" ht="21" x14ac:dyDescent="0.35">
      <c r="A123" s="21" t="s">
        <v>1</v>
      </c>
      <c r="B123" s="22">
        <v>42.88</v>
      </c>
      <c r="C123" s="22"/>
      <c r="AV123" s="21" t="s">
        <v>1</v>
      </c>
      <c r="AW123" s="22">
        <v>87.69</v>
      </c>
      <c r="AX123" s="21"/>
      <c r="AY123" s="21" t="s">
        <v>1</v>
      </c>
      <c r="AZ123" s="22">
        <v>59.79</v>
      </c>
      <c r="BA123" s="21"/>
      <c r="BB123" s="21"/>
      <c r="BC123" s="21" t="s">
        <v>1</v>
      </c>
      <c r="BD123" s="22">
        <v>59.79</v>
      </c>
      <c r="BI123" s="11"/>
    </row>
    <row r="124" spans="1:63" ht="21" x14ac:dyDescent="0.35">
      <c r="A124" s="21" t="s">
        <v>2</v>
      </c>
      <c r="B124" s="22">
        <v>81.98</v>
      </c>
      <c r="C124" s="22"/>
      <c r="AV124" s="21" t="s">
        <v>2</v>
      </c>
      <c r="AW124" s="22">
        <v>46.09</v>
      </c>
      <c r="AX124" s="21"/>
      <c r="AY124" s="21" t="s">
        <v>1</v>
      </c>
      <c r="AZ124" s="22">
        <v>59.89</v>
      </c>
      <c r="BA124" s="21"/>
      <c r="BB124" s="21"/>
      <c r="BC124" s="21" t="s">
        <v>1</v>
      </c>
      <c r="BD124" s="22">
        <v>59.89</v>
      </c>
      <c r="BK124" s="3"/>
    </row>
    <row r="125" spans="1:63" ht="21" x14ac:dyDescent="0.35">
      <c r="A125" s="21" t="s">
        <v>2</v>
      </c>
      <c r="B125" s="22">
        <v>52.69</v>
      </c>
      <c r="C125" s="22"/>
      <c r="AV125" s="21" t="s">
        <v>2</v>
      </c>
      <c r="AW125" s="22">
        <v>122.84</v>
      </c>
      <c r="AX125" s="21"/>
      <c r="AY125" s="21" t="s">
        <v>1</v>
      </c>
      <c r="AZ125" s="22">
        <v>59.96</v>
      </c>
      <c r="BA125" s="21"/>
      <c r="BB125" s="21"/>
      <c r="BC125" s="21" t="s">
        <v>1</v>
      </c>
      <c r="BD125" s="22">
        <v>59.96</v>
      </c>
      <c r="BK125" s="3"/>
    </row>
    <row r="126" spans="1:63" ht="21" x14ac:dyDescent="0.35">
      <c r="A126" s="21" t="s">
        <v>1</v>
      </c>
      <c r="B126" s="22">
        <v>53.55</v>
      </c>
      <c r="C126" s="22"/>
      <c r="AV126" s="21" t="s">
        <v>1</v>
      </c>
      <c r="AW126" s="22">
        <v>84.33</v>
      </c>
      <c r="AX126" s="21"/>
      <c r="AY126" s="21" t="s">
        <v>1</v>
      </c>
      <c r="AZ126" s="22">
        <v>61.01</v>
      </c>
      <c r="BA126" s="21"/>
      <c r="BB126" s="21"/>
      <c r="BC126" s="21" t="s">
        <v>1</v>
      </c>
      <c r="BD126" s="22">
        <v>61.01</v>
      </c>
      <c r="BK126" s="3"/>
    </row>
    <row r="127" spans="1:63" ht="21" x14ac:dyDescent="0.35">
      <c r="A127" s="21" t="s">
        <v>1</v>
      </c>
      <c r="B127" s="22">
        <v>75.739999999999995</v>
      </c>
      <c r="C127" s="22"/>
      <c r="Z127" s="11"/>
      <c r="AA127" s="11"/>
      <c r="AB127" s="11"/>
      <c r="AC127" s="11"/>
      <c r="AD127" s="11"/>
      <c r="AE127" s="11"/>
      <c r="AF127" s="11"/>
      <c r="AG127" s="11"/>
      <c r="AH127" s="11"/>
      <c r="AV127" s="21" t="s">
        <v>1</v>
      </c>
      <c r="AW127" s="22">
        <v>93.65</v>
      </c>
      <c r="AX127" s="21"/>
      <c r="AY127" s="21" t="s">
        <v>2</v>
      </c>
      <c r="AZ127" s="22">
        <v>61.1</v>
      </c>
      <c r="BA127" s="21"/>
      <c r="BB127" s="21"/>
      <c r="BC127" s="21" t="s">
        <v>2</v>
      </c>
      <c r="BD127" s="22">
        <v>61.1</v>
      </c>
      <c r="BK127" s="3"/>
    </row>
    <row r="128" spans="1:63" ht="28.5" x14ac:dyDescent="0.45">
      <c r="A128" s="21" t="s">
        <v>2</v>
      </c>
      <c r="B128" s="22">
        <v>72</v>
      </c>
      <c r="C128" s="22"/>
      <c r="Z128" s="11"/>
      <c r="AA128" s="12">
        <f>_xlfn.STDEV.S($B$11:$B$267)</f>
        <v>19.995737000224526</v>
      </c>
      <c r="AB128" s="13" t="s">
        <v>23</v>
      </c>
      <c r="AC128" s="11"/>
      <c r="AD128" s="11"/>
      <c r="AE128" s="11"/>
      <c r="AF128" s="11"/>
      <c r="AG128" s="12">
        <f>_xlfn.STDEV.S($B$11:$B$267)</f>
        <v>19.995737000224526</v>
      </c>
      <c r="AH128" s="13" t="s">
        <v>23</v>
      </c>
      <c r="AV128" s="21" t="s">
        <v>2</v>
      </c>
      <c r="AW128" s="22">
        <v>81.17</v>
      </c>
      <c r="AX128" s="21"/>
      <c r="AY128" s="21" t="s">
        <v>1</v>
      </c>
      <c r="AZ128" s="22">
        <v>61.82</v>
      </c>
      <c r="BA128" s="21"/>
      <c r="BB128" s="21"/>
      <c r="BC128" s="21" t="s">
        <v>1</v>
      </c>
      <c r="BD128" s="22">
        <v>61.82</v>
      </c>
      <c r="BK128" s="3"/>
    </row>
    <row r="129" spans="1:63" ht="21" x14ac:dyDescent="0.35">
      <c r="A129" s="21" t="s">
        <v>1</v>
      </c>
      <c r="B129" s="22">
        <v>75.599999999999994</v>
      </c>
      <c r="C129" s="22"/>
      <c r="Z129" s="11"/>
      <c r="AA129" s="11"/>
      <c r="AB129" s="11"/>
      <c r="AC129" s="11"/>
      <c r="AD129" s="11"/>
      <c r="AE129" s="11"/>
      <c r="AF129" s="11"/>
      <c r="AG129" s="11"/>
      <c r="AH129" s="11"/>
      <c r="AV129" s="21" t="s">
        <v>1</v>
      </c>
      <c r="AW129" s="22">
        <v>58.31</v>
      </c>
      <c r="AX129" s="21"/>
      <c r="AY129" s="21" t="s">
        <v>2</v>
      </c>
      <c r="AZ129" s="22">
        <v>61.84</v>
      </c>
      <c r="BA129" s="21"/>
      <c r="BB129" s="21"/>
      <c r="BC129" s="21" t="s">
        <v>2</v>
      </c>
      <c r="BD129" s="22">
        <v>61.84</v>
      </c>
      <c r="BK129" s="3"/>
    </row>
    <row r="130" spans="1:63" ht="21" x14ac:dyDescent="0.35">
      <c r="A130" s="21" t="s">
        <v>2</v>
      </c>
      <c r="B130" s="22">
        <v>71.83</v>
      </c>
      <c r="C130" s="22"/>
      <c r="Z130" s="11"/>
      <c r="AA130" s="11"/>
      <c r="AB130" s="11"/>
      <c r="AC130" s="11"/>
      <c r="AD130" s="11"/>
      <c r="AE130" s="11"/>
      <c r="AF130" s="11"/>
      <c r="AG130" s="11"/>
      <c r="AH130" s="11"/>
      <c r="AV130" s="21" t="s">
        <v>2</v>
      </c>
      <c r="AW130" s="22">
        <v>70.56</v>
      </c>
      <c r="AX130" s="21"/>
      <c r="AY130" s="21" t="s">
        <v>1</v>
      </c>
      <c r="AZ130" s="22">
        <v>62.26</v>
      </c>
      <c r="BA130" s="21"/>
      <c r="BB130" s="21"/>
      <c r="BC130" s="21" t="s">
        <v>1</v>
      </c>
      <c r="BD130" s="22">
        <v>62.26</v>
      </c>
      <c r="BK130" s="3"/>
    </row>
    <row r="131" spans="1:63" ht="21" x14ac:dyDescent="0.35">
      <c r="A131" s="21" t="s">
        <v>2</v>
      </c>
      <c r="B131" s="22">
        <v>70.319999999999993</v>
      </c>
      <c r="C131" s="22"/>
      <c r="Z131" s="11"/>
      <c r="AA131" s="11"/>
      <c r="AB131" s="11"/>
      <c r="AC131" s="11"/>
      <c r="AD131" s="11"/>
      <c r="AE131" s="11"/>
      <c r="AF131" s="11"/>
      <c r="AG131" s="11"/>
      <c r="AH131" s="11"/>
      <c r="AV131" s="21" t="s">
        <v>2</v>
      </c>
      <c r="AW131" s="22">
        <v>27.1</v>
      </c>
      <c r="AX131" s="21"/>
      <c r="AY131" s="21" t="s">
        <v>1</v>
      </c>
      <c r="AZ131" s="22">
        <v>62.26</v>
      </c>
      <c r="BA131" s="21"/>
      <c r="BB131" s="21"/>
      <c r="BC131" s="21" t="s">
        <v>1</v>
      </c>
      <c r="BD131" s="22">
        <v>62.26</v>
      </c>
      <c r="BK131" s="3"/>
    </row>
    <row r="132" spans="1:63" ht="21" x14ac:dyDescent="0.35">
      <c r="A132" s="21" t="s">
        <v>2</v>
      </c>
      <c r="B132" s="22">
        <v>63.21</v>
      </c>
      <c r="C132" s="22"/>
      <c r="Z132" s="11"/>
      <c r="AA132" s="11"/>
      <c r="AB132" s="11"/>
      <c r="AC132" s="11"/>
      <c r="AD132" s="11"/>
      <c r="AE132" s="11"/>
      <c r="AF132" s="11"/>
      <c r="AG132" s="11"/>
      <c r="AH132" s="11"/>
      <c r="AV132" s="21" t="s">
        <v>1</v>
      </c>
      <c r="AW132" s="22">
        <v>61.01</v>
      </c>
      <c r="AX132" s="21"/>
      <c r="AY132" s="21" t="s">
        <v>1</v>
      </c>
      <c r="AZ132" s="22">
        <v>62.64</v>
      </c>
      <c r="BA132" s="21"/>
      <c r="BB132" s="21"/>
      <c r="BC132" s="21" t="s">
        <v>1</v>
      </c>
      <c r="BD132" s="22">
        <v>62.64</v>
      </c>
      <c r="BK132" s="3"/>
    </row>
    <row r="133" spans="1:63" ht="31.5" x14ac:dyDescent="0.45">
      <c r="A133" s="21" t="s">
        <v>2</v>
      </c>
      <c r="B133" s="22">
        <v>26.16</v>
      </c>
      <c r="C133" s="22"/>
      <c r="Z133" s="11"/>
      <c r="AA133" s="11"/>
      <c r="AB133" s="11"/>
      <c r="AC133" s="14">
        <f>AVERAGE($B$11:$B$267)</f>
        <v>66.206381322957199</v>
      </c>
      <c r="AD133" s="13" t="s">
        <v>23</v>
      </c>
      <c r="AE133" s="11"/>
      <c r="AF133" s="11"/>
      <c r="AG133" s="11"/>
      <c r="AH133" s="11"/>
      <c r="AV133" s="21" t="s">
        <v>1</v>
      </c>
      <c r="AW133" s="22">
        <v>53.97</v>
      </c>
      <c r="AX133" s="21"/>
      <c r="AY133" s="21" t="s">
        <v>1</v>
      </c>
      <c r="AZ133" s="22">
        <v>62.69</v>
      </c>
      <c r="BA133" s="21"/>
      <c r="BB133" s="21"/>
      <c r="BC133" s="21" t="s">
        <v>1</v>
      </c>
      <c r="BD133" s="22">
        <v>62.69</v>
      </c>
      <c r="BK133" s="3"/>
    </row>
    <row r="134" spans="1:63" ht="21" x14ac:dyDescent="0.35">
      <c r="A134" s="21" t="s">
        <v>2</v>
      </c>
      <c r="B134" s="22">
        <v>54.51</v>
      </c>
      <c r="C134" s="22"/>
      <c r="Z134" s="11"/>
      <c r="AV134" s="21" t="s">
        <v>2</v>
      </c>
      <c r="AW134" s="22">
        <v>67.14</v>
      </c>
      <c r="AX134" s="21"/>
      <c r="AY134" s="21" t="s">
        <v>1</v>
      </c>
      <c r="AZ134" s="22">
        <v>62.89</v>
      </c>
      <c r="BA134" s="21"/>
      <c r="BB134" s="21"/>
      <c r="BC134" s="21" t="s">
        <v>1</v>
      </c>
      <c r="BD134" s="22">
        <v>62.89</v>
      </c>
      <c r="BK134" s="3"/>
    </row>
    <row r="135" spans="1:63" ht="21" x14ac:dyDescent="0.35">
      <c r="A135" s="21" t="s">
        <v>2</v>
      </c>
      <c r="B135" s="22">
        <v>82.88</v>
      </c>
      <c r="C135" s="22"/>
      <c r="Z135" s="11"/>
      <c r="AV135" s="21" t="s">
        <v>1</v>
      </c>
      <c r="AW135" s="22">
        <v>59.79</v>
      </c>
      <c r="AX135" s="21"/>
      <c r="AY135" s="21" t="s">
        <v>1</v>
      </c>
      <c r="AZ135" s="22">
        <v>63.08</v>
      </c>
      <c r="BA135" s="21"/>
      <c r="BB135" s="21"/>
      <c r="BC135" s="21" t="s">
        <v>1</v>
      </c>
      <c r="BD135" s="22">
        <v>63.08</v>
      </c>
      <c r="BK135" s="3"/>
    </row>
    <row r="136" spans="1:63" ht="21" x14ac:dyDescent="0.35">
      <c r="A136" s="21" t="s">
        <v>1</v>
      </c>
      <c r="B136" s="22">
        <v>86.51</v>
      </c>
      <c r="C136" s="22"/>
      <c r="AV136" s="21" t="s">
        <v>2</v>
      </c>
      <c r="AW136" s="22">
        <v>24.3</v>
      </c>
      <c r="AX136" s="21"/>
      <c r="AY136" s="21" t="s">
        <v>2</v>
      </c>
      <c r="AZ136" s="22">
        <v>63.21</v>
      </c>
      <c r="BA136" s="21"/>
      <c r="BB136" s="21"/>
      <c r="BC136" s="21" t="s">
        <v>2</v>
      </c>
      <c r="BD136" s="22">
        <v>63.21</v>
      </c>
      <c r="BK136" s="3"/>
    </row>
    <row r="137" spans="1:63" ht="21" x14ac:dyDescent="0.35">
      <c r="A137" s="21" t="s">
        <v>1</v>
      </c>
      <c r="B137" s="22">
        <v>71.63</v>
      </c>
      <c r="C137" s="22"/>
      <c r="AV137" s="21" t="s">
        <v>2</v>
      </c>
      <c r="AW137" s="22">
        <v>26.6</v>
      </c>
      <c r="AX137" s="21"/>
      <c r="AY137" s="21" t="s">
        <v>1</v>
      </c>
      <c r="AZ137" s="22">
        <v>63.57</v>
      </c>
      <c r="BA137" s="21"/>
      <c r="BB137" s="21"/>
      <c r="BC137" s="21" t="s">
        <v>1</v>
      </c>
      <c r="BD137" s="22">
        <v>63.57</v>
      </c>
      <c r="BK137" s="3"/>
    </row>
    <row r="138" spans="1:63" ht="21" x14ac:dyDescent="0.35">
      <c r="A138" s="21" t="s">
        <v>2</v>
      </c>
      <c r="B138" s="22">
        <v>67.81</v>
      </c>
      <c r="C138" s="22"/>
      <c r="AV138" s="21" t="s">
        <v>1</v>
      </c>
      <c r="AW138" s="22">
        <v>61.82</v>
      </c>
      <c r="AX138" s="21"/>
      <c r="AY138" s="21" t="s">
        <v>2</v>
      </c>
      <c r="AZ138" s="22">
        <v>63.64</v>
      </c>
      <c r="BA138" s="21"/>
      <c r="BB138" s="21"/>
      <c r="BC138" s="21" t="s">
        <v>2</v>
      </c>
      <c r="BD138" s="22">
        <v>63.64</v>
      </c>
      <c r="BK138" s="3"/>
    </row>
    <row r="139" spans="1:63" ht="21" x14ac:dyDescent="0.35">
      <c r="A139" s="21" t="s">
        <v>2</v>
      </c>
      <c r="B139" s="22">
        <v>74.92</v>
      </c>
      <c r="C139" s="22"/>
      <c r="AV139" s="21" t="s">
        <v>2</v>
      </c>
      <c r="AW139" s="22">
        <v>77.88</v>
      </c>
      <c r="AX139" s="21"/>
      <c r="AY139" s="21" t="s">
        <v>2</v>
      </c>
      <c r="AZ139" s="22">
        <v>64.319999999999993</v>
      </c>
      <c r="BA139" s="21"/>
      <c r="BB139" s="21"/>
      <c r="BC139" s="21" t="s">
        <v>2</v>
      </c>
      <c r="BD139" s="22">
        <v>64.319999999999993</v>
      </c>
      <c r="BK139" s="3"/>
    </row>
    <row r="140" spans="1:63" ht="21" x14ac:dyDescent="0.35">
      <c r="A140" s="21" t="s">
        <v>1</v>
      </c>
      <c r="B140" s="22">
        <v>86.66</v>
      </c>
      <c r="C140" s="22"/>
      <c r="AV140" s="21" t="s">
        <v>1</v>
      </c>
      <c r="AW140" s="22">
        <v>42.88</v>
      </c>
      <c r="AX140" s="21"/>
      <c r="AY140" s="21" t="s">
        <v>1</v>
      </c>
      <c r="AZ140" s="22">
        <v>64.34</v>
      </c>
      <c r="BA140" s="21"/>
      <c r="BB140" s="21"/>
      <c r="BC140" s="21" t="s">
        <v>1</v>
      </c>
      <c r="BD140" s="22">
        <v>64.34</v>
      </c>
      <c r="BK140" s="3"/>
    </row>
    <row r="141" spans="1:63" ht="21" x14ac:dyDescent="0.35">
      <c r="A141" s="21" t="s">
        <v>2</v>
      </c>
      <c r="B141" s="22">
        <v>58.54</v>
      </c>
      <c r="C141" s="22"/>
      <c r="AV141" s="21" t="s">
        <v>2</v>
      </c>
      <c r="AW141" s="22">
        <v>81.98</v>
      </c>
      <c r="AX141" s="21"/>
      <c r="AY141" s="21" t="s">
        <v>1</v>
      </c>
      <c r="AZ141" s="22">
        <v>64.819999999999993</v>
      </c>
      <c r="BA141" s="21"/>
      <c r="BB141" s="21"/>
      <c r="BC141" s="21" t="s">
        <v>1</v>
      </c>
      <c r="BD141" s="22">
        <v>64.819999999999993</v>
      </c>
      <c r="BK141" s="3"/>
    </row>
    <row r="142" spans="1:63" ht="21" x14ac:dyDescent="0.35">
      <c r="A142" s="21" t="s">
        <v>1</v>
      </c>
      <c r="B142" s="22">
        <v>92.51</v>
      </c>
      <c r="C142" s="22"/>
      <c r="AV142" s="21" t="s">
        <v>2</v>
      </c>
      <c r="AW142" s="22">
        <v>52.69</v>
      </c>
      <c r="AX142" s="21"/>
      <c r="AY142" s="21" t="s">
        <v>2</v>
      </c>
      <c r="AZ142" s="22">
        <v>65.06</v>
      </c>
      <c r="BA142" s="21"/>
      <c r="BB142" s="21"/>
      <c r="BC142" s="21" t="s">
        <v>2</v>
      </c>
      <c r="BD142" s="22">
        <v>65.06</v>
      </c>
      <c r="BK142" s="3"/>
    </row>
    <row r="143" spans="1:63" ht="21" x14ac:dyDescent="0.35">
      <c r="A143" s="21" t="s">
        <v>1</v>
      </c>
      <c r="B143" s="22">
        <v>72.400000000000006</v>
      </c>
      <c r="C143" s="22"/>
      <c r="AV143" s="21" t="s">
        <v>1</v>
      </c>
      <c r="AW143" s="22">
        <v>53.55</v>
      </c>
      <c r="AX143" s="21"/>
      <c r="AY143" s="21" t="s">
        <v>2</v>
      </c>
      <c r="AZ143" s="22">
        <v>65.09</v>
      </c>
      <c r="BA143" s="21"/>
      <c r="BB143" s="21"/>
      <c r="BC143" s="21" t="s">
        <v>2</v>
      </c>
      <c r="BD143" s="22">
        <v>65.09</v>
      </c>
      <c r="BK143" s="3"/>
    </row>
    <row r="144" spans="1:63" ht="21" x14ac:dyDescent="0.35">
      <c r="A144" s="21" t="s">
        <v>1</v>
      </c>
      <c r="B144" s="22">
        <v>67.52</v>
      </c>
      <c r="C144" s="22"/>
      <c r="AV144" s="21" t="s">
        <v>1</v>
      </c>
      <c r="AW144" s="22">
        <v>75.739999999999995</v>
      </c>
      <c r="AX144" s="21"/>
      <c r="AY144" s="21" t="s">
        <v>2</v>
      </c>
      <c r="AZ144" s="22">
        <v>65.17</v>
      </c>
      <c r="BA144" s="21"/>
      <c r="BB144" s="21"/>
      <c r="BC144" s="21" t="s">
        <v>2</v>
      </c>
      <c r="BD144" s="22">
        <v>65.17</v>
      </c>
      <c r="BK144" s="3"/>
    </row>
    <row r="145" spans="1:63" ht="21" x14ac:dyDescent="0.35">
      <c r="A145" s="21" t="s">
        <v>1</v>
      </c>
      <c r="B145" s="22">
        <v>70.16</v>
      </c>
      <c r="C145" s="22"/>
      <c r="AV145" s="21" t="s">
        <v>2</v>
      </c>
      <c r="AW145" s="22">
        <v>72</v>
      </c>
      <c r="AX145" s="21"/>
      <c r="AY145" s="21" t="s">
        <v>2</v>
      </c>
      <c r="AZ145" s="22">
        <v>65.239999999999995</v>
      </c>
      <c r="BA145" s="21"/>
      <c r="BB145" s="21"/>
      <c r="BC145" s="21" t="s">
        <v>2</v>
      </c>
      <c r="BD145" s="22">
        <v>65.239999999999995</v>
      </c>
      <c r="BK145" s="3"/>
    </row>
    <row r="146" spans="1:63" ht="21" x14ac:dyDescent="0.35">
      <c r="A146" s="21" t="s">
        <v>1</v>
      </c>
      <c r="B146" s="22">
        <v>69.14</v>
      </c>
      <c r="C146" s="22"/>
      <c r="AV146" s="21" t="s">
        <v>1</v>
      </c>
      <c r="AW146" s="22">
        <v>75.599999999999994</v>
      </c>
      <c r="AX146" s="21"/>
      <c r="AY146" s="21" t="s">
        <v>1</v>
      </c>
      <c r="AZ146" s="22">
        <v>65.260000000000005</v>
      </c>
      <c r="BA146" s="21"/>
      <c r="BB146" s="21"/>
      <c r="BC146" s="21" t="s">
        <v>1</v>
      </c>
      <c r="BD146" s="22">
        <v>65.260000000000005</v>
      </c>
      <c r="BK146" s="3"/>
    </row>
    <row r="147" spans="1:63" ht="21" x14ac:dyDescent="0.35">
      <c r="A147" s="21" t="s">
        <v>1</v>
      </c>
      <c r="B147" s="22">
        <v>46.47</v>
      </c>
      <c r="C147" s="22"/>
      <c r="AV147" s="21" t="s">
        <v>2</v>
      </c>
      <c r="AW147" s="22">
        <v>71.83</v>
      </c>
      <c r="AX147" s="21"/>
      <c r="AY147" s="21" t="s">
        <v>2</v>
      </c>
      <c r="AZ147" s="22">
        <v>65.319999999999993</v>
      </c>
      <c r="BA147" s="21"/>
      <c r="BB147" s="21"/>
      <c r="BC147" s="21" t="s">
        <v>2</v>
      </c>
      <c r="BD147" s="22">
        <v>65.319999999999993</v>
      </c>
      <c r="BK147" s="3"/>
    </row>
    <row r="148" spans="1:63" ht="21" x14ac:dyDescent="0.35">
      <c r="A148" s="21" t="s">
        <v>1</v>
      </c>
      <c r="B148" s="22">
        <v>59.96</v>
      </c>
      <c r="C148" s="22"/>
      <c r="AV148" s="21" t="s">
        <v>2</v>
      </c>
      <c r="AW148" s="22">
        <v>70.319999999999993</v>
      </c>
      <c r="AX148" s="21"/>
      <c r="AY148" s="21" t="s">
        <v>1</v>
      </c>
      <c r="AZ148" s="22">
        <v>65.56</v>
      </c>
      <c r="BA148" s="21"/>
      <c r="BB148" s="21"/>
      <c r="BC148" s="21" t="s">
        <v>1</v>
      </c>
      <c r="BD148" s="22">
        <v>65.56</v>
      </c>
      <c r="BK148" s="3"/>
    </row>
    <row r="149" spans="1:63" ht="21" x14ac:dyDescent="0.35">
      <c r="A149" s="21" t="s">
        <v>1</v>
      </c>
      <c r="B149" s="22">
        <v>85.82</v>
      </c>
      <c r="C149" s="22"/>
      <c r="AV149" s="21" t="s">
        <v>2</v>
      </c>
      <c r="AW149" s="22">
        <v>63.21</v>
      </c>
      <c r="AX149" s="21"/>
      <c r="AY149" s="21" t="s">
        <v>1</v>
      </c>
      <c r="AZ149" s="22">
        <v>66.349999999999994</v>
      </c>
      <c r="BA149" s="21"/>
      <c r="BB149" s="21"/>
      <c r="BC149" s="21" t="s">
        <v>1</v>
      </c>
      <c r="BD149" s="22">
        <v>66.349999999999994</v>
      </c>
      <c r="BK149" s="3"/>
    </row>
    <row r="150" spans="1:63" ht="21" x14ac:dyDescent="0.35">
      <c r="A150" s="21" t="s">
        <v>1</v>
      </c>
      <c r="B150" s="22">
        <v>74.92</v>
      </c>
      <c r="C150" s="22"/>
      <c r="AV150" s="21" t="s">
        <v>2</v>
      </c>
      <c r="AW150" s="22">
        <v>26.16</v>
      </c>
      <c r="AX150" s="21"/>
      <c r="AY150" s="21" t="s">
        <v>2</v>
      </c>
      <c r="AZ150" s="22">
        <v>66.44</v>
      </c>
      <c r="BA150" s="21"/>
      <c r="BB150" s="21"/>
      <c r="BC150" s="21" t="s">
        <v>2</v>
      </c>
      <c r="BD150" s="22">
        <v>66.44</v>
      </c>
      <c r="BK150" s="3"/>
    </row>
    <row r="151" spans="1:63" ht="21" x14ac:dyDescent="0.35">
      <c r="A151" s="21" t="s">
        <v>2</v>
      </c>
      <c r="B151" s="22">
        <v>69.92</v>
      </c>
      <c r="C151" s="22"/>
      <c r="AV151" s="21" t="s">
        <v>2</v>
      </c>
      <c r="AW151" s="22">
        <v>54.51</v>
      </c>
      <c r="AX151" s="21"/>
      <c r="AY151" s="21" t="s">
        <v>2</v>
      </c>
      <c r="AZ151" s="22">
        <v>66.459999999999994</v>
      </c>
      <c r="BA151" s="21"/>
      <c r="BB151" s="21"/>
      <c r="BC151" s="21" t="s">
        <v>2</v>
      </c>
      <c r="BD151" s="22">
        <v>66.459999999999994</v>
      </c>
      <c r="BK151" s="3"/>
    </row>
    <row r="152" spans="1:63" ht="21" x14ac:dyDescent="0.35">
      <c r="A152" s="21" t="s">
        <v>2</v>
      </c>
      <c r="B152" s="22">
        <v>58.44</v>
      </c>
      <c r="C152" s="22"/>
      <c r="AV152" s="21" t="s">
        <v>2</v>
      </c>
      <c r="AW152" s="22">
        <v>82.88</v>
      </c>
      <c r="AX152" s="21"/>
      <c r="AY152" s="21" t="s">
        <v>1</v>
      </c>
      <c r="AZ152" s="22">
        <v>66.569999999999993</v>
      </c>
      <c r="BA152" s="21"/>
      <c r="BB152" s="21"/>
      <c r="BC152" s="21" t="s">
        <v>1</v>
      </c>
      <c r="BD152" s="22">
        <v>66.569999999999993</v>
      </c>
      <c r="BK152" s="3"/>
    </row>
    <row r="153" spans="1:63" ht="21" x14ac:dyDescent="0.35">
      <c r="A153" s="21" t="s">
        <v>1</v>
      </c>
      <c r="B153" s="22">
        <v>67.510000000000005</v>
      </c>
      <c r="C153" s="22"/>
      <c r="AV153" s="21" t="s">
        <v>1</v>
      </c>
      <c r="AW153" s="22">
        <v>86.51</v>
      </c>
      <c r="AX153" s="21"/>
      <c r="AY153" s="21" t="s">
        <v>2</v>
      </c>
      <c r="AZ153" s="22">
        <v>66.73</v>
      </c>
      <c r="BA153" s="21"/>
      <c r="BB153" s="21"/>
      <c r="BC153" s="21" t="s">
        <v>2</v>
      </c>
      <c r="BD153" s="22">
        <v>66.73</v>
      </c>
      <c r="BK153" s="3"/>
    </row>
    <row r="154" spans="1:63" ht="21" x14ac:dyDescent="0.35">
      <c r="A154" s="21" t="s">
        <v>2</v>
      </c>
      <c r="B154" s="22">
        <v>31.13</v>
      </c>
      <c r="C154" s="22"/>
      <c r="AV154" s="21" t="s">
        <v>1</v>
      </c>
      <c r="AW154" s="22">
        <v>71.63</v>
      </c>
      <c r="AX154" s="21"/>
      <c r="AY154" s="21" t="s">
        <v>2</v>
      </c>
      <c r="AZ154" s="22">
        <v>66.75</v>
      </c>
      <c r="BA154" s="21"/>
      <c r="BB154" s="21"/>
      <c r="BC154" s="21" t="s">
        <v>2</v>
      </c>
      <c r="BD154" s="22">
        <v>66.75</v>
      </c>
      <c r="BK154" s="3"/>
    </row>
    <row r="155" spans="1:63" ht="21" x14ac:dyDescent="0.35">
      <c r="A155" s="21" t="s">
        <v>2</v>
      </c>
      <c r="B155" s="22">
        <v>67.77</v>
      </c>
      <c r="C155" s="22"/>
      <c r="AV155" s="21" t="s">
        <v>2</v>
      </c>
      <c r="AW155" s="22">
        <v>67.81</v>
      </c>
      <c r="AX155" s="21"/>
      <c r="AY155" s="21" t="s">
        <v>1</v>
      </c>
      <c r="AZ155" s="22">
        <v>66.88</v>
      </c>
      <c r="BA155" s="21"/>
      <c r="BB155" s="21"/>
      <c r="BC155" s="21" t="s">
        <v>1</v>
      </c>
      <c r="BD155" s="22">
        <v>66.88</v>
      </c>
      <c r="BK155" s="3"/>
    </row>
    <row r="156" spans="1:63" ht="21" x14ac:dyDescent="0.35">
      <c r="A156" s="21" t="s">
        <v>2</v>
      </c>
      <c r="B156" s="22">
        <v>51.79</v>
      </c>
      <c r="C156" s="22"/>
      <c r="AV156" s="21" t="s">
        <v>2</v>
      </c>
      <c r="AW156" s="22">
        <v>74.92</v>
      </c>
      <c r="AX156" s="21"/>
      <c r="AY156" s="21" t="s">
        <v>2</v>
      </c>
      <c r="AZ156" s="22">
        <v>67.14</v>
      </c>
      <c r="BA156" s="21"/>
      <c r="BB156" s="21"/>
      <c r="BC156" s="21"/>
      <c r="BD156" s="21"/>
      <c r="BG156" s="3"/>
      <c r="BK156" s="3"/>
    </row>
    <row r="157" spans="1:63" ht="21" x14ac:dyDescent="0.35">
      <c r="A157" s="21" t="s">
        <v>2</v>
      </c>
      <c r="B157" s="22">
        <v>67.23</v>
      </c>
      <c r="C157" s="22"/>
      <c r="AV157" s="21" t="s">
        <v>1</v>
      </c>
      <c r="AW157" s="22">
        <v>86.66</v>
      </c>
      <c r="AX157" s="21"/>
      <c r="AY157" s="21" t="s">
        <v>2</v>
      </c>
      <c r="AZ157" s="22">
        <v>67.19</v>
      </c>
      <c r="BA157" s="21"/>
      <c r="BB157" s="21"/>
      <c r="BC157" s="21"/>
      <c r="BD157" s="21"/>
      <c r="BG157" s="3"/>
    </row>
    <row r="158" spans="1:63" ht="21" x14ac:dyDescent="0.35">
      <c r="A158" s="21" t="s">
        <v>1</v>
      </c>
      <c r="B158" s="22">
        <v>71.59</v>
      </c>
      <c r="C158" s="22"/>
      <c r="AV158" s="21" t="s">
        <v>2</v>
      </c>
      <c r="AW158" s="22">
        <v>58.54</v>
      </c>
      <c r="AX158" s="21"/>
      <c r="AY158" s="21" t="s">
        <v>2</v>
      </c>
      <c r="AZ158" s="22">
        <v>67.23</v>
      </c>
      <c r="BA158" s="21"/>
      <c r="BB158" s="21"/>
      <c r="BC158" s="21" t="s">
        <v>2</v>
      </c>
      <c r="BD158" s="20">
        <v>67.14</v>
      </c>
      <c r="BG158" s="3"/>
    </row>
    <row r="159" spans="1:63" ht="21" x14ac:dyDescent="0.35">
      <c r="A159" s="21" t="s">
        <v>2</v>
      </c>
      <c r="B159" s="22">
        <v>51.29</v>
      </c>
      <c r="C159" s="22"/>
      <c r="AV159" s="21" t="s">
        <v>1</v>
      </c>
      <c r="AW159" s="22">
        <v>92.51</v>
      </c>
      <c r="AX159" s="21"/>
      <c r="AY159" s="21" t="s">
        <v>1</v>
      </c>
      <c r="AZ159" s="22">
        <v>67.510000000000005</v>
      </c>
      <c r="BA159" s="21"/>
      <c r="BB159" s="21"/>
      <c r="BC159" s="21"/>
      <c r="BD159" s="21"/>
      <c r="BG159" s="3"/>
    </row>
    <row r="160" spans="1:63" ht="21" x14ac:dyDescent="0.35">
      <c r="A160" s="21" t="s">
        <v>2</v>
      </c>
      <c r="B160" s="22">
        <v>86.86</v>
      </c>
      <c r="C160" s="22"/>
      <c r="AV160" s="21" t="s">
        <v>1</v>
      </c>
      <c r="AW160" s="22">
        <v>72.400000000000006</v>
      </c>
      <c r="AX160" s="21"/>
      <c r="AY160" s="21" t="s">
        <v>1</v>
      </c>
      <c r="AZ160" s="22">
        <v>67.52</v>
      </c>
      <c r="BA160" s="21"/>
      <c r="BB160" s="21"/>
      <c r="BC160" s="21"/>
      <c r="BD160" s="21"/>
      <c r="BG160" s="3"/>
    </row>
    <row r="161" spans="1:63" ht="21" x14ac:dyDescent="0.35">
      <c r="A161" s="21" t="s">
        <v>2</v>
      </c>
      <c r="B161" s="22">
        <v>91.49</v>
      </c>
      <c r="C161" s="22"/>
      <c r="AV161" s="21" t="s">
        <v>1</v>
      </c>
      <c r="AW161" s="22">
        <v>67.52</v>
      </c>
      <c r="AX161" s="21"/>
      <c r="AY161" s="21" t="s">
        <v>2</v>
      </c>
      <c r="AZ161" s="22">
        <v>67.77</v>
      </c>
      <c r="BA161" s="21"/>
      <c r="BB161" s="21"/>
      <c r="BC161" s="21"/>
      <c r="BD161" s="21"/>
      <c r="BG161" s="3"/>
    </row>
    <row r="162" spans="1:63" ht="21" x14ac:dyDescent="0.35">
      <c r="A162" s="21" t="s">
        <v>2</v>
      </c>
      <c r="B162" s="22">
        <v>80.650000000000006</v>
      </c>
      <c r="C162" s="22"/>
      <c r="AV162" s="21" t="s">
        <v>1</v>
      </c>
      <c r="AW162" s="22">
        <v>70.16</v>
      </c>
      <c r="AX162" s="21"/>
      <c r="AY162" s="21" t="s">
        <v>2</v>
      </c>
      <c r="AZ162" s="22">
        <v>67.81</v>
      </c>
      <c r="BA162" s="21"/>
      <c r="BB162" s="21"/>
      <c r="BC162" s="21" t="s">
        <v>35</v>
      </c>
      <c r="BD162" s="22">
        <v>67.19</v>
      </c>
      <c r="BG162" s="3"/>
      <c r="BK162" s="3"/>
    </row>
    <row r="163" spans="1:63" ht="21" x14ac:dyDescent="0.35">
      <c r="A163" s="21" t="s">
        <v>2</v>
      </c>
      <c r="B163" s="22">
        <v>81.260000000000005</v>
      </c>
      <c r="C163" s="22"/>
      <c r="AV163" s="21" t="s">
        <v>1</v>
      </c>
      <c r="AW163" s="22">
        <v>69.14</v>
      </c>
      <c r="AX163" s="21"/>
      <c r="AY163" s="21" t="s">
        <v>2</v>
      </c>
      <c r="AZ163" s="22">
        <v>68.23</v>
      </c>
      <c r="BA163" s="21"/>
      <c r="BB163" s="21"/>
      <c r="BC163" s="21" t="s">
        <v>2</v>
      </c>
      <c r="BD163" s="22">
        <v>67.23</v>
      </c>
      <c r="BG163" s="3"/>
      <c r="BK163" s="3"/>
    </row>
    <row r="164" spans="1:63" ht="21" x14ac:dyDescent="0.35">
      <c r="A164" s="21" t="s">
        <v>2</v>
      </c>
      <c r="B164" s="22">
        <v>39.76</v>
      </c>
      <c r="C164" s="22"/>
      <c r="AV164" s="21" t="s">
        <v>1</v>
      </c>
      <c r="AW164" s="22">
        <v>46.47</v>
      </c>
      <c r="AX164" s="21"/>
      <c r="AY164" s="21" t="s">
        <v>1</v>
      </c>
      <c r="AZ164" s="22">
        <v>68.239999999999995</v>
      </c>
      <c r="BA164" s="21"/>
      <c r="BB164" s="21"/>
      <c r="BC164" s="21" t="s">
        <v>1</v>
      </c>
      <c r="BD164" s="22">
        <v>67.510000000000005</v>
      </c>
      <c r="BG164" s="3"/>
      <c r="BK164" s="3"/>
    </row>
    <row r="165" spans="1:63" ht="21" x14ac:dyDescent="0.35">
      <c r="A165" s="21" t="s">
        <v>1</v>
      </c>
      <c r="B165" s="22">
        <v>80.63</v>
      </c>
      <c r="C165" s="22"/>
      <c r="AV165" s="21" t="s">
        <v>1</v>
      </c>
      <c r="AW165" s="22">
        <v>59.96</v>
      </c>
      <c r="AX165" s="21"/>
      <c r="AY165" s="21" t="s">
        <v>2</v>
      </c>
      <c r="AZ165" s="22">
        <v>68.489999999999995</v>
      </c>
      <c r="BA165" s="21"/>
      <c r="BB165" s="21"/>
      <c r="BC165" s="21" t="s">
        <v>1</v>
      </c>
      <c r="BD165" s="22">
        <v>67.52</v>
      </c>
      <c r="BG165" s="3"/>
      <c r="BK165" s="3"/>
    </row>
    <row r="166" spans="1:63" ht="21" x14ac:dyDescent="0.35">
      <c r="A166" s="21" t="s">
        <v>1</v>
      </c>
      <c r="B166" s="22">
        <v>106.47</v>
      </c>
      <c r="C166" s="22"/>
      <c r="AV166" s="21" t="s">
        <v>1</v>
      </c>
      <c r="AW166" s="22">
        <v>85.82</v>
      </c>
      <c r="AX166" s="21"/>
      <c r="AY166" s="21" t="s">
        <v>2</v>
      </c>
      <c r="AZ166" s="22">
        <v>68.650000000000006</v>
      </c>
      <c r="BA166" s="21"/>
      <c r="BB166" s="21"/>
      <c r="BC166" s="21" t="s">
        <v>2</v>
      </c>
      <c r="BD166" s="22">
        <v>67.77</v>
      </c>
      <c r="BG166" s="3"/>
      <c r="BK166" s="3"/>
    </row>
    <row r="167" spans="1:63" ht="21" x14ac:dyDescent="0.35">
      <c r="A167" s="21" t="s">
        <v>2</v>
      </c>
      <c r="B167" s="22">
        <v>79.3</v>
      </c>
      <c r="C167" s="22"/>
      <c r="AV167" s="21" t="s">
        <v>1</v>
      </c>
      <c r="AW167" s="22">
        <v>74.92</v>
      </c>
      <c r="AX167" s="21"/>
      <c r="AY167" s="21" t="s">
        <v>1</v>
      </c>
      <c r="AZ167" s="22">
        <v>68.97</v>
      </c>
      <c r="BA167" s="21"/>
      <c r="BB167" s="21"/>
      <c r="BC167" s="21" t="s">
        <v>2</v>
      </c>
      <c r="BD167" s="22">
        <v>67.81</v>
      </c>
      <c r="BG167" s="3"/>
      <c r="BK167" s="3"/>
    </row>
    <row r="168" spans="1:63" ht="21" x14ac:dyDescent="0.35">
      <c r="A168" s="21" t="s">
        <v>1</v>
      </c>
      <c r="B168" s="22">
        <v>45.62</v>
      </c>
      <c r="C168" s="22"/>
      <c r="AV168" s="21" t="s">
        <v>2</v>
      </c>
      <c r="AW168" s="22">
        <v>69.92</v>
      </c>
      <c r="AX168" s="21"/>
      <c r="AY168" s="21" t="s">
        <v>1</v>
      </c>
      <c r="AZ168" s="22">
        <v>69.099999999999994</v>
      </c>
      <c r="BA168" s="21"/>
      <c r="BB168" s="21"/>
      <c r="BC168" s="21" t="s">
        <v>2</v>
      </c>
      <c r="BD168" s="22">
        <v>68.23</v>
      </c>
      <c r="BG168" s="3"/>
      <c r="BK168" s="3"/>
    </row>
    <row r="169" spans="1:63" ht="21" x14ac:dyDescent="0.35">
      <c r="A169" s="21" t="s">
        <v>1</v>
      </c>
      <c r="B169" s="22">
        <v>100.56</v>
      </c>
      <c r="C169" s="22"/>
      <c r="AV169" s="21" t="s">
        <v>2</v>
      </c>
      <c r="AW169" s="22">
        <v>58.44</v>
      </c>
      <c r="AX169" s="21"/>
      <c r="AY169" s="21" t="s">
        <v>1</v>
      </c>
      <c r="AZ169" s="22">
        <v>69.12</v>
      </c>
      <c r="BA169" s="21"/>
      <c r="BB169" s="21"/>
      <c r="BC169" s="21" t="s">
        <v>1</v>
      </c>
      <c r="BD169" s="22">
        <v>68.239999999999995</v>
      </c>
      <c r="BG169" s="3"/>
      <c r="BK169" s="3"/>
    </row>
    <row r="170" spans="1:63" ht="21" x14ac:dyDescent="0.35">
      <c r="A170" s="21" t="s">
        <v>1</v>
      </c>
      <c r="B170" s="22">
        <v>81.569999999999993</v>
      </c>
      <c r="C170" s="22"/>
      <c r="AV170" s="21" t="s">
        <v>1</v>
      </c>
      <c r="AW170" s="22">
        <v>67.510000000000005</v>
      </c>
      <c r="AX170" s="21"/>
      <c r="AY170" s="21" t="s">
        <v>1</v>
      </c>
      <c r="AZ170" s="22">
        <v>69.14</v>
      </c>
      <c r="BA170" s="21"/>
      <c r="BB170" s="21"/>
      <c r="BC170" s="21" t="s">
        <v>2</v>
      </c>
      <c r="BD170" s="22">
        <v>68.489999999999995</v>
      </c>
      <c r="BG170" s="3"/>
      <c r="BK170" s="3"/>
    </row>
    <row r="171" spans="1:63" ht="21" x14ac:dyDescent="0.35">
      <c r="A171" s="21" t="s">
        <v>2</v>
      </c>
      <c r="B171" s="22">
        <v>46.58</v>
      </c>
      <c r="C171" s="22"/>
      <c r="AV171" s="21" t="s">
        <v>2</v>
      </c>
      <c r="AW171" s="22">
        <v>31.13</v>
      </c>
      <c r="AX171" s="21"/>
      <c r="AY171" s="21" t="s">
        <v>2</v>
      </c>
      <c r="AZ171" s="22">
        <v>69.77</v>
      </c>
      <c r="BA171" s="21"/>
      <c r="BB171" s="21"/>
      <c r="BC171" s="21" t="s">
        <v>2</v>
      </c>
      <c r="BD171" s="22">
        <v>68.650000000000006</v>
      </c>
      <c r="BG171" s="3"/>
      <c r="BK171" s="3"/>
    </row>
    <row r="172" spans="1:63" ht="21" x14ac:dyDescent="0.35">
      <c r="A172" s="21" t="s">
        <v>1</v>
      </c>
      <c r="B172" s="22">
        <v>62.26</v>
      </c>
      <c r="C172" s="22"/>
      <c r="AV172" s="21" t="s">
        <v>2</v>
      </c>
      <c r="AW172" s="22">
        <v>67.77</v>
      </c>
      <c r="AX172" s="21"/>
      <c r="AY172" s="21" t="s">
        <v>2</v>
      </c>
      <c r="AZ172" s="22">
        <v>69.92</v>
      </c>
      <c r="BA172" s="21"/>
      <c r="BB172" s="21"/>
      <c r="BC172" s="21" t="s">
        <v>1</v>
      </c>
      <c r="BD172" s="22">
        <v>68.97</v>
      </c>
      <c r="BG172" s="3"/>
      <c r="BK172" s="3"/>
    </row>
    <row r="173" spans="1:63" ht="21" x14ac:dyDescent="0.35">
      <c r="A173" s="21" t="s">
        <v>1</v>
      </c>
      <c r="B173" s="22">
        <v>72.61</v>
      </c>
      <c r="C173" s="22"/>
      <c r="AV173" s="21" t="s">
        <v>2</v>
      </c>
      <c r="AW173" s="22">
        <v>51.79</v>
      </c>
      <c r="AX173" s="21"/>
      <c r="AY173" s="21" t="s">
        <v>1</v>
      </c>
      <c r="AZ173" s="22">
        <v>70</v>
      </c>
      <c r="BA173" s="21"/>
      <c r="BB173" s="21"/>
      <c r="BC173" s="21" t="s">
        <v>1</v>
      </c>
      <c r="BD173" s="22">
        <v>69.099999999999994</v>
      </c>
      <c r="BG173" s="3"/>
      <c r="BK173" s="3"/>
    </row>
    <row r="174" spans="1:63" ht="21" x14ac:dyDescent="0.35">
      <c r="A174" s="21" t="s">
        <v>1</v>
      </c>
      <c r="B174" s="22">
        <v>102.1</v>
      </c>
      <c r="C174" s="22"/>
      <c r="AV174" s="21" t="s">
        <v>2</v>
      </c>
      <c r="AW174" s="22">
        <v>67.23</v>
      </c>
      <c r="AX174" s="21"/>
      <c r="AY174" s="21" t="s">
        <v>1</v>
      </c>
      <c r="AZ174" s="22">
        <v>70.16</v>
      </c>
      <c r="BA174" s="21"/>
      <c r="BB174" s="21"/>
      <c r="BC174" s="21" t="s">
        <v>1</v>
      </c>
      <c r="BD174" s="22">
        <v>69.12</v>
      </c>
      <c r="BG174" s="3"/>
      <c r="BK174" s="3"/>
    </row>
    <row r="175" spans="1:63" ht="21" x14ac:dyDescent="0.35">
      <c r="A175" s="21" t="s">
        <v>2</v>
      </c>
      <c r="B175" s="22">
        <v>75.180000000000007</v>
      </c>
      <c r="C175" s="22"/>
      <c r="AV175" s="21" t="s">
        <v>1</v>
      </c>
      <c r="AW175" s="22">
        <v>71.59</v>
      </c>
      <c r="AX175" s="21"/>
      <c r="AY175" s="21" t="s">
        <v>2</v>
      </c>
      <c r="AZ175" s="22">
        <v>70.319999999999993</v>
      </c>
      <c r="BA175" s="21"/>
      <c r="BB175" s="21"/>
      <c r="BC175" s="21" t="s">
        <v>1</v>
      </c>
      <c r="BD175" s="22">
        <v>69.14</v>
      </c>
      <c r="BG175" s="3"/>
      <c r="BK175" s="3"/>
    </row>
    <row r="176" spans="1:63" ht="21" x14ac:dyDescent="0.35">
      <c r="A176" s="21" t="s">
        <v>2</v>
      </c>
      <c r="B176" s="22">
        <v>36.39</v>
      </c>
      <c r="C176" s="22"/>
      <c r="AV176" s="21" t="s">
        <v>2</v>
      </c>
      <c r="AW176" s="22">
        <v>51.29</v>
      </c>
      <c r="AX176" s="21"/>
      <c r="AY176" s="21" t="s">
        <v>2</v>
      </c>
      <c r="AZ176" s="22">
        <v>70.56</v>
      </c>
      <c r="BA176" s="21"/>
      <c r="BB176" s="21"/>
      <c r="BC176" s="21" t="s">
        <v>2</v>
      </c>
      <c r="BD176" s="22">
        <v>69.77</v>
      </c>
      <c r="BG176" s="3"/>
      <c r="BK176" s="3"/>
    </row>
    <row r="177" spans="1:63" ht="21" x14ac:dyDescent="0.35">
      <c r="A177" s="21" t="s">
        <v>2</v>
      </c>
      <c r="B177" s="22">
        <v>48.61</v>
      </c>
      <c r="C177" s="22"/>
      <c r="AV177" s="21" t="s">
        <v>2</v>
      </c>
      <c r="AW177" s="22">
        <v>86.86</v>
      </c>
      <c r="AX177" s="21"/>
      <c r="AY177" s="21" t="s">
        <v>1</v>
      </c>
      <c r="AZ177" s="22">
        <v>70.599999999999994</v>
      </c>
      <c r="BA177" s="21"/>
      <c r="BB177" s="21"/>
      <c r="BC177" s="21" t="s">
        <v>2</v>
      </c>
      <c r="BD177" s="22">
        <v>69.92</v>
      </c>
      <c r="BG177" s="3"/>
      <c r="BK177" s="3"/>
    </row>
    <row r="178" spans="1:63" ht="21" x14ac:dyDescent="0.35">
      <c r="A178" s="21" t="s">
        <v>1</v>
      </c>
      <c r="B178" s="22">
        <v>68.97</v>
      </c>
      <c r="C178" s="22"/>
      <c r="AV178" s="21" t="s">
        <v>2</v>
      </c>
      <c r="AW178" s="22">
        <v>91.49</v>
      </c>
      <c r="AX178" s="21"/>
      <c r="AY178" s="21" t="s">
        <v>1</v>
      </c>
      <c r="AZ178" s="22">
        <v>70.66</v>
      </c>
      <c r="BA178" s="21"/>
      <c r="BB178" s="21"/>
      <c r="BC178" s="21" t="s">
        <v>1</v>
      </c>
      <c r="BD178" s="22">
        <v>70</v>
      </c>
      <c r="BG178" s="3"/>
      <c r="BK178" s="3"/>
    </row>
    <row r="179" spans="1:63" ht="21" x14ac:dyDescent="0.35">
      <c r="A179" s="21" t="s">
        <v>1</v>
      </c>
      <c r="B179" s="22">
        <v>73.66</v>
      </c>
      <c r="C179" s="22"/>
      <c r="AV179" s="21" t="s">
        <v>2</v>
      </c>
      <c r="AW179" s="22">
        <v>80.650000000000006</v>
      </c>
      <c r="AX179" s="21"/>
      <c r="AY179" s="21" t="s">
        <v>1</v>
      </c>
      <c r="AZ179" s="22">
        <v>70.8</v>
      </c>
      <c r="BA179" s="21"/>
      <c r="BB179" s="21"/>
      <c r="BC179" s="21" t="s">
        <v>1</v>
      </c>
      <c r="BD179" s="22">
        <v>70.16</v>
      </c>
      <c r="BG179" s="3"/>
      <c r="BK179" s="3"/>
    </row>
    <row r="180" spans="1:63" ht="31.5" x14ac:dyDescent="0.35">
      <c r="A180" s="21" t="s">
        <v>2</v>
      </c>
      <c r="B180" s="22">
        <v>59.2</v>
      </c>
      <c r="C180" s="22"/>
      <c r="AG180" s="14">
        <f>AVERAGE($B$11:$B$267)</f>
        <v>66.206381322957199</v>
      </c>
      <c r="AV180" s="21" t="s">
        <v>2</v>
      </c>
      <c r="AW180" s="22">
        <v>81.260000000000005</v>
      </c>
      <c r="AX180" s="21"/>
      <c r="AY180" s="21" t="s">
        <v>2</v>
      </c>
      <c r="AZ180" s="22">
        <v>70.959999999999994</v>
      </c>
      <c r="BA180" s="21"/>
      <c r="BB180" s="21"/>
      <c r="BC180" s="21" t="s">
        <v>2</v>
      </c>
      <c r="BD180" s="22">
        <v>70.319999999999993</v>
      </c>
      <c r="BG180" s="3"/>
      <c r="BK180" s="3"/>
    </row>
    <row r="181" spans="1:63" ht="28.5" x14ac:dyDescent="0.35">
      <c r="A181" s="21" t="s">
        <v>2</v>
      </c>
      <c r="B181" s="22">
        <v>73.06</v>
      </c>
      <c r="C181" s="22"/>
      <c r="AG181" s="15" t="s">
        <v>23</v>
      </c>
      <c r="AV181" s="21" t="s">
        <v>2</v>
      </c>
      <c r="AW181" s="22">
        <v>39.76</v>
      </c>
      <c r="AX181" s="21"/>
      <c r="AY181" s="21" t="s">
        <v>2</v>
      </c>
      <c r="AZ181" s="22">
        <v>71.17</v>
      </c>
      <c r="BA181" s="21"/>
      <c r="BB181" s="21"/>
      <c r="BC181" s="21" t="s">
        <v>2</v>
      </c>
      <c r="BD181" s="22">
        <v>70.56</v>
      </c>
      <c r="BG181" s="3"/>
      <c r="BK181" s="3"/>
    </row>
    <row r="182" spans="1:63" ht="21" x14ac:dyDescent="0.35">
      <c r="A182" s="21" t="s">
        <v>2</v>
      </c>
      <c r="B182" s="22">
        <v>41.29</v>
      </c>
      <c r="C182" s="22"/>
      <c r="AV182" s="21" t="s">
        <v>1</v>
      </c>
      <c r="AW182" s="22">
        <v>80.63</v>
      </c>
      <c r="AX182" s="21"/>
      <c r="AY182" s="21" t="s">
        <v>1</v>
      </c>
      <c r="AZ182" s="22">
        <v>71.48</v>
      </c>
      <c r="BA182" s="21"/>
      <c r="BB182" s="21"/>
      <c r="BC182" s="21" t="s">
        <v>1</v>
      </c>
      <c r="BD182" s="22">
        <v>70.599999999999994</v>
      </c>
      <c r="BG182" s="3"/>
      <c r="BK182" s="3"/>
    </row>
    <row r="183" spans="1:63" ht="21" x14ac:dyDescent="0.35">
      <c r="A183" s="21" t="s">
        <v>1</v>
      </c>
      <c r="B183" s="22">
        <v>80.92</v>
      </c>
      <c r="C183" s="22"/>
      <c r="AV183" s="21" t="s">
        <v>1</v>
      </c>
      <c r="AW183" s="22">
        <v>106.47</v>
      </c>
      <c r="AX183" s="21"/>
      <c r="AY183" s="21" t="s">
        <v>1</v>
      </c>
      <c r="AZ183" s="22">
        <v>71.59</v>
      </c>
      <c r="BA183" s="21"/>
      <c r="BB183" s="21"/>
      <c r="BC183" s="21" t="s">
        <v>1</v>
      </c>
      <c r="BD183" s="22">
        <v>70.66</v>
      </c>
      <c r="BG183" s="3"/>
      <c r="BK183" s="3"/>
    </row>
    <row r="184" spans="1:63" ht="31.5" x14ac:dyDescent="0.35">
      <c r="A184" s="21" t="s">
        <v>1</v>
      </c>
      <c r="B184" s="22">
        <v>40.32</v>
      </c>
      <c r="C184" s="22"/>
      <c r="AF184" s="14">
        <f>$AG$180-$AN$90</f>
        <v>46.210644322732676</v>
      </c>
      <c r="AH184" s="14">
        <f>$AG$180+$AN$90</f>
        <v>86.202118323181722</v>
      </c>
      <c r="AV184" s="21" t="s">
        <v>2</v>
      </c>
      <c r="AW184" s="22">
        <v>79.3</v>
      </c>
      <c r="AX184" s="21"/>
      <c r="AY184" s="21" t="s">
        <v>1</v>
      </c>
      <c r="AZ184" s="22">
        <v>71.63</v>
      </c>
      <c r="BA184" s="21"/>
      <c r="BB184" s="21"/>
      <c r="BC184" s="21" t="s">
        <v>1</v>
      </c>
      <c r="BD184" s="22">
        <v>70.8</v>
      </c>
      <c r="BG184" s="3"/>
      <c r="BK184" s="3"/>
    </row>
    <row r="185" spans="1:63" ht="28.5" x14ac:dyDescent="0.35">
      <c r="A185" s="21" t="s">
        <v>1</v>
      </c>
      <c r="B185" s="22">
        <v>92.66</v>
      </c>
      <c r="C185" s="22"/>
      <c r="AF185" s="15" t="s">
        <v>23</v>
      </c>
      <c r="AH185" s="15" t="s">
        <v>23</v>
      </c>
      <c r="AV185" s="21" t="s">
        <v>1</v>
      </c>
      <c r="AW185" s="22">
        <v>45.62</v>
      </c>
      <c r="AX185" s="21"/>
      <c r="AY185" s="21" t="s">
        <v>1</v>
      </c>
      <c r="AZ185" s="22">
        <v>71.709999999999994</v>
      </c>
      <c r="BA185" s="21"/>
      <c r="BB185" s="21"/>
      <c r="BC185" s="21" t="s">
        <v>2</v>
      </c>
      <c r="BD185" s="22">
        <v>70.959999999999994</v>
      </c>
      <c r="BG185" s="3"/>
      <c r="BK185" s="3"/>
    </row>
    <row r="186" spans="1:63" ht="21" x14ac:dyDescent="0.35">
      <c r="A186" s="21" t="s">
        <v>1</v>
      </c>
      <c r="B186" s="22">
        <v>62.89</v>
      </c>
      <c r="C186" s="22"/>
      <c r="AV186" s="21" t="s">
        <v>1</v>
      </c>
      <c r="AW186" s="22">
        <v>100.56</v>
      </c>
      <c r="AX186" s="21"/>
      <c r="AY186" s="21" t="s">
        <v>2</v>
      </c>
      <c r="AZ186" s="22">
        <v>71.83</v>
      </c>
      <c r="BA186" s="21"/>
      <c r="BB186" s="21"/>
      <c r="BC186" s="21" t="s">
        <v>2</v>
      </c>
      <c r="BD186" s="22">
        <v>71.17</v>
      </c>
      <c r="BG186" s="3"/>
      <c r="BK186" s="3"/>
    </row>
    <row r="187" spans="1:63" ht="21" x14ac:dyDescent="0.35">
      <c r="A187" s="21" t="s">
        <v>1</v>
      </c>
      <c r="B187" s="22">
        <v>113.05</v>
      </c>
      <c r="C187" s="22"/>
      <c r="AV187" s="21" t="s">
        <v>1</v>
      </c>
      <c r="AW187" s="22">
        <v>81.569999999999993</v>
      </c>
      <c r="AX187" s="21"/>
      <c r="AY187" s="21" t="s">
        <v>2</v>
      </c>
      <c r="AZ187" s="22">
        <v>72</v>
      </c>
      <c r="BA187" s="21"/>
      <c r="BB187" s="21"/>
      <c r="BC187" s="21" t="s">
        <v>1</v>
      </c>
      <c r="BD187" s="22">
        <v>71.48</v>
      </c>
      <c r="BG187" s="3"/>
      <c r="BK187" s="3"/>
    </row>
    <row r="188" spans="1:63" ht="21" x14ac:dyDescent="0.35">
      <c r="A188" s="21" t="s">
        <v>2</v>
      </c>
      <c r="B188" s="22">
        <v>59.19</v>
      </c>
      <c r="C188" s="22"/>
      <c r="AV188" s="21" t="s">
        <v>2</v>
      </c>
      <c r="AW188" s="22">
        <v>46.58</v>
      </c>
      <c r="AX188" s="21"/>
      <c r="AY188" s="21" t="s">
        <v>2</v>
      </c>
      <c r="AZ188" s="22">
        <v>72.069999999999993</v>
      </c>
      <c r="BA188" s="21"/>
      <c r="BB188" s="21"/>
      <c r="BC188" s="21" t="s">
        <v>1</v>
      </c>
      <c r="BD188" s="22">
        <v>71.59</v>
      </c>
      <c r="BG188" s="3"/>
      <c r="BK188" s="3"/>
    </row>
    <row r="189" spans="1:63" ht="31.5" x14ac:dyDescent="0.45">
      <c r="A189" s="21" t="s">
        <v>2</v>
      </c>
      <c r="B189" s="22">
        <v>36.020000000000003</v>
      </c>
      <c r="C189" s="22"/>
      <c r="AD189" s="16">
        <f>$AG$180-2*$AN$90</f>
        <v>26.214907322508147</v>
      </c>
      <c r="AE189" s="17" t="s">
        <v>23</v>
      </c>
      <c r="AI189" s="16">
        <f>$AG$180+2*$AN$90</f>
        <v>106.19785532340626</v>
      </c>
      <c r="AJ189" s="17" t="s">
        <v>23</v>
      </c>
      <c r="AV189" s="21" t="s">
        <v>1</v>
      </c>
      <c r="AW189" s="22">
        <v>62.26</v>
      </c>
      <c r="AX189" s="21"/>
      <c r="AY189" s="21" t="s">
        <v>1</v>
      </c>
      <c r="AZ189" s="22">
        <v>72.14</v>
      </c>
      <c r="BA189" s="21"/>
      <c r="BB189" s="21"/>
      <c r="BC189" s="21" t="s">
        <v>1</v>
      </c>
      <c r="BD189" s="22">
        <v>71.63</v>
      </c>
      <c r="BG189" s="3"/>
      <c r="BK189" s="3"/>
    </row>
    <row r="190" spans="1:63" ht="21" x14ac:dyDescent="0.35">
      <c r="A190" s="21" t="s">
        <v>1</v>
      </c>
      <c r="B190" s="22">
        <v>84.16</v>
      </c>
      <c r="C190" s="22"/>
      <c r="AV190" s="21" t="s">
        <v>1</v>
      </c>
      <c r="AW190" s="22">
        <v>72.61</v>
      </c>
      <c r="AX190" s="21"/>
      <c r="AY190" s="21" t="s">
        <v>1</v>
      </c>
      <c r="AZ190" s="22">
        <v>72.400000000000006</v>
      </c>
      <c r="BA190" s="21"/>
      <c r="BB190" s="21"/>
      <c r="BC190" s="21" t="s">
        <v>1</v>
      </c>
      <c r="BD190" s="22">
        <v>71.709999999999994</v>
      </c>
      <c r="BG190" s="3"/>
      <c r="BK190" s="3"/>
    </row>
    <row r="191" spans="1:63" ht="21" x14ac:dyDescent="0.35">
      <c r="A191" s="21" t="s">
        <v>2</v>
      </c>
      <c r="B191" s="22">
        <v>44.48</v>
      </c>
      <c r="C191" s="22"/>
      <c r="AV191" s="21" t="s">
        <v>1</v>
      </c>
      <c r="AW191" s="22">
        <v>102.1</v>
      </c>
      <c r="AX191" s="21"/>
      <c r="AY191" s="21" t="s">
        <v>2</v>
      </c>
      <c r="AZ191" s="22">
        <v>72.59</v>
      </c>
      <c r="BA191" s="21"/>
      <c r="BB191" s="21"/>
      <c r="BC191" s="21" t="s">
        <v>2</v>
      </c>
      <c r="BD191" s="22">
        <v>71.83</v>
      </c>
      <c r="BG191" s="3"/>
      <c r="BK191" s="3"/>
    </row>
    <row r="192" spans="1:63" ht="21" x14ac:dyDescent="0.35">
      <c r="A192" s="21" t="s">
        <v>1</v>
      </c>
      <c r="B192" s="22">
        <v>69.099999999999994</v>
      </c>
      <c r="C192" s="22"/>
      <c r="AV192" s="21" t="s">
        <v>2</v>
      </c>
      <c r="AW192" s="22">
        <v>75.180000000000007</v>
      </c>
      <c r="AX192" s="21"/>
      <c r="AY192" s="21" t="s">
        <v>1</v>
      </c>
      <c r="AZ192" s="22">
        <v>72.61</v>
      </c>
      <c r="BA192" s="21"/>
      <c r="BB192" s="21"/>
      <c r="BC192" s="21" t="s">
        <v>2</v>
      </c>
      <c r="BD192" s="22">
        <v>72</v>
      </c>
      <c r="BG192" s="3"/>
      <c r="BK192" s="3"/>
    </row>
    <row r="193" spans="1:63" ht="21" x14ac:dyDescent="0.35">
      <c r="A193" s="21" t="s">
        <v>2</v>
      </c>
      <c r="B193" s="22">
        <v>26.22</v>
      </c>
      <c r="C193" s="22"/>
      <c r="AV193" s="21" t="s">
        <v>2</v>
      </c>
      <c r="AW193" s="22">
        <v>36.39</v>
      </c>
      <c r="AX193" s="21"/>
      <c r="AY193" s="21" t="s">
        <v>1</v>
      </c>
      <c r="AZ193" s="22">
        <v>72.72</v>
      </c>
      <c r="BA193" s="21"/>
      <c r="BB193" s="21"/>
      <c r="BC193" s="21" t="s">
        <v>2</v>
      </c>
      <c r="BD193" s="22">
        <v>72.069999999999993</v>
      </c>
      <c r="BG193" s="3"/>
      <c r="BK193" s="3"/>
    </row>
    <row r="194" spans="1:63" ht="21" x14ac:dyDescent="0.35">
      <c r="A194" s="21" t="s">
        <v>1</v>
      </c>
      <c r="B194" s="22">
        <v>72.959999999999994</v>
      </c>
      <c r="C194" s="22"/>
      <c r="AV194" s="21" t="s">
        <v>2</v>
      </c>
      <c r="AW194" s="22">
        <v>48.61</v>
      </c>
      <c r="AX194" s="21"/>
      <c r="AY194" s="21" t="s">
        <v>1</v>
      </c>
      <c r="AZ194" s="22">
        <v>72.959999999999994</v>
      </c>
      <c r="BA194" s="21"/>
      <c r="BB194" s="21"/>
      <c r="BC194" s="21" t="s">
        <v>1</v>
      </c>
      <c r="BD194" s="22">
        <v>72.14</v>
      </c>
      <c r="BG194" s="3"/>
      <c r="BK194" s="3"/>
    </row>
    <row r="195" spans="1:63" ht="21" x14ac:dyDescent="0.35">
      <c r="A195" s="21" t="s">
        <v>2</v>
      </c>
      <c r="B195" s="22">
        <v>49.61</v>
      </c>
      <c r="C195" s="22"/>
      <c r="AV195" s="21" t="s">
        <v>1</v>
      </c>
      <c r="AW195" s="22">
        <v>68.97</v>
      </c>
      <c r="AX195" s="21"/>
      <c r="AY195" s="21" t="s">
        <v>2</v>
      </c>
      <c r="AZ195" s="22">
        <v>73.03</v>
      </c>
      <c r="BA195" s="21"/>
      <c r="BB195" s="21"/>
      <c r="BC195" s="21" t="s">
        <v>1</v>
      </c>
      <c r="BD195" s="22">
        <v>72.400000000000006</v>
      </c>
      <c r="BG195" s="3"/>
      <c r="BK195" s="3"/>
    </row>
    <row r="196" spans="1:63" ht="21" x14ac:dyDescent="0.35">
      <c r="A196" s="21" t="s">
        <v>2</v>
      </c>
      <c r="B196" s="22">
        <v>44.67</v>
      </c>
      <c r="C196" s="22"/>
      <c r="AV196" s="21" t="s">
        <v>1</v>
      </c>
      <c r="AW196" s="22">
        <v>73.66</v>
      </c>
      <c r="AX196" s="21"/>
      <c r="AY196" s="21" t="s">
        <v>2</v>
      </c>
      <c r="AZ196" s="22">
        <v>73.06</v>
      </c>
      <c r="BA196" s="21"/>
      <c r="BB196" s="21"/>
      <c r="BC196" s="21" t="s">
        <v>2</v>
      </c>
      <c r="BD196" s="22">
        <v>72.59</v>
      </c>
      <c r="BG196" s="3"/>
      <c r="BK196" s="3"/>
    </row>
    <row r="197" spans="1:63" ht="21" x14ac:dyDescent="0.35">
      <c r="A197" s="21" t="s">
        <v>1</v>
      </c>
      <c r="B197" s="22">
        <v>57.39</v>
      </c>
      <c r="C197" s="22"/>
      <c r="AV197" s="21" t="s">
        <v>2</v>
      </c>
      <c r="AW197" s="22">
        <v>59.2</v>
      </c>
      <c r="AX197" s="21"/>
      <c r="AY197" s="21" t="s">
        <v>1</v>
      </c>
      <c r="AZ197" s="22">
        <v>73.66</v>
      </c>
      <c r="BA197" s="21"/>
      <c r="BB197" s="21"/>
      <c r="BC197" s="21" t="s">
        <v>1</v>
      </c>
      <c r="BD197" s="22">
        <v>72.61</v>
      </c>
      <c r="BG197" s="3"/>
      <c r="BK197" s="3"/>
    </row>
    <row r="198" spans="1:63" ht="21" x14ac:dyDescent="0.35">
      <c r="A198" s="21" t="s">
        <v>2</v>
      </c>
      <c r="B198" s="22">
        <v>56.79</v>
      </c>
      <c r="C198" s="22"/>
      <c r="AV198" s="21" t="s">
        <v>2</v>
      </c>
      <c r="AW198" s="22">
        <v>73.06</v>
      </c>
      <c r="AX198" s="21"/>
      <c r="AY198" s="21" t="s">
        <v>2</v>
      </c>
      <c r="AZ198" s="22">
        <v>73.7</v>
      </c>
      <c r="BA198" s="21"/>
      <c r="BB198" s="21"/>
      <c r="BC198" s="21" t="s">
        <v>1</v>
      </c>
      <c r="BD198" s="22">
        <v>72.72</v>
      </c>
      <c r="BG198" s="3"/>
      <c r="BK198" s="3"/>
    </row>
    <row r="199" spans="1:63" ht="21" x14ac:dyDescent="0.35">
      <c r="A199" s="21" t="s">
        <v>2</v>
      </c>
      <c r="B199" s="22">
        <v>49.26</v>
      </c>
      <c r="C199" s="22"/>
      <c r="AV199" s="21" t="s">
        <v>2</v>
      </c>
      <c r="AW199" s="22">
        <v>41.29</v>
      </c>
      <c r="AX199" s="21"/>
      <c r="AY199" s="21" t="s">
        <v>1</v>
      </c>
      <c r="AZ199" s="22">
        <v>74.06</v>
      </c>
      <c r="BA199" s="21"/>
      <c r="BB199" s="21"/>
      <c r="BC199" s="21" t="s">
        <v>1</v>
      </c>
      <c r="BD199" s="22">
        <v>72.959999999999994</v>
      </c>
      <c r="BG199" s="3"/>
      <c r="BK199" s="3"/>
    </row>
    <row r="200" spans="1:63" ht="21" x14ac:dyDescent="0.35">
      <c r="A200" s="21" t="s">
        <v>1</v>
      </c>
      <c r="B200" s="22">
        <v>59.89</v>
      </c>
      <c r="C200" s="22"/>
      <c r="AV200" s="21" t="s">
        <v>1</v>
      </c>
      <c r="AW200" s="22">
        <v>80.92</v>
      </c>
      <c r="AX200" s="21"/>
      <c r="AY200" s="21" t="s">
        <v>2</v>
      </c>
      <c r="AZ200" s="22">
        <v>74.81</v>
      </c>
      <c r="BA200" s="21"/>
      <c r="BB200" s="21"/>
      <c r="BC200" s="21" t="s">
        <v>2</v>
      </c>
      <c r="BD200" s="22">
        <v>73.03</v>
      </c>
      <c r="BG200" s="3"/>
      <c r="BK200" s="3"/>
    </row>
    <row r="201" spans="1:63" ht="21" x14ac:dyDescent="0.35">
      <c r="A201" s="21" t="s">
        <v>1</v>
      </c>
      <c r="B201" s="22">
        <v>96.04</v>
      </c>
      <c r="C201" s="22"/>
      <c r="AV201" s="21" t="s">
        <v>1</v>
      </c>
      <c r="AW201" s="22">
        <v>40.32</v>
      </c>
      <c r="AX201" s="21"/>
      <c r="AY201" s="21" t="s">
        <v>2</v>
      </c>
      <c r="AZ201" s="22">
        <v>74.92</v>
      </c>
      <c r="BA201" s="21"/>
      <c r="BB201" s="21"/>
      <c r="BC201" s="21" t="s">
        <v>2</v>
      </c>
      <c r="BD201" s="22">
        <v>73.06</v>
      </c>
      <c r="BG201" s="3"/>
      <c r="BK201" s="3"/>
    </row>
    <row r="202" spans="1:63" ht="21" x14ac:dyDescent="0.35">
      <c r="A202" s="21" t="s">
        <v>2</v>
      </c>
      <c r="B202" s="22">
        <v>91.74</v>
      </c>
      <c r="C202" s="22"/>
      <c r="AV202" s="21" t="s">
        <v>1</v>
      </c>
      <c r="AW202" s="22">
        <v>92.66</v>
      </c>
      <c r="AX202" s="21"/>
      <c r="AY202" s="21" t="s">
        <v>1</v>
      </c>
      <c r="AZ202" s="22">
        <v>74.92</v>
      </c>
      <c r="BA202" s="21"/>
      <c r="BB202" s="21"/>
      <c r="BC202" s="21" t="s">
        <v>1</v>
      </c>
      <c r="BD202" s="22">
        <v>73.66</v>
      </c>
      <c r="BG202" s="3"/>
      <c r="BK202" s="3"/>
    </row>
    <row r="203" spans="1:63" ht="21" x14ac:dyDescent="0.35">
      <c r="A203" s="21" t="s">
        <v>1</v>
      </c>
      <c r="B203" s="22">
        <v>84.22</v>
      </c>
      <c r="C203" s="22"/>
      <c r="AV203" s="21" t="s">
        <v>1</v>
      </c>
      <c r="AW203" s="22">
        <v>62.89</v>
      </c>
      <c r="AX203" s="21"/>
      <c r="AY203" s="21" t="s">
        <v>1</v>
      </c>
      <c r="AZ203" s="22">
        <v>75.010000000000005</v>
      </c>
      <c r="BA203" s="21"/>
      <c r="BB203" s="21"/>
      <c r="BC203" s="21" t="s">
        <v>2</v>
      </c>
      <c r="BD203" s="22">
        <v>73.7</v>
      </c>
      <c r="BG203" s="3"/>
      <c r="BK203" s="3"/>
    </row>
    <row r="204" spans="1:63" ht="21" x14ac:dyDescent="0.35">
      <c r="A204" s="21" t="s">
        <v>2</v>
      </c>
      <c r="B204" s="22">
        <v>57.76</v>
      </c>
      <c r="C204" s="22"/>
      <c r="AV204" s="21" t="s">
        <v>1</v>
      </c>
      <c r="AW204" s="22">
        <v>113.05</v>
      </c>
      <c r="AX204" s="21"/>
      <c r="AY204" s="21" t="s">
        <v>2</v>
      </c>
      <c r="AZ204" s="22">
        <v>75.11</v>
      </c>
      <c r="BA204" s="21"/>
      <c r="BB204" s="21"/>
      <c r="BC204" s="21" t="s">
        <v>1</v>
      </c>
      <c r="BD204" s="22">
        <v>74.06</v>
      </c>
      <c r="BG204" s="3"/>
      <c r="BK204" s="3"/>
    </row>
    <row r="205" spans="1:63" ht="21" x14ac:dyDescent="0.35">
      <c r="A205" s="21" t="s">
        <v>2</v>
      </c>
      <c r="B205" s="22">
        <v>66.459999999999994</v>
      </c>
      <c r="C205" s="22"/>
      <c r="AV205" s="21" t="s">
        <v>2</v>
      </c>
      <c r="AW205" s="22">
        <v>59.19</v>
      </c>
      <c r="AX205" s="21"/>
      <c r="AY205" s="21" t="s">
        <v>2</v>
      </c>
      <c r="AZ205" s="22">
        <v>75.180000000000007</v>
      </c>
      <c r="BA205" s="21"/>
      <c r="BB205" s="21"/>
      <c r="BC205" s="21" t="s">
        <v>2</v>
      </c>
      <c r="BD205" s="22">
        <v>74.81</v>
      </c>
      <c r="BG205" s="3"/>
      <c r="BK205" s="3"/>
    </row>
    <row r="206" spans="1:63" ht="21" x14ac:dyDescent="0.35">
      <c r="A206" s="21" t="s">
        <v>2</v>
      </c>
      <c r="B206" s="22">
        <v>85.28</v>
      </c>
      <c r="C206" s="22"/>
      <c r="AV206" s="21" t="s">
        <v>2</v>
      </c>
      <c r="AW206" s="22">
        <v>36.020000000000003</v>
      </c>
      <c r="AX206" s="21"/>
      <c r="AY206" s="21" t="s">
        <v>1</v>
      </c>
      <c r="AZ206" s="22">
        <v>75.52</v>
      </c>
      <c r="BA206" s="21"/>
      <c r="BB206" s="21"/>
      <c r="BC206" s="21" t="s">
        <v>2</v>
      </c>
      <c r="BD206" s="22">
        <v>74.92</v>
      </c>
      <c r="BG206" s="3"/>
      <c r="BK206" s="3"/>
    </row>
    <row r="207" spans="1:63" ht="21" x14ac:dyDescent="0.35">
      <c r="A207" s="21" t="s">
        <v>2</v>
      </c>
      <c r="B207" s="22">
        <v>74.81</v>
      </c>
      <c r="C207" s="22"/>
      <c r="AV207" s="21" t="s">
        <v>1</v>
      </c>
      <c r="AW207" s="22">
        <v>84.16</v>
      </c>
      <c r="AX207" s="21"/>
      <c r="AY207" s="21" t="s">
        <v>1</v>
      </c>
      <c r="AZ207" s="22">
        <v>75.599999999999994</v>
      </c>
      <c r="BA207" s="21"/>
      <c r="BB207" s="21"/>
      <c r="BC207" s="21" t="s">
        <v>1</v>
      </c>
      <c r="BD207" s="22">
        <v>74.92</v>
      </c>
      <c r="BG207" s="3"/>
      <c r="BK207" s="3"/>
    </row>
    <row r="208" spans="1:63" ht="21" x14ac:dyDescent="0.35">
      <c r="A208" s="21" t="s">
        <v>1</v>
      </c>
      <c r="B208" s="22">
        <v>62.69</v>
      </c>
      <c r="C208" s="22"/>
      <c r="AV208" s="21" t="s">
        <v>2</v>
      </c>
      <c r="AW208" s="22">
        <v>44.48</v>
      </c>
      <c r="AX208" s="21"/>
      <c r="AY208" s="21" t="s">
        <v>1</v>
      </c>
      <c r="AZ208" s="22">
        <v>75.739999999999995</v>
      </c>
      <c r="BA208" s="21"/>
      <c r="BB208" s="21"/>
      <c r="BC208" s="21" t="s">
        <v>1</v>
      </c>
      <c r="BD208" s="22">
        <v>75.010000000000005</v>
      </c>
      <c r="BG208" s="3"/>
      <c r="BK208" s="3"/>
    </row>
    <row r="209" spans="1:63" ht="21" x14ac:dyDescent="0.35">
      <c r="A209" s="21" t="s">
        <v>1</v>
      </c>
      <c r="B209" s="22">
        <v>56.74</v>
      </c>
      <c r="C209" s="22"/>
      <c r="AV209" s="21" t="s">
        <v>1</v>
      </c>
      <c r="AW209" s="22">
        <v>69.099999999999994</v>
      </c>
      <c r="AX209" s="21"/>
      <c r="AY209" s="21" t="s">
        <v>2</v>
      </c>
      <c r="AZ209" s="22">
        <v>76.55</v>
      </c>
      <c r="BA209" s="21"/>
      <c r="BB209" s="21"/>
      <c r="BC209" s="21" t="s">
        <v>2</v>
      </c>
      <c r="BD209" s="22">
        <v>75.11</v>
      </c>
      <c r="BG209" s="3"/>
      <c r="BK209" s="3"/>
    </row>
    <row r="210" spans="1:63" ht="21" x14ac:dyDescent="0.35">
      <c r="A210" s="21" t="s">
        <v>2</v>
      </c>
      <c r="B210" s="22">
        <v>50.79</v>
      </c>
      <c r="C210" s="22"/>
      <c r="AV210" s="21" t="s">
        <v>2</v>
      </c>
      <c r="AW210" s="22">
        <v>26.22</v>
      </c>
      <c r="AX210" s="21"/>
      <c r="AY210" s="21" t="s">
        <v>2</v>
      </c>
      <c r="AZ210" s="22">
        <v>76.83</v>
      </c>
      <c r="BA210" s="21"/>
      <c r="BB210" s="21"/>
      <c r="BC210" s="21" t="s">
        <v>2</v>
      </c>
      <c r="BD210" s="22">
        <v>75.180000000000007</v>
      </c>
      <c r="BG210" s="3"/>
      <c r="BK210" s="3"/>
    </row>
    <row r="211" spans="1:63" ht="21" x14ac:dyDescent="0.35">
      <c r="A211" s="21" t="s">
        <v>2</v>
      </c>
      <c r="B211" s="22">
        <v>69.77</v>
      </c>
      <c r="C211" s="22"/>
      <c r="AV211" s="21" t="s">
        <v>1</v>
      </c>
      <c r="AW211" s="22">
        <v>72.959999999999994</v>
      </c>
      <c r="AX211" s="21"/>
      <c r="AY211" s="21" t="s">
        <v>1</v>
      </c>
      <c r="AZ211" s="22">
        <v>76.92</v>
      </c>
      <c r="BA211" s="21"/>
      <c r="BB211" s="21"/>
      <c r="BC211" s="21" t="s">
        <v>1</v>
      </c>
      <c r="BD211" s="22">
        <v>75.52</v>
      </c>
      <c r="BG211" s="3"/>
      <c r="BK211" s="3"/>
    </row>
    <row r="212" spans="1:63" ht="21" x14ac:dyDescent="0.35">
      <c r="A212" s="21" t="s">
        <v>2</v>
      </c>
      <c r="B212" s="22">
        <v>108.62</v>
      </c>
      <c r="C212" s="22"/>
      <c r="AV212" s="21" t="s">
        <v>2</v>
      </c>
      <c r="AW212" s="22">
        <v>49.61</v>
      </c>
      <c r="AX212" s="21"/>
      <c r="AY212" s="21" t="s">
        <v>2</v>
      </c>
      <c r="AZ212" s="22">
        <v>77.319999999999993</v>
      </c>
      <c r="BA212" s="21"/>
      <c r="BB212" s="21"/>
      <c r="BC212" s="21" t="s">
        <v>1</v>
      </c>
      <c r="BD212" s="22">
        <v>75.599999999999994</v>
      </c>
      <c r="BG212" s="3"/>
      <c r="BK212" s="3"/>
    </row>
    <row r="213" spans="1:63" ht="21" x14ac:dyDescent="0.35">
      <c r="A213" s="21" t="s">
        <v>2</v>
      </c>
      <c r="B213" s="22">
        <v>66.44</v>
      </c>
      <c r="C213" s="22"/>
      <c r="AV213" s="21" t="s">
        <v>2</v>
      </c>
      <c r="AW213" s="22">
        <v>44.67</v>
      </c>
      <c r="AX213" s="21"/>
      <c r="AY213" s="21" t="s">
        <v>1</v>
      </c>
      <c r="AZ213" s="22">
        <v>77.81</v>
      </c>
      <c r="BA213" s="21"/>
      <c r="BB213" s="21"/>
      <c r="BC213" s="21" t="s">
        <v>1</v>
      </c>
      <c r="BD213" s="22">
        <v>75.739999999999995</v>
      </c>
      <c r="BG213" s="3"/>
      <c r="BK213" s="3"/>
    </row>
    <row r="214" spans="1:63" ht="21" x14ac:dyDescent="0.35">
      <c r="A214" s="21" t="s">
        <v>1</v>
      </c>
      <c r="B214" s="22">
        <v>89.71</v>
      </c>
      <c r="C214" s="22"/>
      <c r="AV214" s="21" t="s">
        <v>1</v>
      </c>
      <c r="AW214" s="22">
        <v>57.39</v>
      </c>
      <c r="AX214" s="21"/>
      <c r="AY214" s="21" t="s">
        <v>2</v>
      </c>
      <c r="AZ214" s="22">
        <v>77.88</v>
      </c>
      <c r="BA214" s="21"/>
      <c r="BB214" s="21"/>
      <c r="BC214" s="21" t="s">
        <v>2</v>
      </c>
      <c r="BD214" s="22">
        <v>76.55</v>
      </c>
      <c r="BG214" s="3"/>
      <c r="BK214" s="3"/>
    </row>
    <row r="215" spans="1:63" ht="21" x14ac:dyDescent="0.35">
      <c r="A215" s="21" t="s">
        <v>2</v>
      </c>
      <c r="B215" s="22">
        <v>99.5</v>
      </c>
      <c r="C215" s="22"/>
      <c r="AV215" s="21" t="s">
        <v>2</v>
      </c>
      <c r="AW215" s="22">
        <v>56.79</v>
      </c>
      <c r="AX215" s="21"/>
      <c r="AY215" s="21" t="s">
        <v>1</v>
      </c>
      <c r="AZ215" s="22">
        <v>77.989999999999995</v>
      </c>
      <c r="BA215" s="21"/>
      <c r="BB215" s="21"/>
      <c r="BC215" s="21" t="s">
        <v>2</v>
      </c>
      <c r="BD215" s="22">
        <v>76.83</v>
      </c>
      <c r="BG215" s="3"/>
      <c r="BK215" s="3"/>
    </row>
    <row r="216" spans="1:63" ht="21" x14ac:dyDescent="0.35">
      <c r="A216" s="21" t="s">
        <v>1</v>
      </c>
      <c r="B216" s="22">
        <v>100.78</v>
      </c>
      <c r="C216" s="22"/>
      <c r="AV216" s="21" t="s">
        <v>2</v>
      </c>
      <c r="AW216" s="22">
        <v>49.26</v>
      </c>
      <c r="AX216" s="21"/>
      <c r="AY216" s="21" t="s">
        <v>2</v>
      </c>
      <c r="AZ216" s="22">
        <v>78.89</v>
      </c>
      <c r="BA216" s="21"/>
      <c r="BB216" s="21"/>
      <c r="BC216" s="21" t="s">
        <v>1</v>
      </c>
      <c r="BD216" s="22">
        <v>76.92</v>
      </c>
      <c r="BG216" s="3"/>
      <c r="BK216" s="3"/>
    </row>
    <row r="217" spans="1:63" ht="21" x14ac:dyDescent="0.35">
      <c r="A217" s="21" t="s">
        <v>1</v>
      </c>
      <c r="B217" s="22">
        <v>102.84</v>
      </c>
      <c r="C217" s="22"/>
      <c r="AV217" s="21" t="s">
        <v>1</v>
      </c>
      <c r="AW217" s="22">
        <v>59.89</v>
      </c>
      <c r="AX217" s="21"/>
      <c r="AY217" s="21" t="s">
        <v>1</v>
      </c>
      <c r="AZ217" s="22">
        <v>79.17</v>
      </c>
      <c r="BA217" s="21"/>
      <c r="BB217" s="21"/>
      <c r="BC217" s="21" t="s">
        <v>2</v>
      </c>
      <c r="BD217" s="22">
        <v>77.319999999999993</v>
      </c>
      <c r="BG217" s="3"/>
      <c r="BK217" s="3"/>
    </row>
    <row r="218" spans="1:63" ht="21" x14ac:dyDescent="0.35">
      <c r="A218" s="21" t="s">
        <v>2</v>
      </c>
      <c r="B218" s="22">
        <v>63.64</v>
      </c>
      <c r="C218" s="22"/>
      <c r="AV218" s="21" t="s">
        <v>1</v>
      </c>
      <c r="AW218" s="22">
        <v>96.04</v>
      </c>
      <c r="AX218" s="21"/>
      <c r="AY218" s="21" t="s">
        <v>2</v>
      </c>
      <c r="AZ218" s="22">
        <v>79.3</v>
      </c>
      <c r="BA218" s="21"/>
      <c r="BB218" s="21"/>
      <c r="BC218" s="21" t="s">
        <v>1</v>
      </c>
      <c r="BD218" s="22">
        <v>77.81</v>
      </c>
      <c r="BG218" s="3"/>
      <c r="BK218" s="3"/>
    </row>
    <row r="219" spans="1:63" ht="21" x14ac:dyDescent="0.35">
      <c r="A219" s="21" t="s">
        <v>2</v>
      </c>
      <c r="B219" s="22">
        <v>43.1</v>
      </c>
      <c r="C219" s="22"/>
      <c r="AV219" s="21" t="s">
        <v>2</v>
      </c>
      <c r="AW219" s="22">
        <v>91.74</v>
      </c>
      <c r="AX219" s="21"/>
      <c r="AY219" s="21" t="s">
        <v>1</v>
      </c>
      <c r="AZ219" s="22">
        <v>79.739999999999995</v>
      </c>
      <c r="BA219" s="21"/>
      <c r="BB219" s="21"/>
      <c r="BC219" s="21" t="s">
        <v>2</v>
      </c>
      <c r="BD219" s="22">
        <v>77.88</v>
      </c>
      <c r="BG219" s="3"/>
      <c r="BK219" s="3"/>
    </row>
    <row r="220" spans="1:63" ht="21" x14ac:dyDescent="0.35">
      <c r="A220" s="21" t="s">
        <v>2</v>
      </c>
      <c r="B220" s="22">
        <v>39.36</v>
      </c>
      <c r="C220" s="22"/>
      <c r="AV220" s="21" t="s">
        <v>1</v>
      </c>
      <c r="AW220" s="22">
        <v>84.22</v>
      </c>
      <c r="AX220" s="21"/>
      <c r="AY220" s="21" t="s">
        <v>1</v>
      </c>
      <c r="AZ220" s="22">
        <v>80.38</v>
      </c>
      <c r="BA220" s="21"/>
      <c r="BB220" s="21"/>
      <c r="BC220" s="21" t="s">
        <v>1</v>
      </c>
      <c r="BD220" s="22">
        <v>77.989999999999995</v>
      </c>
      <c r="BG220" s="3"/>
      <c r="BK220" s="3"/>
    </row>
    <row r="221" spans="1:63" ht="21" x14ac:dyDescent="0.35">
      <c r="A221" s="21" t="s">
        <v>2</v>
      </c>
      <c r="B221" s="22">
        <v>50.35</v>
      </c>
      <c r="C221" s="22"/>
      <c r="AV221" s="21" t="s">
        <v>2</v>
      </c>
      <c r="AW221" s="22">
        <v>57.76</v>
      </c>
      <c r="AX221" s="21"/>
      <c r="AY221" s="21" t="s">
        <v>1</v>
      </c>
      <c r="AZ221" s="22">
        <v>80.63</v>
      </c>
      <c r="BA221" s="21"/>
      <c r="BB221" s="21"/>
      <c r="BC221" s="21" t="s">
        <v>2</v>
      </c>
      <c r="BD221" s="22">
        <v>78.89</v>
      </c>
      <c r="BG221" s="3"/>
      <c r="BK221" s="3"/>
    </row>
    <row r="222" spans="1:63" ht="21" x14ac:dyDescent="0.35">
      <c r="A222" s="21" t="s">
        <v>1</v>
      </c>
      <c r="B222" s="22">
        <v>64.34</v>
      </c>
      <c r="C222" s="22"/>
      <c r="AV222" s="21" t="s">
        <v>2</v>
      </c>
      <c r="AW222" s="22">
        <v>66.459999999999994</v>
      </c>
      <c r="AX222" s="21"/>
      <c r="AY222" s="21" t="s">
        <v>2</v>
      </c>
      <c r="AZ222" s="22">
        <v>80.650000000000006</v>
      </c>
      <c r="BA222" s="21"/>
      <c r="BB222" s="21"/>
      <c r="BC222" s="21" t="s">
        <v>1</v>
      </c>
      <c r="BD222" s="22">
        <v>79.17</v>
      </c>
      <c r="BG222" s="3"/>
      <c r="BK222" s="3"/>
    </row>
    <row r="223" spans="1:63" ht="21" x14ac:dyDescent="0.35">
      <c r="A223" s="21" t="s">
        <v>1</v>
      </c>
      <c r="B223" s="22">
        <v>68.239999999999995</v>
      </c>
      <c r="C223" s="22"/>
      <c r="AV223" s="21" t="s">
        <v>2</v>
      </c>
      <c r="AW223" s="22">
        <v>85.28</v>
      </c>
      <c r="AX223" s="21"/>
      <c r="AY223" s="21" t="s">
        <v>1</v>
      </c>
      <c r="AZ223" s="22">
        <v>80.92</v>
      </c>
      <c r="BA223" s="21"/>
      <c r="BB223" s="21"/>
      <c r="BC223" s="21" t="s">
        <v>2</v>
      </c>
      <c r="BD223" s="22">
        <v>79.3</v>
      </c>
      <c r="BG223" s="3"/>
      <c r="BK223" s="3"/>
    </row>
    <row r="224" spans="1:63" ht="21" x14ac:dyDescent="0.35">
      <c r="A224" s="21" t="s">
        <v>2</v>
      </c>
      <c r="B224" s="22">
        <v>55.04</v>
      </c>
      <c r="C224" s="22"/>
      <c r="AV224" s="21" t="s">
        <v>2</v>
      </c>
      <c r="AW224" s="22">
        <v>74.81</v>
      </c>
      <c r="AX224" s="21"/>
      <c r="AY224" s="21" t="s">
        <v>2</v>
      </c>
      <c r="AZ224" s="22">
        <v>81.17</v>
      </c>
      <c r="BA224" s="21"/>
      <c r="BB224" s="21"/>
      <c r="BC224" s="21" t="s">
        <v>1</v>
      </c>
      <c r="BD224" s="22">
        <v>79.739999999999995</v>
      </c>
      <c r="BG224" s="3"/>
      <c r="BK224" s="3"/>
    </row>
    <row r="225" spans="1:63" ht="21" x14ac:dyDescent="0.35">
      <c r="A225" s="21" t="s">
        <v>1</v>
      </c>
      <c r="B225" s="22">
        <v>70</v>
      </c>
      <c r="C225" s="22"/>
      <c r="AV225" s="21" t="s">
        <v>1</v>
      </c>
      <c r="AW225" s="22">
        <v>62.69</v>
      </c>
      <c r="AX225" s="21"/>
      <c r="AY225" s="21" t="s">
        <v>2</v>
      </c>
      <c r="AZ225" s="22">
        <v>81.260000000000005</v>
      </c>
      <c r="BA225" s="21"/>
      <c r="BB225" s="21"/>
      <c r="BC225" s="21" t="s">
        <v>1</v>
      </c>
      <c r="BD225" s="22">
        <v>80.38</v>
      </c>
      <c r="BG225" s="3"/>
      <c r="BK225" s="3"/>
    </row>
    <row r="226" spans="1:63" ht="21" x14ac:dyDescent="0.35">
      <c r="A226" s="21" t="s">
        <v>2</v>
      </c>
      <c r="B226" s="22">
        <v>46.49</v>
      </c>
      <c r="C226" s="22"/>
      <c r="AV226" s="21" t="s">
        <v>1</v>
      </c>
      <c r="AW226" s="22">
        <v>56.74</v>
      </c>
      <c r="AX226" s="21"/>
      <c r="AY226" s="21" t="s">
        <v>1</v>
      </c>
      <c r="AZ226" s="22">
        <v>81.28</v>
      </c>
      <c r="BA226" s="21"/>
      <c r="BB226" s="21"/>
      <c r="BC226" s="21" t="s">
        <v>1</v>
      </c>
      <c r="BD226" s="22">
        <v>80.63</v>
      </c>
      <c r="BG226" s="3"/>
      <c r="BK226" s="3"/>
    </row>
    <row r="227" spans="1:63" ht="21" x14ac:dyDescent="0.35">
      <c r="A227" s="21" t="s">
        <v>1</v>
      </c>
      <c r="B227" s="22">
        <v>71.709999999999994</v>
      </c>
      <c r="C227" s="22"/>
      <c r="AV227" s="21" t="s">
        <v>2</v>
      </c>
      <c r="AW227" s="22">
        <v>50.79</v>
      </c>
      <c r="AX227" s="21"/>
      <c r="AY227" s="21" t="s">
        <v>1</v>
      </c>
      <c r="AZ227" s="22">
        <v>81.569999999999993</v>
      </c>
      <c r="BA227" s="21"/>
      <c r="BB227" s="21"/>
      <c r="BC227" s="21" t="s">
        <v>2</v>
      </c>
      <c r="BD227" s="22">
        <v>80.650000000000006</v>
      </c>
      <c r="BG227" s="3"/>
      <c r="BK227" s="3"/>
    </row>
    <row r="228" spans="1:63" ht="21" x14ac:dyDescent="0.35">
      <c r="A228" s="21" t="s">
        <v>2</v>
      </c>
      <c r="B228" s="22">
        <v>77.319999999999993</v>
      </c>
      <c r="C228" s="22"/>
      <c r="AV228" s="21" t="s">
        <v>2</v>
      </c>
      <c r="AW228" s="22">
        <v>69.77</v>
      </c>
      <c r="AX228" s="21"/>
      <c r="AY228" s="21" t="s">
        <v>2</v>
      </c>
      <c r="AZ228" s="22">
        <v>81.91</v>
      </c>
      <c r="BA228" s="21"/>
      <c r="BB228" s="21"/>
      <c r="BC228" s="21" t="s">
        <v>1</v>
      </c>
      <c r="BD228" s="22">
        <v>80.92</v>
      </c>
      <c r="BG228" s="3"/>
      <c r="BK228" s="3"/>
    </row>
    <row r="229" spans="1:63" ht="21" x14ac:dyDescent="0.35">
      <c r="A229" s="21" t="s">
        <v>2</v>
      </c>
      <c r="B229" s="22">
        <v>19.13</v>
      </c>
      <c r="C229" s="22"/>
      <c r="AV229" s="21" t="s">
        <v>2</v>
      </c>
      <c r="AW229" s="22">
        <v>108.62</v>
      </c>
      <c r="AX229" s="21"/>
      <c r="AY229" s="21" t="s">
        <v>2</v>
      </c>
      <c r="AZ229" s="22">
        <v>81.98</v>
      </c>
      <c r="BA229" s="21"/>
      <c r="BB229" s="21"/>
      <c r="BC229" s="21" t="s">
        <v>2</v>
      </c>
      <c r="BD229" s="22">
        <v>81.17</v>
      </c>
      <c r="BG229" s="3"/>
      <c r="BK229" s="3"/>
    </row>
    <row r="230" spans="1:63" ht="21" x14ac:dyDescent="0.35">
      <c r="A230" s="21" t="s">
        <v>1</v>
      </c>
      <c r="B230" s="22">
        <v>86.48</v>
      </c>
      <c r="C230" s="22"/>
      <c r="AV230" s="21" t="s">
        <v>2</v>
      </c>
      <c r="AW230" s="22">
        <v>66.44</v>
      </c>
      <c r="AX230" s="21"/>
      <c r="AY230" s="21" t="s">
        <v>1</v>
      </c>
      <c r="AZ230" s="22">
        <v>82.24</v>
      </c>
      <c r="BA230" s="21"/>
      <c r="BB230" s="21"/>
      <c r="BC230" s="21" t="s">
        <v>2</v>
      </c>
      <c r="BD230" s="22">
        <v>81.260000000000005</v>
      </c>
      <c r="BG230" s="3"/>
      <c r="BK230" s="3"/>
    </row>
    <row r="231" spans="1:63" ht="21" x14ac:dyDescent="0.35">
      <c r="A231" s="21" t="s">
        <v>1</v>
      </c>
      <c r="B231" s="22">
        <v>101.65</v>
      </c>
      <c r="C231" s="22"/>
      <c r="AV231" s="21" t="s">
        <v>1</v>
      </c>
      <c r="AW231" s="22">
        <v>89.71</v>
      </c>
      <c r="AX231" s="21"/>
      <c r="AY231" s="21" t="s">
        <v>1</v>
      </c>
      <c r="AZ231" s="22">
        <v>82.29</v>
      </c>
      <c r="BA231" s="21"/>
      <c r="BB231" s="21"/>
      <c r="BC231" s="21" t="s">
        <v>1</v>
      </c>
      <c r="BD231" s="22">
        <v>81.28</v>
      </c>
      <c r="BG231" s="3"/>
      <c r="BK231" s="3"/>
    </row>
    <row r="232" spans="1:63" ht="21" x14ac:dyDescent="0.35">
      <c r="A232" s="21" t="s">
        <v>2</v>
      </c>
      <c r="B232" s="22">
        <v>71.17</v>
      </c>
      <c r="C232" s="22"/>
      <c r="AV232" s="21" t="s">
        <v>2</v>
      </c>
      <c r="AW232" s="22">
        <v>99.5</v>
      </c>
      <c r="AX232" s="21"/>
      <c r="AY232" s="21" t="s">
        <v>1</v>
      </c>
      <c r="AZ232" s="22">
        <v>82.62</v>
      </c>
      <c r="BA232" s="21"/>
      <c r="BB232" s="21"/>
      <c r="BC232" s="21" t="s">
        <v>1</v>
      </c>
      <c r="BD232" s="22">
        <v>81.569999999999993</v>
      </c>
      <c r="BG232" s="3"/>
      <c r="BK232" s="3"/>
    </row>
    <row r="233" spans="1:63" ht="21" x14ac:dyDescent="0.35">
      <c r="A233" s="21" t="s">
        <v>1</v>
      </c>
      <c r="B233" s="22">
        <v>57.6</v>
      </c>
      <c r="C233" s="22"/>
      <c r="AV233" s="21" t="s">
        <v>1</v>
      </c>
      <c r="AW233" s="22">
        <v>100.78</v>
      </c>
      <c r="AX233" s="21"/>
      <c r="AY233" s="21" t="s">
        <v>2</v>
      </c>
      <c r="AZ233" s="22">
        <v>82.76</v>
      </c>
      <c r="BA233" s="21"/>
      <c r="BB233" s="21"/>
      <c r="BC233" s="21" t="s">
        <v>2</v>
      </c>
      <c r="BD233" s="22">
        <v>81.91</v>
      </c>
      <c r="BG233" s="3"/>
      <c r="BK233" s="3"/>
    </row>
    <row r="234" spans="1:63" ht="21" x14ac:dyDescent="0.35">
      <c r="A234" s="21" t="s">
        <v>2</v>
      </c>
      <c r="B234" s="22">
        <v>65.06</v>
      </c>
      <c r="C234" s="22"/>
      <c r="AV234" s="21" t="s">
        <v>1</v>
      </c>
      <c r="AW234" s="22">
        <v>102.84</v>
      </c>
      <c r="AX234" s="21"/>
      <c r="AY234" s="21" t="s">
        <v>2</v>
      </c>
      <c r="AZ234" s="22">
        <v>82.88</v>
      </c>
      <c r="BA234" s="21"/>
      <c r="BB234" s="21"/>
      <c r="BC234" s="21" t="s">
        <v>2</v>
      </c>
      <c r="BD234" s="22">
        <v>81.98</v>
      </c>
      <c r="BG234" s="3"/>
      <c r="BK234" s="3"/>
    </row>
    <row r="235" spans="1:63" ht="21" x14ac:dyDescent="0.35">
      <c r="A235" s="21" t="s">
        <v>2</v>
      </c>
      <c r="B235" s="22">
        <v>66.75</v>
      </c>
      <c r="C235" s="22"/>
      <c r="AV235" s="21" t="s">
        <v>2</v>
      </c>
      <c r="AW235" s="22">
        <v>63.64</v>
      </c>
      <c r="AX235" s="21"/>
      <c r="AY235" s="21" t="s">
        <v>1</v>
      </c>
      <c r="AZ235" s="22">
        <v>82.92</v>
      </c>
      <c r="BA235" s="21"/>
      <c r="BB235" s="21"/>
      <c r="BC235" s="21" t="s">
        <v>1</v>
      </c>
      <c r="BD235" s="22">
        <v>82.24</v>
      </c>
      <c r="BG235" s="3"/>
      <c r="BK235" s="3"/>
    </row>
    <row r="236" spans="1:63" ht="21" x14ac:dyDescent="0.35">
      <c r="A236" s="21" t="s">
        <v>2</v>
      </c>
      <c r="B236" s="22">
        <v>73.7</v>
      </c>
      <c r="C236" s="22"/>
      <c r="AV236" s="21" t="s">
        <v>2</v>
      </c>
      <c r="AW236" s="22">
        <v>43.1</v>
      </c>
      <c r="AX236" s="21"/>
      <c r="AY236" s="21" t="s">
        <v>2</v>
      </c>
      <c r="AZ236" s="22">
        <v>83.14</v>
      </c>
      <c r="BA236" s="21"/>
      <c r="BB236" s="21"/>
      <c r="BC236" s="21" t="s">
        <v>1</v>
      </c>
      <c r="BD236" s="22">
        <v>82.29</v>
      </c>
      <c r="BG236" s="3"/>
      <c r="BK236" s="3"/>
    </row>
    <row r="237" spans="1:63" ht="21" x14ac:dyDescent="0.35">
      <c r="A237" s="21" t="s">
        <v>2</v>
      </c>
      <c r="B237" s="22">
        <v>96.73</v>
      </c>
      <c r="C237" s="22"/>
      <c r="AV237" s="21" t="s">
        <v>2</v>
      </c>
      <c r="AW237" s="22">
        <v>39.36</v>
      </c>
      <c r="AX237" s="21"/>
      <c r="AY237" s="21" t="s">
        <v>2</v>
      </c>
      <c r="AZ237" s="22">
        <v>83.77</v>
      </c>
      <c r="BA237" s="21"/>
      <c r="BB237" s="21"/>
      <c r="BC237" s="21" t="s">
        <v>1</v>
      </c>
      <c r="BD237" s="22">
        <v>82.62</v>
      </c>
      <c r="BG237" s="3"/>
      <c r="BK237" s="3"/>
    </row>
    <row r="238" spans="1:63" ht="21" x14ac:dyDescent="0.35">
      <c r="A238" s="21" t="s">
        <v>2</v>
      </c>
      <c r="B238" s="22">
        <v>68.23</v>
      </c>
      <c r="C238" s="22"/>
      <c r="AV238" s="21" t="s">
        <v>2</v>
      </c>
      <c r="AW238" s="22">
        <v>50.35</v>
      </c>
      <c r="AX238" s="21"/>
      <c r="AY238" s="21" t="s">
        <v>1</v>
      </c>
      <c r="AZ238" s="22">
        <v>84.16</v>
      </c>
      <c r="BA238" s="21"/>
      <c r="BB238" s="21"/>
      <c r="BC238" s="21" t="s">
        <v>2</v>
      </c>
      <c r="BD238" s="22">
        <v>82.76</v>
      </c>
      <c r="BG238" s="3"/>
      <c r="BK238" s="3"/>
    </row>
    <row r="239" spans="1:63" ht="21" x14ac:dyDescent="0.35">
      <c r="A239" s="21" t="s">
        <v>1</v>
      </c>
      <c r="B239" s="22">
        <v>84.96</v>
      </c>
      <c r="C239" s="22"/>
      <c r="AV239" s="21" t="s">
        <v>1</v>
      </c>
      <c r="AW239" s="22">
        <v>64.34</v>
      </c>
      <c r="AX239" s="21"/>
      <c r="AY239" s="21" t="s">
        <v>1</v>
      </c>
      <c r="AZ239" s="22">
        <v>84.22</v>
      </c>
      <c r="BA239" s="21"/>
      <c r="BB239" s="21"/>
      <c r="BC239" s="21" t="s">
        <v>2</v>
      </c>
      <c r="BD239" s="22">
        <v>82.88</v>
      </c>
      <c r="BG239" s="3"/>
      <c r="BK239" s="3"/>
    </row>
    <row r="240" spans="1:63" ht="21" x14ac:dyDescent="0.35">
      <c r="A240" s="21" t="s">
        <v>1</v>
      </c>
      <c r="B240" s="22">
        <v>82.29</v>
      </c>
      <c r="C240" s="22"/>
      <c r="AV240" s="21" t="s">
        <v>1</v>
      </c>
      <c r="AW240" s="22">
        <v>68.239999999999995</v>
      </c>
      <c r="AX240" s="21"/>
      <c r="AY240" s="21" t="s">
        <v>1</v>
      </c>
      <c r="AZ240" s="22">
        <v>84.33</v>
      </c>
      <c r="BA240" s="21"/>
      <c r="BB240" s="21"/>
      <c r="BC240" s="21" t="s">
        <v>1</v>
      </c>
      <c r="BD240" s="22">
        <v>82.92</v>
      </c>
      <c r="BG240" s="3"/>
      <c r="BK240" s="3"/>
    </row>
    <row r="241" spans="1:63" ht="21" x14ac:dyDescent="0.35">
      <c r="A241" s="21" t="s">
        <v>1</v>
      </c>
      <c r="B241" s="22">
        <v>77.989999999999995</v>
      </c>
      <c r="C241" s="22"/>
      <c r="AV241" s="21" t="s">
        <v>2</v>
      </c>
      <c r="AW241" s="22">
        <v>55.04</v>
      </c>
      <c r="AX241" s="21"/>
      <c r="AY241" s="21" t="s">
        <v>1</v>
      </c>
      <c r="AZ241" s="22">
        <v>84.47</v>
      </c>
      <c r="BA241" s="21"/>
      <c r="BB241" s="21"/>
      <c r="BC241" s="21" t="s">
        <v>2</v>
      </c>
      <c r="BD241" s="22">
        <v>83.14</v>
      </c>
      <c r="BG241" s="3"/>
      <c r="BK241" s="3"/>
    </row>
    <row r="242" spans="1:63" ht="21" x14ac:dyDescent="0.35">
      <c r="A242" s="21" t="s">
        <v>2</v>
      </c>
      <c r="B242" s="22">
        <v>105.96</v>
      </c>
      <c r="C242" s="22"/>
      <c r="AV242" s="21" t="s">
        <v>1</v>
      </c>
      <c r="AW242" s="22">
        <v>70</v>
      </c>
      <c r="AX242" s="21"/>
      <c r="AY242" s="21" t="s">
        <v>1</v>
      </c>
      <c r="AZ242" s="22">
        <v>84.96</v>
      </c>
      <c r="BA242" s="21"/>
      <c r="BB242" s="21"/>
      <c r="BC242" s="21" t="s">
        <v>2</v>
      </c>
      <c r="BD242" s="22">
        <v>83.77</v>
      </c>
      <c r="BG242" s="3"/>
      <c r="BK242" s="3"/>
    </row>
    <row r="243" spans="1:63" ht="21" x14ac:dyDescent="0.35">
      <c r="A243" s="21" t="s">
        <v>1</v>
      </c>
      <c r="B243" s="22">
        <v>105.48</v>
      </c>
      <c r="C243" s="22"/>
      <c r="AV243" s="21" t="s">
        <v>2</v>
      </c>
      <c r="AW243" s="22">
        <v>46.49</v>
      </c>
      <c r="AX243" s="21"/>
      <c r="AY243" s="21" t="s">
        <v>2</v>
      </c>
      <c r="AZ243" s="22">
        <v>85.28</v>
      </c>
      <c r="BA243" s="21"/>
      <c r="BB243" s="21"/>
      <c r="BC243" s="21" t="s">
        <v>1</v>
      </c>
      <c r="BD243" s="22">
        <v>84.16</v>
      </c>
      <c r="BG243" s="3"/>
      <c r="BK243" s="3"/>
    </row>
    <row r="244" spans="1:63" ht="21" x14ac:dyDescent="0.35">
      <c r="A244" s="21" t="s">
        <v>1</v>
      </c>
      <c r="B244" s="22">
        <v>52.78</v>
      </c>
      <c r="C244" s="22"/>
      <c r="AV244" s="21" t="s">
        <v>1</v>
      </c>
      <c r="AW244" s="22">
        <v>71.709999999999994</v>
      </c>
      <c r="AX244" s="21"/>
      <c r="AY244" s="21" t="s">
        <v>1</v>
      </c>
      <c r="AZ244" s="22">
        <v>85.82</v>
      </c>
      <c r="BA244" s="21"/>
      <c r="BB244" s="21"/>
      <c r="BC244" s="21" t="s">
        <v>1</v>
      </c>
      <c r="BD244" s="22">
        <v>84.22</v>
      </c>
      <c r="BG244" s="3"/>
      <c r="BK244" s="3"/>
    </row>
    <row r="245" spans="1:63" ht="21" x14ac:dyDescent="0.35">
      <c r="A245" s="21" t="s">
        <v>2</v>
      </c>
      <c r="B245" s="22">
        <v>48.27</v>
      </c>
      <c r="C245" s="22"/>
      <c r="AV245" s="21" t="s">
        <v>2</v>
      </c>
      <c r="AW245" s="22">
        <v>77.319999999999993</v>
      </c>
      <c r="AX245" s="21"/>
      <c r="AY245" s="21" t="s">
        <v>1</v>
      </c>
      <c r="AZ245" s="22">
        <v>86.48</v>
      </c>
      <c r="BA245" s="21"/>
      <c r="BB245" s="21"/>
      <c r="BC245" s="21" t="s">
        <v>1</v>
      </c>
      <c r="BD245" s="22">
        <v>84.33</v>
      </c>
      <c r="BG245" s="3"/>
      <c r="BK245" s="3"/>
    </row>
    <row r="246" spans="1:63" ht="21" x14ac:dyDescent="0.35">
      <c r="A246" s="21" t="s">
        <v>2</v>
      </c>
      <c r="B246" s="22">
        <v>68.650000000000006</v>
      </c>
      <c r="C246" s="22"/>
      <c r="AV246" s="21" t="s">
        <v>2</v>
      </c>
      <c r="AW246" s="22">
        <v>19.13</v>
      </c>
      <c r="AX246" s="21"/>
      <c r="AY246" s="21" t="s">
        <v>1</v>
      </c>
      <c r="AZ246" s="22">
        <v>86.51</v>
      </c>
      <c r="BA246" s="21"/>
      <c r="BB246" s="21"/>
      <c r="BC246" s="21" t="s">
        <v>1</v>
      </c>
      <c r="BD246" s="22">
        <v>84.47</v>
      </c>
      <c r="BG246" s="3"/>
      <c r="BK246" s="3"/>
    </row>
    <row r="247" spans="1:63" ht="21" x14ac:dyDescent="0.35">
      <c r="A247" s="21" t="s">
        <v>2</v>
      </c>
      <c r="B247" s="22">
        <v>59.78</v>
      </c>
      <c r="C247" s="22"/>
      <c r="AV247" s="21" t="s">
        <v>1</v>
      </c>
      <c r="AW247" s="22">
        <v>86.48</v>
      </c>
      <c r="AX247" s="21"/>
      <c r="AY247" s="21" t="s">
        <v>1</v>
      </c>
      <c r="AZ247" s="22">
        <v>86.56</v>
      </c>
      <c r="BA247" s="21"/>
      <c r="BB247" s="21"/>
      <c r="BC247" s="21" t="s">
        <v>1</v>
      </c>
      <c r="BD247" s="22">
        <v>84.96</v>
      </c>
      <c r="BG247" s="3"/>
      <c r="BK247" s="3"/>
    </row>
    <row r="248" spans="1:63" ht="21" x14ac:dyDescent="0.35">
      <c r="A248" s="21" t="s">
        <v>1</v>
      </c>
      <c r="B248" s="22">
        <v>72.14</v>
      </c>
      <c r="C248" s="22"/>
      <c r="AV248" s="21" t="s">
        <v>1</v>
      </c>
      <c r="AW248" s="22">
        <v>101.65</v>
      </c>
      <c r="AX248" s="21"/>
      <c r="AY248" s="21" t="s">
        <v>1</v>
      </c>
      <c r="AZ248" s="22">
        <v>86.66</v>
      </c>
      <c r="BA248" s="21"/>
      <c r="BB248" s="21"/>
      <c r="BC248" s="21" t="s">
        <v>2</v>
      </c>
      <c r="BD248" s="22">
        <v>85.28</v>
      </c>
      <c r="BG248" s="3"/>
      <c r="BK248" s="3"/>
    </row>
    <row r="249" spans="1:63" ht="21" x14ac:dyDescent="0.35">
      <c r="A249" s="21" t="s">
        <v>1</v>
      </c>
      <c r="B249" s="22">
        <v>86.87</v>
      </c>
      <c r="C249" s="22"/>
      <c r="AV249" s="21" t="s">
        <v>2</v>
      </c>
      <c r="AW249" s="22">
        <v>71.17</v>
      </c>
      <c r="AX249" s="21"/>
      <c r="AY249" s="21" t="s">
        <v>2</v>
      </c>
      <c r="AZ249" s="22">
        <v>86.86</v>
      </c>
      <c r="BA249" s="21"/>
      <c r="BB249" s="21"/>
      <c r="BC249" s="21" t="s">
        <v>1</v>
      </c>
      <c r="BD249" s="22">
        <v>85.82</v>
      </c>
      <c r="BG249" s="3"/>
      <c r="BK249" s="3"/>
    </row>
    <row r="250" spans="1:63" ht="21" x14ac:dyDescent="0.35">
      <c r="A250" s="21" t="s">
        <v>1</v>
      </c>
      <c r="B250" s="22">
        <v>66.349999999999994</v>
      </c>
      <c r="C250" s="22"/>
      <c r="AV250" s="21" t="s">
        <v>1</v>
      </c>
      <c r="AW250" s="22">
        <v>57.6</v>
      </c>
      <c r="AX250" s="21"/>
      <c r="AY250" s="21" t="s">
        <v>1</v>
      </c>
      <c r="AZ250" s="22">
        <v>86.87</v>
      </c>
      <c r="BA250" s="21"/>
      <c r="BB250" s="21"/>
      <c r="BC250" s="21" t="s">
        <v>1</v>
      </c>
      <c r="BD250" s="22">
        <v>86.48</v>
      </c>
      <c r="BG250" s="3"/>
      <c r="BK250" s="3"/>
    </row>
    <row r="251" spans="1:63" ht="21" x14ac:dyDescent="0.35">
      <c r="A251" s="21" t="s">
        <v>1</v>
      </c>
      <c r="B251" s="22">
        <v>84.47</v>
      </c>
      <c r="C251" s="22"/>
      <c r="AV251" s="21" t="s">
        <v>2</v>
      </c>
      <c r="AW251" s="22">
        <v>65.06</v>
      </c>
      <c r="AX251" s="21"/>
      <c r="AY251" s="21" t="s">
        <v>2</v>
      </c>
      <c r="AZ251" s="22">
        <v>87.16</v>
      </c>
      <c r="BA251" s="21"/>
      <c r="BB251" s="21"/>
      <c r="BC251" s="21" t="s">
        <v>1</v>
      </c>
      <c r="BD251" s="22">
        <v>86.51</v>
      </c>
      <c r="BG251" s="3"/>
      <c r="BK251" s="3"/>
    </row>
    <row r="252" spans="1:63" ht="21" x14ac:dyDescent="0.35">
      <c r="A252" s="21" t="s">
        <v>1</v>
      </c>
      <c r="B252" s="22">
        <v>74.06</v>
      </c>
      <c r="C252" s="22"/>
      <c r="AV252" s="21" t="s">
        <v>2</v>
      </c>
      <c r="AW252" s="22">
        <v>66.75</v>
      </c>
      <c r="AX252" s="21"/>
      <c r="AY252" s="21" t="s">
        <v>1</v>
      </c>
      <c r="AZ252" s="22">
        <v>87.64</v>
      </c>
      <c r="BA252" s="21"/>
      <c r="BB252" s="21"/>
      <c r="BC252" s="21" t="s">
        <v>1</v>
      </c>
      <c r="BD252" s="22">
        <v>86.56</v>
      </c>
      <c r="BG252" s="3"/>
      <c r="BK252" s="3"/>
    </row>
    <row r="253" spans="1:63" ht="21" x14ac:dyDescent="0.35">
      <c r="A253" s="21" t="s">
        <v>2</v>
      </c>
      <c r="B253" s="22">
        <v>53.61</v>
      </c>
      <c r="C253" s="22"/>
      <c r="AV253" s="21" t="s">
        <v>2</v>
      </c>
      <c r="AW253" s="22">
        <v>73.7</v>
      </c>
      <c r="AX253" s="21"/>
      <c r="AY253" s="21" t="s">
        <v>1</v>
      </c>
      <c r="AZ253" s="22">
        <v>87.69</v>
      </c>
      <c r="BA253" s="21"/>
      <c r="BB253" s="21"/>
      <c r="BC253" s="21" t="s">
        <v>1</v>
      </c>
      <c r="BD253" s="22">
        <v>86.66</v>
      </c>
      <c r="BG253" s="3"/>
      <c r="BK253" s="3"/>
    </row>
    <row r="254" spans="1:63" ht="21" x14ac:dyDescent="0.35">
      <c r="A254" s="21" t="s">
        <v>1</v>
      </c>
      <c r="B254" s="22">
        <v>62.64</v>
      </c>
      <c r="C254" s="22"/>
      <c r="AV254" s="21" t="s">
        <v>2</v>
      </c>
      <c r="AW254" s="22">
        <v>96.73</v>
      </c>
      <c r="AX254" s="21"/>
      <c r="AY254" s="21" t="s">
        <v>1</v>
      </c>
      <c r="AZ254" s="22">
        <v>87.97</v>
      </c>
      <c r="BA254" s="21"/>
      <c r="BB254" s="21"/>
      <c r="BC254" s="21" t="s">
        <v>2</v>
      </c>
      <c r="BD254" s="22">
        <v>86.86</v>
      </c>
      <c r="BG254" s="3"/>
      <c r="BK254" s="3"/>
    </row>
    <row r="255" spans="1:63" ht="21" x14ac:dyDescent="0.35">
      <c r="A255" s="21" t="s">
        <v>1</v>
      </c>
      <c r="B255" s="22">
        <v>66.88</v>
      </c>
      <c r="C255" s="22"/>
      <c r="AV255" s="21" t="s">
        <v>2</v>
      </c>
      <c r="AW255" s="22">
        <v>68.23</v>
      </c>
      <c r="AX255" s="21"/>
      <c r="AY255" s="21" t="s">
        <v>2</v>
      </c>
      <c r="AZ255" s="22">
        <v>89.46</v>
      </c>
      <c r="BA255" s="21"/>
      <c r="BB255" s="21"/>
      <c r="BC255" s="21" t="s">
        <v>1</v>
      </c>
      <c r="BD255" s="22">
        <v>86.87</v>
      </c>
      <c r="BG255" s="3"/>
      <c r="BK255" s="3"/>
    </row>
    <row r="256" spans="1:63" ht="21" x14ac:dyDescent="0.35">
      <c r="A256" s="21" t="s">
        <v>2</v>
      </c>
      <c r="B256" s="22">
        <v>55.42</v>
      </c>
      <c r="C256" s="22"/>
      <c r="AV256" s="21" t="s">
        <v>1</v>
      </c>
      <c r="AW256" s="22">
        <v>84.96</v>
      </c>
      <c r="AX256" s="21"/>
      <c r="AY256" s="21" t="s">
        <v>1</v>
      </c>
      <c r="AZ256" s="22">
        <v>89.71</v>
      </c>
      <c r="BA256" s="21"/>
      <c r="BB256" s="21"/>
      <c r="BC256" s="21" t="s">
        <v>2</v>
      </c>
      <c r="BD256" s="22">
        <v>87.16</v>
      </c>
      <c r="BG256" s="3"/>
      <c r="BK256" s="3"/>
    </row>
    <row r="257" spans="1:63" ht="21" x14ac:dyDescent="0.35">
      <c r="A257" s="21" t="s">
        <v>2</v>
      </c>
      <c r="B257" s="22">
        <v>98.96</v>
      </c>
      <c r="C257" s="22"/>
      <c r="AV257" s="21" t="s">
        <v>1</v>
      </c>
      <c r="AW257" s="22">
        <v>82.29</v>
      </c>
      <c r="AX257" s="21"/>
      <c r="AY257" s="21" t="s">
        <v>1</v>
      </c>
      <c r="AZ257" s="22">
        <v>90.07</v>
      </c>
      <c r="BA257" s="21"/>
      <c r="BB257" s="21"/>
      <c r="BC257" s="21" t="s">
        <v>1</v>
      </c>
      <c r="BD257" s="22">
        <v>87.64</v>
      </c>
      <c r="BG257" s="3"/>
      <c r="BK257" s="3"/>
    </row>
    <row r="258" spans="1:63" ht="21" x14ac:dyDescent="0.35">
      <c r="A258" s="21" t="s">
        <v>2</v>
      </c>
      <c r="B258" s="22">
        <v>36.53</v>
      </c>
      <c r="C258" s="22"/>
      <c r="AV258" s="21" t="s">
        <v>1</v>
      </c>
      <c r="AW258" s="22">
        <v>77.989999999999995</v>
      </c>
      <c r="AX258" s="21"/>
      <c r="AY258" s="21" t="s">
        <v>1</v>
      </c>
      <c r="AZ258" s="22">
        <v>90.3</v>
      </c>
      <c r="BA258" s="21"/>
      <c r="BB258" s="21"/>
      <c r="BC258" s="21" t="s">
        <v>1</v>
      </c>
      <c r="BD258" s="22">
        <v>87.69</v>
      </c>
      <c r="BG258" s="3"/>
      <c r="BK258" s="3"/>
    </row>
    <row r="259" spans="1:63" ht="21" x14ac:dyDescent="0.35">
      <c r="A259" s="21" t="s">
        <v>2</v>
      </c>
      <c r="B259" s="22">
        <v>68.489999999999995</v>
      </c>
      <c r="C259" s="22"/>
      <c r="AV259" s="21" t="s">
        <v>2</v>
      </c>
      <c r="AW259" s="22">
        <v>105.96</v>
      </c>
      <c r="AX259" s="21"/>
      <c r="AY259" s="21" t="s">
        <v>1</v>
      </c>
      <c r="AZ259" s="22">
        <v>90.47</v>
      </c>
      <c r="BA259" s="21"/>
      <c r="BB259" s="21"/>
      <c r="BC259" s="21" t="s">
        <v>1</v>
      </c>
      <c r="BD259" s="22">
        <v>87.97</v>
      </c>
      <c r="BG259" s="3"/>
      <c r="BK259" s="3"/>
    </row>
    <row r="260" spans="1:63" ht="21" x14ac:dyDescent="0.35">
      <c r="A260" s="21" t="s">
        <v>2</v>
      </c>
      <c r="B260" s="22">
        <v>76.83</v>
      </c>
      <c r="C260" s="22"/>
      <c r="AV260" s="21" t="s">
        <v>1</v>
      </c>
      <c r="AW260" s="22">
        <v>105.48</v>
      </c>
      <c r="AX260" s="21"/>
      <c r="AY260" s="21" t="s">
        <v>2</v>
      </c>
      <c r="AZ260" s="22">
        <v>91.2</v>
      </c>
      <c r="BA260" s="21"/>
      <c r="BB260" s="21"/>
      <c r="BC260" s="21" t="s">
        <v>2</v>
      </c>
      <c r="BD260" s="22">
        <v>89.46</v>
      </c>
      <c r="BG260" s="3"/>
      <c r="BK260" s="3"/>
    </row>
    <row r="261" spans="1:63" ht="21" x14ac:dyDescent="0.35">
      <c r="A261" s="21" t="s">
        <v>1</v>
      </c>
      <c r="B261" s="22">
        <v>75.52</v>
      </c>
      <c r="C261" s="22"/>
      <c r="AV261" s="21" t="s">
        <v>1</v>
      </c>
      <c r="AW261" s="22">
        <v>52.78</v>
      </c>
      <c r="AX261" s="21"/>
      <c r="AY261" s="21" t="s">
        <v>2</v>
      </c>
      <c r="AZ261" s="22">
        <v>91.49</v>
      </c>
      <c r="BA261" s="21"/>
      <c r="BB261" s="21"/>
      <c r="BC261" s="21" t="s">
        <v>1</v>
      </c>
      <c r="BD261" s="22">
        <v>89.71</v>
      </c>
      <c r="BG261" s="3"/>
      <c r="BK261" s="3"/>
    </row>
    <row r="262" spans="1:63" ht="21" x14ac:dyDescent="0.35">
      <c r="A262" s="21" t="s">
        <v>2</v>
      </c>
      <c r="B262" s="22">
        <v>91.2</v>
      </c>
      <c r="C262" s="22"/>
      <c r="AV262" s="21" t="s">
        <v>2</v>
      </c>
      <c r="AW262" s="22">
        <v>48.27</v>
      </c>
      <c r="AX262" s="21"/>
      <c r="AY262" s="21" t="s">
        <v>2</v>
      </c>
      <c r="AZ262" s="22">
        <v>91.74</v>
      </c>
      <c r="BA262" s="21"/>
      <c r="BB262" s="21"/>
      <c r="BC262" s="21" t="s">
        <v>1</v>
      </c>
      <c r="BD262" s="22">
        <v>90.07</v>
      </c>
      <c r="BG262" s="3"/>
      <c r="BK262" s="3"/>
    </row>
    <row r="263" spans="1:63" ht="21" x14ac:dyDescent="0.35">
      <c r="A263" s="21" t="s">
        <v>1</v>
      </c>
      <c r="B263" s="22">
        <v>81.28</v>
      </c>
      <c r="C263" s="22"/>
      <c r="AV263" s="21" t="s">
        <v>2</v>
      </c>
      <c r="AW263" s="22">
        <v>68.650000000000006</v>
      </c>
      <c r="AX263" s="21"/>
      <c r="AY263" s="21" t="s">
        <v>1</v>
      </c>
      <c r="AZ263" s="22">
        <v>92.51</v>
      </c>
      <c r="BA263" s="21"/>
      <c r="BB263" s="21"/>
      <c r="BC263" s="21" t="s">
        <v>1</v>
      </c>
      <c r="BD263" s="22">
        <v>90.3</v>
      </c>
      <c r="BG263" s="3"/>
      <c r="BK263" s="3"/>
    </row>
    <row r="264" spans="1:63" ht="21" x14ac:dyDescent="0.35">
      <c r="A264" s="21" t="s">
        <v>1</v>
      </c>
      <c r="B264" s="22">
        <v>62.26</v>
      </c>
      <c r="C264" s="22"/>
      <c r="AV264" s="21" t="s">
        <v>2</v>
      </c>
      <c r="AW264" s="22">
        <v>59.78</v>
      </c>
      <c r="AX264" s="21"/>
      <c r="AY264" s="21" t="s">
        <v>1</v>
      </c>
      <c r="AZ264" s="22">
        <v>92.66</v>
      </c>
      <c r="BA264" s="21"/>
      <c r="BB264" s="21"/>
      <c r="BC264" s="21" t="s">
        <v>1</v>
      </c>
      <c r="BD264" s="22">
        <v>90.47</v>
      </c>
      <c r="BG264" s="3"/>
      <c r="BK264" s="3"/>
    </row>
    <row r="265" spans="1:63" ht="21" x14ac:dyDescent="0.35">
      <c r="A265" s="21" t="s">
        <v>1</v>
      </c>
      <c r="B265" s="22">
        <v>90.07</v>
      </c>
      <c r="C265" s="22"/>
      <c r="AV265" s="21" t="s">
        <v>1</v>
      </c>
      <c r="AW265" s="22">
        <v>72.14</v>
      </c>
      <c r="AX265" s="21"/>
      <c r="AY265" s="21" t="s">
        <v>1</v>
      </c>
      <c r="AZ265" s="22">
        <v>93.65</v>
      </c>
      <c r="BA265" s="21"/>
      <c r="BB265" s="21"/>
      <c r="BC265" s="21" t="s">
        <v>2</v>
      </c>
      <c r="BD265" s="22">
        <v>91.2</v>
      </c>
      <c r="BG265" s="3"/>
      <c r="BK265" s="3"/>
    </row>
    <row r="266" spans="1:63" ht="21" x14ac:dyDescent="0.35">
      <c r="A266" s="21" t="s">
        <v>2</v>
      </c>
      <c r="B266" s="22">
        <v>58.72</v>
      </c>
      <c r="C266" s="22"/>
      <c r="AV266" s="21" t="s">
        <v>1</v>
      </c>
      <c r="AW266" s="22">
        <v>86.87</v>
      </c>
      <c r="AX266" s="21"/>
      <c r="AY266" s="21" t="s">
        <v>1</v>
      </c>
      <c r="AZ266" s="22">
        <v>96.04</v>
      </c>
      <c r="BA266" s="21"/>
      <c r="BB266" s="21"/>
      <c r="BC266" s="21" t="s">
        <v>2</v>
      </c>
      <c r="BD266" s="22">
        <v>91.49</v>
      </c>
      <c r="BG266" s="3"/>
      <c r="BK266" s="3"/>
    </row>
    <row r="267" spans="1:63" ht="21" x14ac:dyDescent="0.35">
      <c r="A267" s="21" t="s">
        <v>2</v>
      </c>
      <c r="B267" s="22">
        <v>57.26</v>
      </c>
      <c r="C267" s="22"/>
      <c r="AV267" s="21" t="s">
        <v>1</v>
      </c>
      <c r="AW267" s="22">
        <v>66.349999999999994</v>
      </c>
      <c r="AX267" s="21"/>
      <c r="AY267" s="21" t="s">
        <v>2</v>
      </c>
      <c r="AZ267" s="22">
        <v>96.73</v>
      </c>
      <c r="BA267" s="21"/>
      <c r="BB267" s="21"/>
      <c r="BC267" s="21" t="s">
        <v>2</v>
      </c>
      <c r="BD267" s="22">
        <v>91.74</v>
      </c>
      <c r="BG267" s="3"/>
      <c r="BK267" s="3"/>
    </row>
    <row r="268" spans="1:63" ht="21" x14ac:dyDescent="0.35">
      <c r="AV268" s="21" t="s">
        <v>1</v>
      </c>
      <c r="AW268" s="22">
        <v>84.47</v>
      </c>
      <c r="AX268" s="21"/>
      <c r="AY268" s="21" t="s">
        <v>2</v>
      </c>
      <c r="AZ268" s="22">
        <v>98.96</v>
      </c>
      <c r="BA268" s="21"/>
      <c r="BB268" s="21"/>
      <c r="BC268" s="21" t="s">
        <v>1</v>
      </c>
      <c r="BD268" s="22">
        <v>92.51</v>
      </c>
      <c r="BG268" s="3"/>
      <c r="BK268" s="3"/>
    </row>
    <row r="269" spans="1:63" ht="21" x14ac:dyDescent="0.35">
      <c r="AV269" s="21" t="s">
        <v>1</v>
      </c>
      <c r="AW269" s="22">
        <v>74.06</v>
      </c>
      <c r="AX269" s="21"/>
      <c r="AY269" s="21" t="s">
        <v>2</v>
      </c>
      <c r="AZ269" s="22">
        <v>99.5</v>
      </c>
      <c r="BA269" s="21"/>
      <c r="BB269" s="21"/>
      <c r="BC269" s="21" t="s">
        <v>1</v>
      </c>
      <c r="BD269" s="22">
        <v>92.66</v>
      </c>
      <c r="BG269" s="3"/>
      <c r="BK269" s="3"/>
    </row>
    <row r="270" spans="1:63" ht="21" x14ac:dyDescent="0.35">
      <c r="AV270" s="21" t="s">
        <v>2</v>
      </c>
      <c r="AW270" s="22">
        <v>53.61</v>
      </c>
      <c r="AX270" s="21"/>
      <c r="AY270" s="21" t="s">
        <v>1</v>
      </c>
      <c r="AZ270" s="22">
        <v>100.56</v>
      </c>
      <c r="BA270" s="21"/>
      <c r="BB270" s="21"/>
      <c r="BC270" s="21" t="s">
        <v>1</v>
      </c>
      <c r="BD270" s="22">
        <v>93.65</v>
      </c>
      <c r="BG270" s="3"/>
      <c r="BK270" s="3"/>
    </row>
    <row r="271" spans="1:63" ht="21" x14ac:dyDescent="0.35">
      <c r="AV271" s="21" t="s">
        <v>1</v>
      </c>
      <c r="AW271" s="22">
        <v>62.64</v>
      </c>
      <c r="AX271" s="21"/>
      <c r="AY271" s="21" t="s">
        <v>1</v>
      </c>
      <c r="AZ271" s="22">
        <v>100.78</v>
      </c>
      <c r="BA271" s="21"/>
      <c r="BB271" s="21"/>
      <c r="BC271" s="21" t="s">
        <v>1</v>
      </c>
      <c r="BD271" s="22">
        <v>96.04</v>
      </c>
      <c r="BG271" s="3"/>
      <c r="BK271" s="3"/>
    </row>
    <row r="272" spans="1:63" ht="21" x14ac:dyDescent="0.35">
      <c r="AV272" s="21" t="s">
        <v>1</v>
      </c>
      <c r="AW272" s="22">
        <v>66.88</v>
      </c>
      <c r="AX272" s="21"/>
      <c r="AY272" s="21" t="s">
        <v>1</v>
      </c>
      <c r="AZ272" s="22">
        <v>101.59</v>
      </c>
      <c r="BA272" s="21"/>
      <c r="BB272" s="21"/>
      <c r="BC272" s="21" t="s">
        <v>2</v>
      </c>
      <c r="BD272" s="22">
        <v>96.73</v>
      </c>
      <c r="BG272" s="3"/>
      <c r="BK272" s="3"/>
    </row>
    <row r="273" spans="48:63" ht="21" x14ac:dyDescent="0.35">
      <c r="AV273" s="21" t="s">
        <v>2</v>
      </c>
      <c r="AW273" s="22">
        <v>55.42</v>
      </c>
      <c r="AX273" s="21"/>
      <c r="AY273" s="21" t="s">
        <v>1</v>
      </c>
      <c r="AZ273" s="22">
        <v>101.65</v>
      </c>
      <c r="BA273" s="21"/>
      <c r="BB273" s="21"/>
      <c r="BC273" s="21" t="s">
        <v>2</v>
      </c>
      <c r="BD273" s="22">
        <v>98.96</v>
      </c>
      <c r="BG273" s="3"/>
      <c r="BK273" s="3"/>
    </row>
    <row r="274" spans="48:63" ht="21" x14ac:dyDescent="0.35">
      <c r="AV274" s="21" t="s">
        <v>2</v>
      </c>
      <c r="AW274" s="22">
        <v>98.96</v>
      </c>
      <c r="AX274" s="21"/>
      <c r="AY274" s="21" t="s">
        <v>1</v>
      </c>
      <c r="AZ274" s="22">
        <v>102.1</v>
      </c>
      <c r="BA274" s="21"/>
      <c r="BB274" s="21"/>
      <c r="BC274" s="21" t="s">
        <v>2</v>
      </c>
      <c r="BD274" s="22">
        <v>99.5</v>
      </c>
      <c r="BG274" s="3"/>
      <c r="BK274" s="3"/>
    </row>
    <row r="275" spans="48:63" ht="21" x14ac:dyDescent="0.35">
      <c r="AV275" s="21" t="s">
        <v>2</v>
      </c>
      <c r="AW275" s="22">
        <v>36.53</v>
      </c>
      <c r="AX275" s="21"/>
      <c r="AY275" s="21" t="s">
        <v>1</v>
      </c>
      <c r="AZ275" s="22">
        <v>102.84</v>
      </c>
      <c r="BA275" s="21"/>
      <c r="BB275" s="21"/>
      <c r="BC275" s="21" t="s">
        <v>1</v>
      </c>
      <c r="BD275" s="22">
        <v>100.56</v>
      </c>
      <c r="BG275" s="3"/>
      <c r="BK275" s="3"/>
    </row>
    <row r="276" spans="48:63" ht="21" x14ac:dyDescent="0.35">
      <c r="AV276" s="21" t="s">
        <v>2</v>
      </c>
      <c r="AW276" s="22">
        <v>68.489999999999995</v>
      </c>
      <c r="AX276" s="21"/>
      <c r="AY276" s="21" t="s">
        <v>2</v>
      </c>
      <c r="AZ276" s="22">
        <v>103.34</v>
      </c>
      <c r="BA276" s="21"/>
      <c r="BB276" s="21"/>
      <c r="BC276" s="21" t="s">
        <v>1</v>
      </c>
      <c r="BD276" s="22">
        <v>100.78</v>
      </c>
      <c r="BG276" s="3"/>
      <c r="BK276" s="3"/>
    </row>
    <row r="277" spans="48:63" ht="21" x14ac:dyDescent="0.35">
      <c r="AV277" s="21" t="s">
        <v>2</v>
      </c>
      <c r="AW277" s="22">
        <v>76.83</v>
      </c>
      <c r="AX277" s="21"/>
      <c r="AY277" s="21" t="s">
        <v>1</v>
      </c>
      <c r="AZ277" s="22">
        <v>105.48</v>
      </c>
      <c r="BA277" s="21"/>
      <c r="BB277" s="21"/>
      <c r="BC277" s="21" t="s">
        <v>1</v>
      </c>
      <c r="BD277" s="22">
        <v>101.59</v>
      </c>
      <c r="BG277" s="3"/>
      <c r="BK277" s="3"/>
    </row>
    <row r="278" spans="48:63" ht="21" x14ac:dyDescent="0.35">
      <c r="AV278" s="21" t="s">
        <v>1</v>
      </c>
      <c r="AW278" s="22">
        <v>75.52</v>
      </c>
      <c r="AX278" s="21"/>
      <c r="AY278" s="21" t="s">
        <v>2</v>
      </c>
      <c r="AZ278" s="22">
        <v>105.96</v>
      </c>
      <c r="BA278" s="21"/>
      <c r="BB278" s="21"/>
      <c r="BC278" s="21" t="s">
        <v>1</v>
      </c>
      <c r="BD278" s="22">
        <v>101.65</v>
      </c>
      <c r="BG278" s="3"/>
      <c r="BK278" s="3"/>
    </row>
    <row r="279" spans="48:63" ht="21" x14ac:dyDescent="0.35">
      <c r="AV279" s="21" t="s">
        <v>2</v>
      </c>
      <c r="AW279" s="22">
        <v>91.2</v>
      </c>
      <c r="AX279" s="21"/>
      <c r="AY279" s="21" t="s">
        <v>1</v>
      </c>
      <c r="AZ279" s="22">
        <v>106.47</v>
      </c>
      <c r="BA279" s="21"/>
      <c r="BB279" s="21"/>
      <c r="BC279" s="21" t="s">
        <v>1</v>
      </c>
      <c r="BD279" s="22">
        <v>102.1</v>
      </c>
      <c r="BG279" s="3"/>
      <c r="BK279" s="3"/>
    </row>
    <row r="280" spans="48:63" ht="21" x14ac:dyDescent="0.35">
      <c r="AV280" s="21" t="s">
        <v>1</v>
      </c>
      <c r="AW280" s="22">
        <v>81.28</v>
      </c>
      <c r="AX280" s="21"/>
      <c r="AY280" s="21" t="s">
        <v>2</v>
      </c>
      <c r="AZ280" s="22">
        <v>107.11</v>
      </c>
      <c r="BA280" s="21"/>
      <c r="BB280" s="21"/>
      <c r="BC280" s="21" t="s">
        <v>1</v>
      </c>
      <c r="BD280" s="22">
        <v>102.84</v>
      </c>
      <c r="BG280" s="3"/>
      <c r="BK280" s="3"/>
    </row>
    <row r="281" spans="48:63" ht="21" x14ac:dyDescent="0.35">
      <c r="AV281" s="21" t="s">
        <v>1</v>
      </c>
      <c r="AW281" s="22">
        <v>62.26</v>
      </c>
      <c r="AX281" s="21"/>
      <c r="AY281" s="21" t="s">
        <v>2</v>
      </c>
      <c r="AZ281" s="22">
        <v>108.62</v>
      </c>
      <c r="BA281" s="21"/>
      <c r="BB281" s="21"/>
      <c r="BC281" s="21" t="s">
        <v>2</v>
      </c>
      <c r="BD281" s="22">
        <v>103.34</v>
      </c>
      <c r="BG281" s="3"/>
      <c r="BK281" s="3"/>
    </row>
    <row r="282" spans="48:63" ht="21" x14ac:dyDescent="0.35">
      <c r="AV282" s="21" t="s">
        <v>1</v>
      </c>
      <c r="AW282" s="22">
        <v>90.07</v>
      </c>
      <c r="AX282" s="21"/>
      <c r="AY282" s="21" t="s">
        <v>2</v>
      </c>
      <c r="AZ282" s="22">
        <v>108.74</v>
      </c>
      <c r="BA282" s="21"/>
      <c r="BB282" s="21"/>
      <c r="BC282" s="21" t="s">
        <v>1</v>
      </c>
      <c r="BD282" s="22">
        <v>105.48</v>
      </c>
      <c r="BG282" s="3"/>
      <c r="BK282" s="3"/>
    </row>
    <row r="283" spans="48:63" ht="21" x14ac:dyDescent="0.35">
      <c r="AV283" s="21" t="s">
        <v>2</v>
      </c>
      <c r="AW283" s="22">
        <v>58.72</v>
      </c>
      <c r="AX283" s="21"/>
      <c r="AY283" s="21" t="s">
        <v>1</v>
      </c>
      <c r="AZ283" s="22">
        <v>113.05</v>
      </c>
      <c r="BA283" s="21"/>
      <c r="BB283" s="21"/>
      <c r="BC283" s="21" t="s">
        <v>2</v>
      </c>
      <c r="BD283" s="22">
        <v>105.96</v>
      </c>
      <c r="BG283" s="3"/>
      <c r="BK283" s="3"/>
    </row>
    <row r="284" spans="48:63" ht="21" x14ac:dyDescent="0.35">
      <c r="AV284" s="21" t="s">
        <v>2</v>
      </c>
      <c r="AW284" s="22">
        <v>57.26</v>
      </c>
      <c r="AX284" s="21"/>
      <c r="AY284" s="21" t="s">
        <v>2</v>
      </c>
      <c r="AZ284" s="22">
        <v>122.84</v>
      </c>
      <c r="BA284" s="21"/>
      <c r="BB284" s="21"/>
      <c r="BC284" s="21" t="s">
        <v>1</v>
      </c>
      <c r="BD284" s="22">
        <v>106.47</v>
      </c>
      <c r="BG284" s="3"/>
      <c r="BK284" s="3"/>
    </row>
    <row r="285" spans="48:63" x14ac:dyDescent="0.25">
      <c r="BC285" s="1" t="s">
        <v>2</v>
      </c>
      <c r="BD285" s="3">
        <v>107.11</v>
      </c>
      <c r="BK285" s="3"/>
    </row>
    <row r="286" spans="48:63" x14ac:dyDescent="0.25">
      <c r="BC286" s="1" t="s">
        <v>2</v>
      </c>
      <c r="BD286" s="3">
        <v>108.62</v>
      </c>
      <c r="BK286" s="3"/>
    </row>
    <row r="287" spans="48:63" x14ac:dyDescent="0.25">
      <c r="BC287" s="1" t="s">
        <v>2</v>
      </c>
      <c r="BD287" s="3">
        <v>108.74</v>
      </c>
      <c r="BK287" s="3"/>
    </row>
    <row r="288" spans="48:63" x14ac:dyDescent="0.25">
      <c r="BC288" s="1" t="s">
        <v>1</v>
      </c>
      <c r="BD288" s="3">
        <v>113.05</v>
      </c>
      <c r="BK288" s="3"/>
    </row>
    <row r="289" spans="55:63" x14ac:dyDescent="0.25">
      <c r="BC289" s="1" t="s">
        <v>2</v>
      </c>
      <c r="BD289" s="3">
        <v>122.84</v>
      </c>
      <c r="BK289" s="3"/>
    </row>
    <row r="290" spans="55:63" x14ac:dyDescent="0.25">
      <c r="BK290" s="3"/>
    </row>
  </sheetData>
  <sortState ref="AY28:AZ284">
    <sortCondition ref="AZ28:AZ284"/>
  </sortState>
  <mergeCells count="1">
    <mergeCell ref="CI36:CI37"/>
  </mergeCells>
  <pageMargins left="0.7" right="0.7" top="0.75" bottom="0.75" header="0.3" footer="0.3"/>
  <pageSetup paperSize="9" orientation="portrait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NUMÉRICO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Garcia</dc:creator>
  <cp:lastModifiedBy>Anna i Jordi</cp:lastModifiedBy>
  <dcterms:created xsi:type="dcterms:W3CDTF">2017-01-09T14:29:00Z</dcterms:created>
  <dcterms:modified xsi:type="dcterms:W3CDTF">2018-06-01T08:44:20Z</dcterms:modified>
</cp:coreProperties>
</file>