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675"/>
  </bookViews>
  <sheets>
    <sheet name="Datos" sheetId="2" r:id="rId1"/>
    <sheet name="Variables" sheetId="3" r:id="rId2"/>
  </sheets>
  <definedNames>
    <definedName name="_xlnm._FilterDatabase" localSheetId="0" hidden="1">Datos!$A$1:$M$201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1" i="2" l="1"/>
  <c r="AF31" i="2" s="1"/>
  <c r="AC30" i="2"/>
  <c r="AF30" i="2" s="1"/>
  <c r="AC29" i="2"/>
  <c r="AF29" i="2" s="1"/>
  <c r="AC28" i="2"/>
  <c r="AF28" i="2" s="1"/>
  <c r="AC27" i="2"/>
  <c r="AF27" i="2" s="1"/>
  <c r="AB31" i="2"/>
  <c r="AB27" i="2"/>
  <c r="AE27" i="2" s="1"/>
  <c r="AB30" i="2"/>
  <c r="AE31" i="2" s="1"/>
  <c r="AB29" i="2"/>
  <c r="AB28" i="2"/>
  <c r="AE29" i="2" s="1"/>
  <c r="Z24" i="2"/>
  <c r="Z23" i="2"/>
  <c r="Y24" i="2"/>
  <c r="Y23" i="2"/>
  <c r="W24" i="2"/>
  <c r="W23" i="2"/>
  <c r="V24" i="2"/>
  <c r="V23" i="2"/>
  <c r="W19" i="2"/>
  <c r="T19" i="2"/>
  <c r="AD23" i="2" l="1"/>
  <c r="AC24" i="2"/>
  <c r="AA23" i="2"/>
  <c r="AE30" i="2"/>
  <c r="AB23" i="2"/>
  <c r="AB24" i="2"/>
  <c r="AA24" i="2"/>
  <c r="AC23" i="2"/>
  <c r="AD24" i="2"/>
  <c r="AE2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" i="2"/>
</calcChain>
</file>

<file path=xl/sharedStrings.xml><?xml version="1.0" encoding="utf-8"?>
<sst xmlns="http://schemas.openxmlformats.org/spreadsheetml/2006/main" count="108" uniqueCount="66">
  <si>
    <t>Id Paciente</t>
  </si>
  <si>
    <t>Sexo</t>
  </si>
  <si>
    <t>Peso</t>
  </si>
  <si>
    <t>Altura</t>
  </si>
  <si>
    <t>LC</t>
  </si>
  <si>
    <t>PC</t>
  </si>
  <si>
    <t>NHD</t>
  </si>
  <si>
    <t>Grupo</t>
  </si>
  <si>
    <t>Edad</t>
  </si>
  <si>
    <t>Variables</t>
  </si>
  <si>
    <t>Identificador del Paciente</t>
  </si>
  <si>
    <t>Sexo (0 = Hombre 1 = Mujer)</t>
  </si>
  <si>
    <t>Edad del Paciente</t>
  </si>
  <si>
    <t>Altura en metros</t>
  </si>
  <si>
    <t>Peso del paciente en kg</t>
  </si>
  <si>
    <t>ODI Mes1</t>
  </si>
  <si>
    <t>ODI Mes0</t>
  </si>
  <si>
    <t>Tipo de Lumbociática  (0 = NO Lumbociática,  1 = Lumbiciática Derecha y  2 = Lumbiciática Izquierda)</t>
  </si>
  <si>
    <t>Número hernia discal (0 = Ninguna, 1 = Una, 2 = Dos)</t>
  </si>
  <si>
    <t>Pierna corta aparente ( 0 = No Pierna Corta, 1 = Pierna Corta Derecha, 2 = Pierna Corta Izquierda)</t>
  </si>
  <si>
    <t>http://fisioterapiasinred.com/escala-de-oswestry/</t>
  </si>
  <si>
    <t>Índice de Discapacidad de Oswestry Mes0 (Porcentaje)</t>
  </si>
  <si>
    <t>Índice de Discapacidad de Oswestry Mes1 (Porcentaje Antes de Tratamiento)</t>
  </si>
  <si>
    <t>Tipo de Tratamiento (0 = Convencional, 1 = Investigación)</t>
  </si>
  <si>
    <t>Tratamiento</t>
  </si>
  <si>
    <t>Dif Odi</t>
  </si>
  <si>
    <t>Dif Odi
Tratamiento Convencional</t>
  </si>
  <si>
    <t>Dif Odi
Tratamiento Innovador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</si>
  <si>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</si>
  <si>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</si>
  <si>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</si>
  <si>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</si>
  <si>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</si>
  <si>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</si>
  <si>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</si>
  <si>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</si>
  <si>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</si>
  <si>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</si>
  <si>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</si>
  <si>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</si>
  <si>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</si>
  <si>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</si>
  <si>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Calculo Manual EE</t>
  </si>
  <si>
    <t>Std</t>
  </si>
  <si>
    <t>No de Observaciones</t>
  </si>
  <si>
    <t>Nivel Conf 95%</t>
  </si>
  <si>
    <t>Error Tipico o Error Estándar</t>
  </si>
  <si>
    <t>Lim Superior</t>
  </si>
  <si>
    <t>Lim Inferior</t>
  </si>
  <si>
    <t>Clase</t>
  </si>
  <si>
    <t>y mayor...</t>
  </si>
  <si>
    <t>Frecuencia</t>
  </si>
  <si>
    <t>Min</t>
  </si>
  <si>
    <t>Q1</t>
  </si>
  <si>
    <t>Q2</t>
  </si>
  <si>
    <t>Q3</t>
  </si>
  <si>
    <t>MAX</t>
  </si>
  <si>
    <t>MIN</t>
  </si>
  <si>
    <t>Q1-MIN</t>
  </si>
  <si>
    <t>Q2-Q1</t>
  </si>
  <si>
    <t>Q3-Q2</t>
  </si>
  <si>
    <t>MAX-Q3</t>
  </si>
  <si>
    <t>DIF ODI CONVENCIONAL</t>
  </si>
  <si>
    <t>DIF ODI INNOVADOR</t>
  </si>
  <si>
    <t>Intervalo Confizana 95% (1.96)</t>
  </si>
  <si>
    <t>Intervalo Confizana 99% (2.33)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</si>
</sst>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4" fillId="3" borderId="4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0" fontId="0" fillId="4" borderId="6" xfId="0" applyFill="1" applyBorder="1" applyAlignment="1"/>
    <xf numFmtId="0" fontId="0" fillId="0" borderId="7" xfId="0" applyFill="1" applyBorder="1" applyAlignment="1"/>
    <xf numFmtId="0" fontId="1" fillId="4" borderId="6" xfId="0" applyFont="1" applyFill="1" applyBorder="1" applyAlignment="1"/>
    <xf numFmtId="0" fontId="1" fillId="4" borderId="8" xfId="0" applyFont="1" applyFill="1" applyBorder="1" applyAlignment="1"/>
    <xf numFmtId="0" fontId="0" fillId="0" borderId="9" xfId="0" applyFill="1" applyBorder="1" applyAlignment="1"/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1" fillId="5" borderId="0" xfId="0" applyFont="1" applyFill="1" applyAlignment="1">
      <alignment horizontal="center" vertical="center" wrapText="1"/>
    </xf>
    <xf numFmtId="0" fontId="0" fillId="5" borderId="0" xfId="0" applyFill="1"/>
    <xf numFmtId="0" fontId="1" fillId="5" borderId="12" xfId="0" applyFont="1" applyFill="1" applyBorder="1" applyAlignment="1">
      <alignment horizontal="center" wrapText="1"/>
    </xf>
    <xf numFmtId="0" fontId="1" fillId="5" borderId="13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169" fontId="1" fillId="0" borderId="15" xfId="0" applyNumberFormat="1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/>
    </xf>
    <xf numFmtId="169" fontId="1" fillId="0" borderId="17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169" fontId="1" fillId="0" borderId="19" xfId="0" applyNumberFormat="1" applyFont="1" applyBorder="1" applyAlignment="1">
      <alignment horizontal="center" vertical="center"/>
    </xf>
    <xf numFmtId="169" fontId="1" fillId="0" borderId="20" xfId="0" applyNumberFormat="1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PA" sz="1200"/>
              <a:t>Histograma de Dif</a:t>
            </a:r>
            <a:r>
              <a:rPr lang="es-PA" sz="1200" baseline="0"/>
              <a:t> Odi  </a:t>
            </a:r>
          </a:p>
          <a:p>
            <a:pPr>
              <a:defRPr sz="1200"/>
            </a:pPr>
            <a:r>
              <a:rPr lang="es-PA" sz="1200" baseline="0"/>
              <a:t>Tratamiento Convencional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ln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Datos!$S$29:$S$39</c:f>
              <c:strCache>
                <c:ptCount val="11"/>
                <c:pt idx="0">
                  <c:v>5</c:v>
                </c:pt>
                <c:pt idx="1">
                  <c:v>6.99</c:v>
                </c:pt>
                <c:pt idx="2">
                  <c:v>8.98</c:v>
                </c:pt>
                <c:pt idx="3">
                  <c:v>10.97</c:v>
                </c:pt>
                <c:pt idx="4">
                  <c:v>12.96</c:v>
                </c:pt>
                <c:pt idx="5">
                  <c:v>14.95</c:v>
                </c:pt>
                <c:pt idx="6">
                  <c:v>16.94</c:v>
                </c:pt>
                <c:pt idx="7">
                  <c:v>18.93</c:v>
                </c:pt>
                <c:pt idx="8">
                  <c:v>20.92</c:v>
                </c:pt>
                <c:pt idx="9">
                  <c:v>22.91</c:v>
                </c:pt>
                <c:pt idx="10">
                  <c:v>y mayor...</c:v>
                </c:pt>
              </c:strCache>
            </c:strRef>
          </c:cat>
          <c:val>
            <c:numRef>
              <c:f>Datos!$T$29:$T$39</c:f>
              <c:numCache>
                <c:formatCode>General</c:formatCode>
                <c:ptCount val="11"/>
                <c:pt idx="0">
                  <c:v>1</c:v>
                </c:pt>
                <c:pt idx="1">
                  <c:v>12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539840"/>
        <c:axId val="152912448"/>
      </c:barChart>
      <c:catAx>
        <c:axId val="2153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2912448"/>
        <c:crosses val="autoZero"/>
        <c:auto val="1"/>
        <c:lblAlgn val="ctr"/>
        <c:lblOffset val="100"/>
        <c:noMultiLvlLbl val="0"/>
      </c:catAx>
      <c:valAx>
        <c:axId val="15291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3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PA" sz="1200"/>
              <a:t>Histograma</a:t>
            </a:r>
            <a:r>
              <a:rPr lang="es-PA" sz="1200" baseline="0"/>
              <a:t> Dif Odi</a:t>
            </a:r>
          </a:p>
          <a:p>
            <a:pPr>
              <a:defRPr sz="1200"/>
            </a:pPr>
            <a:r>
              <a:rPr lang="es-PA" sz="1200" baseline="0"/>
              <a:t>Tratamiento Innovador</a:t>
            </a:r>
            <a:endParaRPr lang="es-PA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ln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Datos!$S$49:$S$58</c:f>
              <c:strCache>
                <c:ptCount val="10"/>
                <c:pt idx="0">
                  <c:v>23.20</c:v>
                </c:pt>
                <c:pt idx="1">
                  <c:v>25.62</c:v>
                </c:pt>
                <c:pt idx="2">
                  <c:v>28.04</c:v>
                </c:pt>
                <c:pt idx="3">
                  <c:v>30.47</c:v>
                </c:pt>
                <c:pt idx="4">
                  <c:v>32.89</c:v>
                </c:pt>
                <c:pt idx="5">
                  <c:v>35.31</c:v>
                </c:pt>
                <c:pt idx="6">
                  <c:v>37.73</c:v>
                </c:pt>
                <c:pt idx="7">
                  <c:v>40.16</c:v>
                </c:pt>
                <c:pt idx="8">
                  <c:v>42.58</c:v>
                </c:pt>
                <c:pt idx="9">
                  <c:v>y mayor...</c:v>
                </c:pt>
              </c:strCache>
            </c:strRef>
          </c:cat>
          <c:val>
            <c:numRef>
              <c:f>Datos!$T$49:$T$58</c:f>
              <c:numCache>
                <c:formatCode>General</c:formatCode>
                <c:ptCount val="10"/>
                <c:pt idx="0">
                  <c:v>1</c:v>
                </c:pt>
                <c:pt idx="1">
                  <c:v>11</c:v>
                </c:pt>
                <c:pt idx="2">
                  <c:v>20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4618368"/>
        <c:axId val="179875200"/>
      </c:barChart>
      <c:catAx>
        <c:axId val="1546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9875200"/>
        <c:crosses val="autoZero"/>
        <c:auto val="1"/>
        <c:lblAlgn val="ctr"/>
        <c:lblOffset val="100"/>
        <c:noMultiLvlLbl val="0"/>
      </c:catAx>
      <c:valAx>
        <c:axId val="17987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61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272965879265"/>
          <c:y val="6.5289442986293383E-2"/>
          <c:w val="0.88337270341207352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Datos!$AE$26:$AF$26</c:f>
              <c:strCache>
                <c:ptCount val="2"/>
                <c:pt idx="0">
                  <c:v>DIF ODI CONVENCIONAL</c:v>
                </c:pt>
                <c:pt idx="1">
                  <c:v>DIF ODI INNOVADOR</c:v>
                </c:pt>
              </c:strCache>
            </c:strRef>
          </c:cat>
          <c:val>
            <c:numRef>
              <c:f>Datos!$AE$27:$AF$27</c:f>
              <c:numCache>
                <c:formatCode>General</c:formatCode>
                <c:ptCount val="2"/>
                <c:pt idx="0">
                  <c:v>5</c:v>
                </c:pt>
                <c:pt idx="1">
                  <c:v>23.200000000000003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Datos!$AE$26:$AF$26</c:f>
              <c:strCache>
                <c:ptCount val="2"/>
                <c:pt idx="0">
                  <c:v>DIF ODI CONVENCIONAL</c:v>
                </c:pt>
                <c:pt idx="1">
                  <c:v>DIF ODI INNOVADOR</c:v>
                </c:pt>
              </c:strCache>
            </c:strRef>
          </c:cat>
          <c:val>
            <c:numRef>
              <c:f>Datos!$AE$28:$AF$28</c:f>
              <c:numCache>
                <c:formatCode>General</c:formatCode>
                <c:ptCount val="2"/>
                <c:pt idx="0">
                  <c:v>3.0999999999999943</c:v>
                </c:pt>
                <c:pt idx="1">
                  <c:v>27.199999999999996</c:v>
                </c:pt>
              </c:numCache>
            </c:numRef>
          </c:val>
        </c:ser>
        <c:ser>
          <c:idx val="2"/>
          <c:order val="2"/>
          <c:spPr>
            <a:ln>
              <a:solidFill>
                <a:schemeClr val="tx1"/>
              </a:solidFill>
            </a:ln>
          </c:spPr>
          <c:invertIfNegative val="0"/>
          <c:cat>
            <c:strRef>
              <c:f>Datos!$AE$26:$AF$26</c:f>
              <c:strCache>
                <c:ptCount val="2"/>
                <c:pt idx="0">
                  <c:v>DIF ODI CONVENCIONAL</c:v>
                </c:pt>
                <c:pt idx="1">
                  <c:v>DIF ODI INNOVADOR</c:v>
                </c:pt>
              </c:strCache>
            </c:strRef>
          </c:cat>
          <c:val>
            <c:numRef>
              <c:f>Datos!$AE$29:$AF$29</c:f>
              <c:numCache>
                <c:formatCode>General</c:formatCode>
                <c:ptCount val="2"/>
                <c:pt idx="0">
                  <c:v>1.9000000000000057</c:v>
                </c:pt>
                <c:pt idx="1">
                  <c:v>43.300000000000004</c:v>
                </c:pt>
              </c:numCache>
            </c:numRef>
          </c:val>
        </c:ser>
        <c:ser>
          <c:idx val="3"/>
          <c:order val="3"/>
          <c:spPr>
            <a:noFill/>
          </c:spPr>
          <c:invertIfNegative val="0"/>
          <c:cat>
            <c:strRef>
              <c:f>Datos!$AE$26:$AF$26</c:f>
              <c:strCache>
                <c:ptCount val="2"/>
                <c:pt idx="0">
                  <c:v>DIF ODI CONVENCIONAL</c:v>
                </c:pt>
                <c:pt idx="1">
                  <c:v>DIF ODI INNOVADOR</c:v>
                </c:pt>
              </c:strCache>
            </c:strRef>
          </c:cat>
          <c:val>
            <c:numRef>
              <c:f>Datos!$AE$30:$AF$30</c:f>
              <c:numCache>
                <c:formatCode>General</c:formatCode>
                <c:ptCount val="2"/>
                <c:pt idx="0">
                  <c:v>6.5499999999999936</c:v>
                </c:pt>
                <c:pt idx="1">
                  <c:v>44.300000000000004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strRef>
              <c:f>Datos!$AE$26:$AF$26</c:f>
              <c:strCache>
                <c:ptCount val="2"/>
                <c:pt idx="0">
                  <c:v>DIF ODI CONVENCIONAL</c:v>
                </c:pt>
                <c:pt idx="1">
                  <c:v>DIF ODI INNOVADOR</c:v>
                </c:pt>
              </c:strCache>
            </c:strRef>
          </c:cat>
          <c:val>
            <c:numRef>
              <c:f>Datos!$AE$31:$AF$31</c:f>
              <c:numCache>
                <c:formatCode>General</c:formatCode>
                <c:ptCount val="2"/>
                <c:pt idx="0">
                  <c:v>8.350000000000005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850688"/>
        <c:axId val="259940928"/>
      </c:barChart>
      <c:catAx>
        <c:axId val="22085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940928"/>
        <c:crosses val="autoZero"/>
        <c:auto val="1"/>
        <c:lblAlgn val="ctr"/>
        <c:lblOffset val="100"/>
        <c:noMultiLvlLbl val="0"/>
      </c:catAx>
      <c:valAx>
        <c:axId val="259940928"/>
        <c:scaling>
          <c:orientation val="minMax"/>
          <c:max val="100"/>
        </c:scaling>
        <c:delete val="0"/>
        <c:axPos val="l"/>
        <c:numFmt formatCode="General" sourceLinked="1"/>
        <c:majorTickMark val="out"/>
        <c:minorTickMark val="none"/>
        <c:tickLblPos val="nextTo"/>
        <c:crossAx val="220850688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95251</xdr:colOff>
      <xdr:row>25</xdr:row>
      <xdr:rowOff>47626</xdr:rowOff>
    </xdr:from>
    <xdr:to>
      <xdr:col>25</xdr:col>
      <xdr:colOff>9525</xdr:colOff>
      <xdr:row>39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9526</xdr:colOff>
      <xdr:row>46</xdr:row>
      <xdr:rowOff>180975</xdr:rowOff>
    </xdr:from>
    <xdr:to>
      <xdr:col>25</xdr:col>
      <xdr:colOff>38100</xdr:colOff>
      <xdr:row>58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114300</xdr:colOff>
      <xdr:row>24</xdr:row>
      <xdr:rowOff>133349</xdr:rowOff>
    </xdr:from>
    <xdr:to>
      <xdr:col>37</xdr:col>
      <xdr:colOff>95250</xdr:colOff>
      <xdr:row>33</xdr:row>
      <xdr:rowOff>152400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18</xdr:row>
      <xdr:rowOff>123825</xdr:rowOff>
    </xdr:from>
    <xdr:to>
      <xdr:col>8</xdr:col>
      <xdr:colOff>637399</xdr:colOff>
      <xdr:row>35</xdr:row>
      <xdr:rowOff>104373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3552825"/>
          <a:ext cx="6209524" cy="3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isioterapiasinred.com/escala-de-oswest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1"/>
  <sheetViews>
    <sheetView tabSelected="1" topLeftCell="H101" workbookViewId="0">
      <selection activeCell="K125" sqref="K125"/>
    </sheetView>
  </sheetViews>
  <sheetFormatPr baseColWidth="10" defaultRowHeight="15" x14ac:dyDescent="0.25"/>
  <cols>
    <col min="15" max="15" width="23.5703125" customWidth="1"/>
    <col min="16" max="16" width="21.28515625" customWidth="1"/>
    <col min="19" max="19" width="23.5703125" customWidth="1"/>
    <col min="20" max="20" width="15" customWidth="1"/>
    <col min="21" max="21" width="1.28515625" customWidth="1"/>
    <col min="22" max="22" width="15.5703125" customWidth="1"/>
    <col min="24" max="24" width="16" customWidth="1"/>
    <col min="26" max="26" width="14.85546875" customWidth="1"/>
    <col min="27" max="28" width="12.5703125" bestFit="1" customWidth="1"/>
    <col min="29" max="29" width="12.5703125" customWidth="1"/>
    <col min="30" max="30" width="14.28515625" customWidth="1"/>
    <col min="31" max="31" width="18.5703125" customWidth="1"/>
    <col min="32" max="32" width="24" customWidth="1"/>
    <col min="35" max="35" width="11.42578125" customWidth="1"/>
  </cols>
  <sheetData>
    <row r="1" spans="1:23" ht="45.75" thickBot="1" x14ac:dyDescent="0.3">
      <c r="A1" s="4" t="s">
        <v>0</v>
      </c>
      <c r="B1" s="4" t="s">
        <v>1</v>
      </c>
      <c r="C1" s="4" t="s">
        <v>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16</v>
      </c>
      <c r="J1" s="4" t="s">
        <v>15</v>
      </c>
      <c r="K1" s="4" t="s">
        <v>25</v>
      </c>
      <c r="L1" s="4" t="s">
        <v>7</v>
      </c>
      <c r="O1" s="5" t="s">
        <v>26</v>
      </c>
      <c r="P1" s="5" t="s">
        <v>27</v>
      </c>
    </row>
    <row r="2" spans="1:23" ht="54" customHeight="1" x14ac:dyDescent="0.25">
      <c r="A2">
        <v>1</v>
      </c>
      <c r="B2">
        <v>0</v>
      </c>
      <c r="C2">
        <v>44</v>
      </c>
      <c r="D2">
        <v>64.5</v>
      </c>
      <c r="E2">
        <v>1.63</v>
      </c>
      <c r="F2">
        <v>0</v>
      </c>
      <c r="G2">
        <v>0</v>
      </c>
      <c r="H2">
        <v>0</v>
      </c>
      <c r="I2">
        <v>44.3</v>
      </c>
      <c r="J2">
        <v>35.200000000000003</v>
      </c>
      <c r="K2">
        <f>I2-J2</f>
        <v>9.0999999999999943</v>
      </c>
      <c r="L2">
        <v>0</v>
      </c>
      <c r="O2">
        <v>9.0999999999999943</v>
      </c>
      <c r="P2">
        <v>24.699999999999996</v>
      </c>
      <c r="S2" s="10" t="s">
        <v>26</v>
      </c>
      <c r="T2" s="11"/>
      <c r="U2" s="8"/>
      <c r="V2" s="10" t="s">
        <v>27</v>
      </c>
      <c r="W2" s="11"/>
    </row>
    <row r="3" spans="1:23" x14ac:dyDescent="0.25">
      <c r="A3">
        <v>2</v>
      </c>
      <c r="B3">
        <v>0</v>
      </c>
      <c r="C3">
        <v>33</v>
      </c>
      <c r="D3">
        <v>67.52</v>
      </c>
      <c r="E3">
        <v>2.02</v>
      </c>
      <c r="F3">
        <v>0</v>
      </c>
      <c r="G3">
        <v>0</v>
      </c>
      <c r="H3">
        <v>0</v>
      </c>
      <c r="I3">
        <v>38.9</v>
      </c>
      <c r="J3">
        <v>29.4</v>
      </c>
      <c r="K3">
        <f t="shared" ref="K3:K66" si="0">I3-J3</f>
        <v>9.5</v>
      </c>
      <c r="L3">
        <v>0</v>
      </c>
      <c r="O3">
        <v>9.5</v>
      </c>
      <c r="P3">
        <v>27.3</v>
      </c>
      <c r="S3" s="12"/>
      <c r="T3" s="13"/>
      <c r="U3" s="6"/>
      <c r="V3" s="12"/>
      <c r="W3" s="13"/>
    </row>
    <row r="4" spans="1:23" x14ac:dyDescent="0.25">
      <c r="A4">
        <v>3</v>
      </c>
      <c r="B4">
        <v>0</v>
      </c>
      <c r="C4">
        <v>47</v>
      </c>
      <c r="D4">
        <v>72.72</v>
      </c>
      <c r="E4">
        <v>1.6</v>
      </c>
      <c r="F4">
        <v>0</v>
      </c>
      <c r="G4">
        <v>0</v>
      </c>
      <c r="H4">
        <v>0</v>
      </c>
      <c r="I4">
        <v>39.299999999999997</v>
      </c>
      <c r="J4">
        <v>31.7</v>
      </c>
      <c r="K4">
        <f t="shared" si="0"/>
        <v>7.5999999999999979</v>
      </c>
      <c r="L4">
        <v>0</v>
      </c>
      <c r="O4">
        <v>7.5999999999999979</v>
      </c>
      <c r="P4">
        <v>25.5</v>
      </c>
      <c r="S4" s="14" t="s">
        <v>28</v>
      </c>
      <c r="T4" s="13">
        <v>12.336633663366335</v>
      </c>
      <c r="U4" s="6"/>
      <c r="V4" s="14" t="s">
        <v>28</v>
      </c>
      <c r="W4" s="13">
        <v>36.968686868686859</v>
      </c>
    </row>
    <row r="5" spans="1:23" x14ac:dyDescent="0.25">
      <c r="A5">
        <v>4</v>
      </c>
      <c r="B5">
        <v>0</v>
      </c>
      <c r="C5">
        <v>34</v>
      </c>
      <c r="D5">
        <v>71.83</v>
      </c>
      <c r="E5">
        <v>1.85</v>
      </c>
      <c r="F5">
        <v>0</v>
      </c>
      <c r="G5">
        <v>0</v>
      </c>
      <c r="H5">
        <v>0</v>
      </c>
      <c r="I5">
        <v>33.4</v>
      </c>
      <c r="J5">
        <v>23.6</v>
      </c>
      <c r="K5">
        <f t="shared" si="0"/>
        <v>9.7999999999999972</v>
      </c>
      <c r="L5">
        <v>0</v>
      </c>
      <c r="O5">
        <v>9.7999999999999972</v>
      </c>
      <c r="P5">
        <v>26.400000000000002</v>
      </c>
      <c r="S5" s="14" t="s">
        <v>29</v>
      </c>
      <c r="T5" s="13">
        <v>0.54030926745666563</v>
      </c>
      <c r="U5" s="6"/>
      <c r="V5" s="14" t="s">
        <v>29</v>
      </c>
      <c r="W5" s="13">
        <v>0.87589121379172863</v>
      </c>
    </row>
    <row r="6" spans="1:23" x14ac:dyDescent="0.25">
      <c r="A6">
        <v>5</v>
      </c>
      <c r="B6">
        <v>0</v>
      </c>
      <c r="C6">
        <v>41</v>
      </c>
      <c r="D6">
        <v>52.08</v>
      </c>
      <c r="E6">
        <v>1.67</v>
      </c>
      <c r="F6">
        <v>0</v>
      </c>
      <c r="G6">
        <v>0</v>
      </c>
      <c r="H6">
        <v>0</v>
      </c>
      <c r="I6">
        <v>42.7</v>
      </c>
      <c r="J6">
        <v>34.6</v>
      </c>
      <c r="K6">
        <f t="shared" si="0"/>
        <v>8.1000000000000014</v>
      </c>
      <c r="L6">
        <v>0</v>
      </c>
      <c r="O6">
        <v>8.1000000000000014</v>
      </c>
      <c r="P6">
        <v>44.100000000000009</v>
      </c>
      <c r="S6" s="14" t="s">
        <v>30</v>
      </c>
      <c r="T6" s="13">
        <v>10</v>
      </c>
      <c r="U6" s="6"/>
      <c r="V6" s="14" t="s">
        <v>30</v>
      </c>
      <c r="W6" s="13">
        <v>43.300000000000004</v>
      </c>
    </row>
    <row r="7" spans="1:23" x14ac:dyDescent="0.25">
      <c r="A7">
        <v>6</v>
      </c>
      <c r="B7">
        <v>0</v>
      </c>
      <c r="C7">
        <v>38</v>
      </c>
      <c r="D7">
        <v>72.239999999999995</v>
      </c>
      <c r="E7">
        <v>1.61</v>
      </c>
      <c r="F7">
        <v>1</v>
      </c>
      <c r="G7">
        <v>2</v>
      </c>
      <c r="H7">
        <v>1</v>
      </c>
      <c r="I7">
        <v>69.400000000000006</v>
      </c>
      <c r="J7">
        <v>55.1</v>
      </c>
      <c r="K7">
        <f t="shared" si="0"/>
        <v>14.300000000000004</v>
      </c>
      <c r="L7">
        <v>0</v>
      </c>
      <c r="O7">
        <v>14.300000000000004</v>
      </c>
      <c r="P7">
        <v>43.7</v>
      </c>
      <c r="S7" s="14" t="s">
        <v>31</v>
      </c>
      <c r="T7" s="13">
        <v>17</v>
      </c>
      <c r="U7" s="6"/>
      <c r="V7" s="14" t="s">
        <v>31</v>
      </c>
      <c r="W7" s="13">
        <v>43.7</v>
      </c>
    </row>
    <row r="8" spans="1:23" x14ac:dyDescent="0.25">
      <c r="A8">
        <v>7</v>
      </c>
      <c r="B8">
        <v>0</v>
      </c>
      <c r="C8">
        <v>47</v>
      </c>
      <c r="D8">
        <v>77.98</v>
      </c>
      <c r="E8">
        <v>1.57</v>
      </c>
      <c r="F8">
        <v>0</v>
      </c>
      <c r="G8">
        <v>0</v>
      </c>
      <c r="H8">
        <v>0</v>
      </c>
      <c r="I8">
        <v>31.3</v>
      </c>
      <c r="J8">
        <v>22.4</v>
      </c>
      <c r="K8">
        <f t="shared" si="0"/>
        <v>8.9000000000000021</v>
      </c>
      <c r="L8">
        <v>0</v>
      </c>
      <c r="O8">
        <v>8.9000000000000021</v>
      </c>
      <c r="P8">
        <v>29.699999999999996</v>
      </c>
      <c r="S8" s="14" t="s">
        <v>32</v>
      </c>
      <c r="T8" s="13">
        <v>5.4300409348784306</v>
      </c>
      <c r="U8" s="6"/>
      <c r="V8" s="14" t="s">
        <v>32</v>
      </c>
      <c r="W8" s="13">
        <v>8.7150075399483864</v>
      </c>
    </row>
    <row r="9" spans="1:23" x14ac:dyDescent="0.25">
      <c r="A9">
        <v>8</v>
      </c>
      <c r="B9">
        <v>0</v>
      </c>
      <c r="C9">
        <v>60</v>
      </c>
      <c r="D9">
        <v>60.54</v>
      </c>
      <c r="E9">
        <v>1.71</v>
      </c>
      <c r="F9">
        <v>1</v>
      </c>
      <c r="G9">
        <v>2</v>
      </c>
      <c r="H9">
        <v>1</v>
      </c>
      <c r="I9">
        <v>61.2</v>
      </c>
      <c r="J9">
        <v>47.9</v>
      </c>
      <c r="K9">
        <f t="shared" si="0"/>
        <v>13.300000000000004</v>
      </c>
      <c r="L9">
        <v>0</v>
      </c>
      <c r="O9">
        <v>13.300000000000004</v>
      </c>
      <c r="P9">
        <v>43.600000000000009</v>
      </c>
      <c r="S9" s="14" t="s">
        <v>33</v>
      </c>
      <c r="T9" s="13">
        <v>29.485344554455423</v>
      </c>
      <c r="U9" s="6"/>
      <c r="V9" s="14" t="s">
        <v>33</v>
      </c>
      <c r="W9" s="13">
        <v>75.951356421357218</v>
      </c>
    </row>
    <row r="10" spans="1:23" x14ac:dyDescent="0.25">
      <c r="A10">
        <v>9</v>
      </c>
      <c r="B10">
        <v>0</v>
      </c>
      <c r="C10">
        <v>75</v>
      </c>
      <c r="D10">
        <v>89.12</v>
      </c>
      <c r="E10">
        <v>1.98</v>
      </c>
      <c r="F10">
        <v>1</v>
      </c>
      <c r="G10">
        <v>2</v>
      </c>
      <c r="H10">
        <v>1</v>
      </c>
      <c r="I10">
        <v>65</v>
      </c>
      <c r="J10">
        <v>52.3</v>
      </c>
      <c r="K10">
        <f t="shared" si="0"/>
        <v>12.700000000000003</v>
      </c>
      <c r="L10">
        <v>0</v>
      </c>
      <c r="O10">
        <v>12.700000000000003</v>
      </c>
      <c r="P10">
        <v>44.400000000000006</v>
      </c>
      <c r="S10" s="14" t="s">
        <v>34</v>
      </c>
      <c r="T10" s="13">
        <v>-0.5235437947004975</v>
      </c>
      <c r="U10" s="6"/>
      <c r="V10" s="14" t="s">
        <v>34</v>
      </c>
      <c r="W10" s="13">
        <v>-1.7707450329810723</v>
      </c>
    </row>
    <row r="11" spans="1:23" x14ac:dyDescent="0.25">
      <c r="A11">
        <v>10</v>
      </c>
      <c r="B11">
        <v>0</v>
      </c>
      <c r="C11">
        <v>40</v>
      </c>
      <c r="D11">
        <v>68.88</v>
      </c>
      <c r="E11">
        <v>1.54</v>
      </c>
      <c r="F11">
        <v>1</v>
      </c>
      <c r="G11">
        <v>2</v>
      </c>
      <c r="H11">
        <v>1</v>
      </c>
      <c r="I11">
        <v>68.599999999999994</v>
      </c>
      <c r="J11">
        <v>54.1</v>
      </c>
      <c r="K11">
        <f t="shared" si="0"/>
        <v>14.499999999999993</v>
      </c>
      <c r="L11">
        <v>0</v>
      </c>
      <c r="O11">
        <v>14.499999999999993</v>
      </c>
      <c r="P11">
        <v>43.2</v>
      </c>
      <c r="S11" s="14" t="s">
        <v>35</v>
      </c>
      <c r="T11" s="13">
        <v>0.74025885713984318</v>
      </c>
      <c r="U11" s="6"/>
      <c r="V11" s="14" t="s">
        <v>35</v>
      </c>
      <c r="W11" s="13">
        <v>-0.43738403946987486</v>
      </c>
    </row>
    <row r="12" spans="1:23" x14ac:dyDescent="0.25">
      <c r="A12">
        <v>11</v>
      </c>
      <c r="B12">
        <v>0</v>
      </c>
      <c r="C12">
        <v>71</v>
      </c>
      <c r="D12">
        <v>86.48</v>
      </c>
      <c r="E12">
        <v>1.78</v>
      </c>
      <c r="F12">
        <v>2</v>
      </c>
      <c r="G12">
        <v>1</v>
      </c>
      <c r="H12">
        <v>0</v>
      </c>
      <c r="I12">
        <v>63.9</v>
      </c>
      <c r="J12">
        <v>55.2</v>
      </c>
      <c r="K12">
        <f t="shared" si="0"/>
        <v>8.6999999999999957</v>
      </c>
      <c r="L12">
        <v>0</v>
      </c>
      <c r="O12">
        <v>8.6999999999999957</v>
      </c>
      <c r="P12">
        <v>43.300000000000004</v>
      </c>
      <c r="S12" s="14" t="s">
        <v>36</v>
      </c>
      <c r="T12" s="13">
        <v>19.899999999999999</v>
      </c>
      <c r="U12" s="6"/>
      <c r="V12" s="14" t="s">
        <v>36</v>
      </c>
      <c r="W12" s="13">
        <v>21.799999999999997</v>
      </c>
    </row>
    <row r="13" spans="1:23" x14ac:dyDescent="0.25">
      <c r="A13">
        <v>12</v>
      </c>
      <c r="B13">
        <v>0</v>
      </c>
      <c r="C13">
        <v>51</v>
      </c>
      <c r="D13">
        <v>60.13</v>
      </c>
      <c r="E13">
        <v>1.65</v>
      </c>
      <c r="F13">
        <v>0</v>
      </c>
      <c r="G13">
        <v>0</v>
      </c>
      <c r="H13">
        <v>0</v>
      </c>
      <c r="I13">
        <v>34</v>
      </c>
      <c r="J13">
        <v>26.8</v>
      </c>
      <c r="K13">
        <f t="shared" si="0"/>
        <v>7.1999999999999993</v>
      </c>
      <c r="L13">
        <v>0</v>
      </c>
      <c r="O13">
        <v>7.1999999999999993</v>
      </c>
      <c r="P13">
        <v>43.199999999999996</v>
      </c>
      <c r="S13" s="14" t="s">
        <v>37</v>
      </c>
      <c r="T13" s="13">
        <v>5</v>
      </c>
      <c r="U13" s="6"/>
      <c r="V13" s="14" t="s">
        <v>37</v>
      </c>
      <c r="W13" s="13">
        <v>23.200000000000003</v>
      </c>
    </row>
    <row r="14" spans="1:23" x14ac:dyDescent="0.25">
      <c r="A14">
        <v>13</v>
      </c>
      <c r="B14">
        <v>0</v>
      </c>
      <c r="C14">
        <v>46</v>
      </c>
      <c r="D14">
        <v>74.17</v>
      </c>
      <c r="E14">
        <v>1.75</v>
      </c>
      <c r="F14">
        <v>0</v>
      </c>
      <c r="G14">
        <v>0</v>
      </c>
      <c r="H14">
        <v>0</v>
      </c>
      <c r="I14">
        <v>36.299999999999997</v>
      </c>
      <c r="J14">
        <v>27.6</v>
      </c>
      <c r="K14">
        <f t="shared" si="0"/>
        <v>8.6999999999999957</v>
      </c>
      <c r="L14">
        <v>0</v>
      </c>
      <c r="O14">
        <v>8.6999999999999957</v>
      </c>
      <c r="P14">
        <v>25.900000000000002</v>
      </c>
      <c r="S14" s="14" t="s">
        <v>38</v>
      </c>
      <c r="T14" s="13">
        <v>24.9</v>
      </c>
      <c r="U14" s="6"/>
      <c r="V14" s="14" t="s">
        <v>38</v>
      </c>
      <c r="W14" s="13">
        <v>45</v>
      </c>
    </row>
    <row r="15" spans="1:23" x14ac:dyDescent="0.25">
      <c r="A15">
        <v>14</v>
      </c>
      <c r="B15">
        <v>0</v>
      </c>
      <c r="C15">
        <v>57</v>
      </c>
      <c r="D15">
        <v>69.930000000000007</v>
      </c>
      <c r="E15">
        <v>1.82</v>
      </c>
      <c r="F15">
        <v>1</v>
      </c>
      <c r="G15">
        <v>2</v>
      </c>
      <c r="H15">
        <v>0</v>
      </c>
      <c r="I15">
        <v>71.8</v>
      </c>
      <c r="J15">
        <v>56.9</v>
      </c>
      <c r="K15">
        <f t="shared" si="0"/>
        <v>14.899999999999999</v>
      </c>
      <c r="L15">
        <v>0</v>
      </c>
      <c r="O15">
        <v>14.899999999999999</v>
      </c>
      <c r="P15">
        <v>44.5</v>
      </c>
      <c r="S15" s="14" t="s">
        <v>39</v>
      </c>
      <c r="T15" s="13">
        <v>1245.9999999999998</v>
      </c>
      <c r="U15" s="6"/>
      <c r="V15" s="14" t="s">
        <v>39</v>
      </c>
      <c r="W15" s="13">
        <v>3659.8999999999992</v>
      </c>
    </row>
    <row r="16" spans="1:23" x14ac:dyDescent="0.25">
      <c r="A16">
        <v>15</v>
      </c>
      <c r="B16">
        <v>0</v>
      </c>
      <c r="C16">
        <v>56</v>
      </c>
      <c r="D16">
        <v>89.46</v>
      </c>
      <c r="E16">
        <v>1.89</v>
      </c>
      <c r="F16">
        <v>0</v>
      </c>
      <c r="G16">
        <v>0</v>
      </c>
      <c r="H16">
        <v>0</v>
      </c>
      <c r="I16">
        <v>74.599999999999994</v>
      </c>
      <c r="J16">
        <v>66</v>
      </c>
      <c r="K16">
        <f t="shared" si="0"/>
        <v>8.5999999999999943</v>
      </c>
      <c r="L16">
        <v>0</v>
      </c>
      <c r="O16">
        <v>8.5999999999999943</v>
      </c>
      <c r="P16">
        <v>28.799999999999997</v>
      </c>
      <c r="S16" s="14" t="s">
        <v>40</v>
      </c>
      <c r="T16" s="13">
        <v>101</v>
      </c>
      <c r="U16" s="6"/>
      <c r="V16" s="14" t="s">
        <v>40</v>
      </c>
      <c r="W16" s="13">
        <v>99</v>
      </c>
    </row>
    <row r="17" spans="1:36" ht="15.75" thickBot="1" x14ac:dyDescent="0.3">
      <c r="A17">
        <v>16</v>
      </c>
      <c r="B17">
        <v>0</v>
      </c>
      <c r="C17">
        <v>72</v>
      </c>
      <c r="D17">
        <v>109.2</v>
      </c>
      <c r="E17">
        <v>2.08</v>
      </c>
      <c r="F17">
        <v>1</v>
      </c>
      <c r="G17">
        <v>2</v>
      </c>
      <c r="H17">
        <v>0</v>
      </c>
      <c r="I17">
        <v>65.3</v>
      </c>
      <c r="J17">
        <v>53</v>
      </c>
      <c r="K17">
        <f t="shared" si="0"/>
        <v>12.299999999999997</v>
      </c>
      <c r="L17">
        <v>0</v>
      </c>
      <c r="O17">
        <v>12.299999999999997</v>
      </c>
      <c r="P17">
        <v>24.200000000000003</v>
      </c>
      <c r="S17" s="15" t="s">
        <v>41</v>
      </c>
      <c r="T17" s="16">
        <v>1.0719581978283479</v>
      </c>
      <c r="U17" s="7"/>
      <c r="V17" s="15" t="s">
        <v>41</v>
      </c>
      <c r="W17" s="16">
        <v>1.7381776074596136</v>
      </c>
    </row>
    <row r="18" spans="1:36" x14ac:dyDescent="0.25">
      <c r="A18">
        <v>17</v>
      </c>
      <c r="B18">
        <v>0</v>
      </c>
      <c r="C18">
        <v>64</v>
      </c>
      <c r="D18">
        <v>66.33</v>
      </c>
      <c r="E18">
        <v>1.62</v>
      </c>
      <c r="F18">
        <v>1</v>
      </c>
      <c r="G18">
        <v>2</v>
      </c>
      <c r="H18">
        <v>0</v>
      </c>
      <c r="I18">
        <v>65.5</v>
      </c>
      <c r="J18">
        <v>58</v>
      </c>
      <c r="K18">
        <f t="shared" si="0"/>
        <v>7.5</v>
      </c>
      <c r="L18">
        <v>0</v>
      </c>
      <c r="O18">
        <v>7.5</v>
      </c>
      <c r="P18">
        <v>43.7</v>
      </c>
    </row>
    <row r="19" spans="1:36" x14ac:dyDescent="0.25">
      <c r="A19">
        <v>18</v>
      </c>
      <c r="B19">
        <v>0</v>
      </c>
      <c r="C19">
        <v>71</v>
      </c>
      <c r="D19">
        <v>65.790000000000006</v>
      </c>
      <c r="E19">
        <v>1.67</v>
      </c>
      <c r="F19">
        <v>2</v>
      </c>
      <c r="G19">
        <v>1</v>
      </c>
      <c r="H19">
        <v>0</v>
      </c>
      <c r="I19">
        <v>60.2</v>
      </c>
      <c r="J19">
        <v>54.7</v>
      </c>
      <c r="K19">
        <f t="shared" si="0"/>
        <v>5.5</v>
      </c>
      <c r="L19">
        <v>0</v>
      </c>
      <c r="O19">
        <v>5.5</v>
      </c>
      <c r="P19">
        <v>27.6</v>
      </c>
      <c r="S19" s="9" t="s">
        <v>42</v>
      </c>
      <c r="T19">
        <f>T8/SQRT(T16)</f>
        <v>0.54030926745666563</v>
      </c>
      <c r="V19" s="9" t="s">
        <v>42</v>
      </c>
      <c r="W19">
        <f>W8/SQRT(W16)</f>
        <v>0.87589121379172863</v>
      </c>
    </row>
    <row r="20" spans="1:36" ht="15.75" thickBot="1" x14ac:dyDescent="0.3">
      <c r="A20">
        <v>19</v>
      </c>
      <c r="B20">
        <v>0</v>
      </c>
      <c r="C20">
        <v>56</v>
      </c>
      <c r="D20">
        <v>72.209999999999994</v>
      </c>
      <c r="E20">
        <v>2.02</v>
      </c>
      <c r="F20">
        <v>0</v>
      </c>
      <c r="G20">
        <v>0</v>
      </c>
      <c r="H20">
        <v>0</v>
      </c>
      <c r="I20">
        <v>68.3</v>
      </c>
      <c r="J20">
        <v>62.8</v>
      </c>
      <c r="K20">
        <f t="shared" si="0"/>
        <v>5.5</v>
      </c>
      <c r="L20">
        <v>0</v>
      </c>
      <c r="O20">
        <v>5.5</v>
      </c>
      <c r="P20">
        <v>44.1</v>
      </c>
    </row>
    <row r="21" spans="1:36" ht="41.25" customHeight="1" thickBot="1" x14ac:dyDescent="0.3">
      <c r="A21">
        <v>20</v>
      </c>
      <c r="B21">
        <v>0</v>
      </c>
      <c r="C21">
        <v>35</v>
      </c>
      <c r="D21">
        <v>61.85</v>
      </c>
      <c r="E21">
        <v>1.59</v>
      </c>
      <c r="F21">
        <v>0</v>
      </c>
      <c r="G21">
        <v>0</v>
      </c>
      <c r="H21">
        <v>0</v>
      </c>
      <c r="I21">
        <v>58</v>
      </c>
      <c r="J21">
        <v>50.1</v>
      </c>
      <c r="K21">
        <f t="shared" si="0"/>
        <v>7.8999999999999986</v>
      </c>
      <c r="L21">
        <v>0</v>
      </c>
      <c r="O21">
        <v>7.8999999999999986</v>
      </c>
      <c r="P21">
        <v>44.7</v>
      </c>
      <c r="AA21" s="32" t="s">
        <v>64</v>
      </c>
      <c r="AB21" s="33"/>
      <c r="AC21" s="32" t="s">
        <v>65</v>
      </c>
      <c r="AD21" s="33"/>
    </row>
    <row r="22" spans="1:36" ht="30.75" thickBot="1" x14ac:dyDescent="0.3">
      <c r="A22">
        <v>21</v>
      </c>
      <c r="B22">
        <v>0</v>
      </c>
      <c r="C22">
        <v>35</v>
      </c>
      <c r="D22">
        <v>63.42</v>
      </c>
      <c r="E22">
        <v>1.78</v>
      </c>
      <c r="F22">
        <v>0</v>
      </c>
      <c r="G22">
        <v>0</v>
      </c>
      <c r="H22">
        <v>0</v>
      </c>
      <c r="I22">
        <v>25.2</v>
      </c>
      <c r="J22">
        <v>20.2</v>
      </c>
      <c r="K22">
        <f t="shared" si="0"/>
        <v>5</v>
      </c>
      <c r="L22">
        <v>0</v>
      </c>
      <c r="O22">
        <v>5</v>
      </c>
      <c r="P22">
        <v>44.5</v>
      </c>
      <c r="V22" s="25" t="s">
        <v>28</v>
      </c>
      <c r="W22" s="26" t="s">
        <v>43</v>
      </c>
      <c r="X22" s="27" t="s">
        <v>44</v>
      </c>
      <c r="Y22" s="27" t="s">
        <v>45</v>
      </c>
      <c r="Z22" s="27" t="s">
        <v>46</v>
      </c>
      <c r="AA22" s="41" t="s">
        <v>48</v>
      </c>
      <c r="AB22" s="34" t="s">
        <v>47</v>
      </c>
      <c r="AC22" s="35" t="s">
        <v>48</v>
      </c>
      <c r="AD22" s="36" t="s">
        <v>47</v>
      </c>
      <c r="AH22" s="30" t="s">
        <v>47</v>
      </c>
      <c r="AI22" s="30" t="s">
        <v>48</v>
      </c>
      <c r="AJ22" s="30" t="s">
        <v>28</v>
      </c>
    </row>
    <row r="23" spans="1:36" ht="68.25" customHeight="1" x14ac:dyDescent="0.25">
      <c r="A23">
        <v>22</v>
      </c>
      <c r="B23">
        <v>0</v>
      </c>
      <c r="C23">
        <v>73</v>
      </c>
      <c r="D23">
        <v>72.27</v>
      </c>
      <c r="E23">
        <v>1.69</v>
      </c>
      <c r="F23">
        <v>2</v>
      </c>
      <c r="G23">
        <v>1</v>
      </c>
      <c r="H23">
        <v>0</v>
      </c>
      <c r="I23">
        <v>66.599999999999994</v>
      </c>
      <c r="J23">
        <v>57.7</v>
      </c>
      <c r="K23">
        <f t="shared" si="0"/>
        <v>8.8999999999999915</v>
      </c>
      <c r="L23">
        <v>0</v>
      </c>
      <c r="O23">
        <v>8.8999999999999915</v>
      </c>
      <c r="P23">
        <v>25.7</v>
      </c>
      <c r="S23" s="17" t="s">
        <v>26</v>
      </c>
      <c r="T23" s="18"/>
      <c r="V23" s="21">
        <f>T4</f>
        <v>12.336633663366335</v>
      </c>
      <c r="W23" s="22">
        <f>T8</f>
        <v>5.4300409348784306</v>
      </c>
      <c r="X23" s="22">
        <v>101</v>
      </c>
      <c r="Y23" s="22">
        <f>T17</f>
        <v>1.0719581978283479</v>
      </c>
      <c r="Z23" s="22">
        <f>W23/SQRT(X23)</f>
        <v>0.54030926745666563</v>
      </c>
      <c r="AA23" s="37">
        <f>V23-1.96*Z23</f>
        <v>11.27762749915127</v>
      </c>
      <c r="AB23" s="42">
        <f>V23+1.96*Z23</f>
        <v>13.3956398275814</v>
      </c>
      <c r="AC23" s="37">
        <f>V23-2.33*Z23</f>
        <v>11.077713070192305</v>
      </c>
      <c r="AD23" s="38">
        <f>V23+2.33*Z23</f>
        <v>13.595554256540366</v>
      </c>
      <c r="AF23" s="17" t="s">
        <v>26</v>
      </c>
      <c r="AG23" s="18"/>
      <c r="AH23">
        <v>13.3956398275814</v>
      </c>
      <c r="AI23">
        <v>11.27762749915127</v>
      </c>
      <c r="AJ23">
        <v>12.336633663366335</v>
      </c>
    </row>
    <row r="24" spans="1:36" ht="61.5" customHeight="1" thickBot="1" x14ac:dyDescent="0.3">
      <c r="A24">
        <v>23</v>
      </c>
      <c r="B24">
        <v>0</v>
      </c>
      <c r="C24">
        <v>46</v>
      </c>
      <c r="D24">
        <v>63.3</v>
      </c>
      <c r="E24">
        <v>1.38</v>
      </c>
      <c r="F24">
        <v>0</v>
      </c>
      <c r="G24">
        <v>0</v>
      </c>
      <c r="H24">
        <v>0</v>
      </c>
      <c r="I24">
        <v>48.2</v>
      </c>
      <c r="J24">
        <v>38.9</v>
      </c>
      <c r="K24">
        <f t="shared" si="0"/>
        <v>9.3000000000000043</v>
      </c>
      <c r="L24">
        <v>0</v>
      </c>
      <c r="O24">
        <v>9.3000000000000043</v>
      </c>
      <c r="P24">
        <v>44.3</v>
      </c>
      <c r="S24" s="19" t="s">
        <v>27</v>
      </c>
      <c r="T24" s="20"/>
      <c r="V24" s="23">
        <f>W4</f>
        <v>36.968686868686859</v>
      </c>
      <c r="W24" s="24">
        <f>W8</f>
        <v>8.7150075399483864</v>
      </c>
      <c r="X24" s="24">
        <v>99</v>
      </c>
      <c r="Y24" s="24">
        <f>W17</f>
        <v>1.7381776074596136</v>
      </c>
      <c r="Z24" s="24">
        <f>W24/SQRT(X24)</f>
        <v>0.87589121379172863</v>
      </c>
      <c r="AA24" s="39">
        <f>V24-1.96*Z24</f>
        <v>35.251940089655072</v>
      </c>
      <c r="AB24" s="43">
        <f>V24+1.96*Z24</f>
        <v>38.685433647718646</v>
      </c>
      <c r="AC24" s="39">
        <f>V24-2.33*Z24</f>
        <v>34.92786034055213</v>
      </c>
      <c r="AD24" s="40">
        <f>V24+2.33*Z24</f>
        <v>39.009513396821589</v>
      </c>
      <c r="AF24" s="19" t="s">
        <v>27</v>
      </c>
      <c r="AG24" s="20"/>
      <c r="AH24">
        <v>38.685433647718646</v>
      </c>
      <c r="AI24">
        <v>35.251940089655072</v>
      </c>
      <c r="AJ24">
        <v>36.968686868686859</v>
      </c>
    </row>
    <row r="25" spans="1:36" x14ac:dyDescent="0.25">
      <c r="A25">
        <v>24</v>
      </c>
      <c r="B25">
        <v>0</v>
      </c>
      <c r="C25">
        <v>62</v>
      </c>
      <c r="D25">
        <v>64.33</v>
      </c>
      <c r="E25">
        <v>1.78</v>
      </c>
      <c r="F25">
        <v>1</v>
      </c>
      <c r="G25">
        <v>2</v>
      </c>
      <c r="H25">
        <v>0</v>
      </c>
      <c r="I25">
        <v>67.099999999999994</v>
      </c>
      <c r="J25">
        <v>61.5</v>
      </c>
      <c r="K25">
        <f t="shared" si="0"/>
        <v>5.5999999999999943</v>
      </c>
      <c r="L25">
        <v>0</v>
      </c>
      <c r="O25">
        <v>5.5999999999999943</v>
      </c>
      <c r="P25">
        <v>43.2</v>
      </c>
    </row>
    <row r="26" spans="1:36" ht="45" x14ac:dyDescent="0.25">
      <c r="A26">
        <v>25</v>
      </c>
      <c r="B26">
        <v>0</v>
      </c>
      <c r="C26">
        <v>79</v>
      </c>
      <c r="D26">
        <v>73.55</v>
      </c>
      <c r="E26">
        <v>1.71</v>
      </c>
      <c r="F26">
        <v>2</v>
      </c>
      <c r="G26">
        <v>1</v>
      </c>
      <c r="H26">
        <v>1</v>
      </c>
      <c r="I26">
        <v>72.599999999999994</v>
      </c>
      <c r="J26">
        <v>49.6</v>
      </c>
      <c r="K26">
        <f t="shared" si="0"/>
        <v>22.999999999999993</v>
      </c>
      <c r="L26">
        <v>0</v>
      </c>
      <c r="O26">
        <v>22.999999999999993</v>
      </c>
      <c r="P26">
        <v>43.300000000000004</v>
      </c>
      <c r="AB26" s="30" t="s">
        <v>62</v>
      </c>
      <c r="AC26" s="30" t="s">
        <v>63</v>
      </c>
      <c r="AE26" s="30" t="s">
        <v>62</v>
      </c>
      <c r="AF26" s="44" t="s">
        <v>63</v>
      </c>
    </row>
    <row r="27" spans="1:36" ht="15.75" thickBot="1" x14ac:dyDescent="0.3">
      <c r="A27">
        <v>26</v>
      </c>
      <c r="B27">
        <v>0</v>
      </c>
      <c r="C27">
        <v>63</v>
      </c>
      <c r="D27">
        <v>65.290000000000006</v>
      </c>
      <c r="E27">
        <v>1.66</v>
      </c>
      <c r="F27">
        <v>1</v>
      </c>
      <c r="G27">
        <v>2</v>
      </c>
      <c r="H27">
        <v>1</v>
      </c>
      <c r="I27">
        <v>62.3</v>
      </c>
      <c r="J27">
        <v>54.6</v>
      </c>
      <c r="K27">
        <f t="shared" si="0"/>
        <v>7.6999999999999957</v>
      </c>
      <c r="L27">
        <v>0</v>
      </c>
      <c r="O27">
        <v>7.6999999999999957</v>
      </c>
      <c r="P27">
        <v>27.199999999999996</v>
      </c>
      <c r="AA27" s="31" t="s">
        <v>52</v>
      </c>
      <c r="AB27">
        <f>T13</f>
        <v>5</v>
      </c>
      <c r="AC27">
        <f>W13</f>
        <v>23.200000000000003</v>
      </c>
      <c r="AD27" s="31" t="s">
        <v>57</v>
      </c>
      <c r="AE27">
        <f>AB27</f>
        <v>5</v>
      </c>
      <c r="AF27">
        <f>AC27</f>
        <v>23.200000000000003</v>
      </c>
    </row>
    <row r="28" spans="1:36" x14ac:dyDescent="0.25">
      <c r="A28">
        <v>27</v>
      </c>
      <c r="B28">
        <v>0</v>
      </c>
      <c r="C28">
        <v>64</v>
      </c>
      <c r="D28">
        <v>66.55</v>
      </c>
      <c r="E28">
        <v>1.31</v>
      </c>
      <c r="F28">
        <v>1</v>
      </c>
      <c r="G28">
        <v>2</v>
      </c>
      <c r="H28">
        <v>1</v>
      </c>
      <c r="I28">
        <v>64.8</v>
      </c>
      <c r="J28">
        <v>58.7</v>
      </c>
      <c r="K28">
        <f t="shared" si="0"/>
        <v>6.0999999999999943</v>
      </c>
      <c r="L28">
        <v>0</v>
      </c>
      <c r="O28">
        <v>6.0999999999999943</v>
      </c>
      <c r="P28">
        <v>23.200000000000003</v>
      </c>
      <c r="S28" s="8" t="s">
        <v>49</v>
      </c>
      <c r="T28" s="8" t="s">
        <v>51</v>
      </c>
      <c r="AA28" s="31" t="s">
        <v>53</v>
      </c>
      <c r="AB28">
        <f>_xlfn.QUARTILE.EXC(O2:O102,1)</f>
        <v>8.0999999999999943</v>
      </c>
      <c r="AC28">
        <f>_xlfn.QUARTILE.EXC(P2:P102,1)</f>
        <v>27.199999999999996</v>
      </c>
      <c r="AD28" s="31" t="s">
        <v>58</v>
      </c>
      <c r="AE28">
        <f>AB28-AB27</f>
        <v>3.0999999999999943</v>
      </c>
      <c r="AF28">
        <f t="shared" ref="AF28:AF31" si="1">AC28</f>
        <v>27.199999999999996</v>
      </c>
    </row>
    <row r="29" spans="1:36" x14ac:dyDescent="0.25">
      <c r="A29">
        <v>28</v>
      </c>
      <c r="B29">
        <v>0</v>
      </c>
      <c r="C29">
        <v>63</v>
      </c>
      <c r="D29">
        <v>69.34</v>
      </c>
      <c r="E29">
        <v>1.88</v>
      </c>
      <c r="F29">
        <v>2</v>
      </c>
      <c r="G29">
        <v>1</v>
      </c>
      <c r="H29">
        <v>1</v>
      </c>
      <c r="I29">
        <v>67.599999999999994</v>
      </c>
      <c r="J29">
        <v>43.1</v>
      </c>
      <c r="K29">
        <f t="shared" si="0"/>
        <v>24.499999999999993</v>
      </c>
      <c r="L29">
        <v>0</v>
      </c>
      <c r="O29">
        <v>24.499999999999993</v>
      </c>
      <c r="P29">
        <v>44.800000000000004</v>
      </c>
      <c r="S29" s="6">
        <v>5</v>
      </c>
      <c r="T29" s="6">
        <v>1</v>
      </c>
      <c r="AA29" s="31" t="s">
        <v>54</v>
      </c>
      <c r="AB29">
        <f>_xlfn.QUARTILE.EXC(O2:O102,2)</f>
        <v>10</v>
      </c>
      <c r="AC29">
        <f>_xlfn.QUARTILE.EXC(P2:P102,2)</f>
        <v>43.300000000000004</v>
      </c>
      <c r="AD29" s="31" t="s">
        <v>59</v>
      </c>
      <c r="AE29">
        <f>AB29-AB28</f>
        <v>1.9000000000000057</v>
      </c>
      <c r="AF29">
        <f t="shared" si="1"/>
        <v>43.300000000000004</v>
      </c>
    </row>
    <row r="30" spans="1:36" x14ac:dyDescent="0.25">
      <c r="A30">
        <v>29</v>
      </c>
      <c r="B30">
        <v>0</v>
      </c>
      <c r="C30">
        <v>31</v>
      </c>
      <c r="D30">
        <v>66.010000000000005</v>
      </c>
      <c r="E30">
        <v>1.68</v>
      </c>
      <c r="F30">
        <v>2</v>
      </c>
      <c r="G30">
        <v>1</v>
      </c>
      <c r="H30">
        <v>1</v>
      </c>
      <c r="I30">
        <v>71.7</v>
      </c>
      <c r="J30">
        <v>53.5</v>
      </c>
      <c r="K30">
        <f t="shared" si="0"/>
        <v>18.200000000000003</v>
      </c>
      <c r="L30">
        <v>0</v>
      </c>
      <c r="O30">
        <v>18.200000000000003</v>
      </c>
      <c r="P30">
        <v>28.000000000000007</v>
      </c>
      <c r="S30" s="6">
        <v>6.99</v>
      </c>
      <c r="T30" s="6">
        <v>12</v>
      </c>
      <c r="AA30" s="31" t="s">
        <v>55</v>
      </c>
      <c r="AB30">
        <f>_xlfn.QUARTILE.EXC(O2:O102,3)</f>
        <v>16.549999999999994</v>
      </c>
      <c r="AC30">
        <f>_xlfn.QUARTILE.EXC(P2:P102,3)</f>
        <v>44.300000000000004</v>
      </c>
      <c r="AD30" s="31" t="s">
        <v>60</v>
      </c>
      <c r="AE30">
        <f>AB30-AB29</f>
        <v>6.5499999999999936</v>
      </c>
      <c r="AF30">
        <f t="shared" si="1"/>
        <v>44.300000000000004</v>
      </c>
    </row>
    <row r="31" spans="1:36" x14ac:dyDescent="0.25">
      <c r="A31">
        <v>30</v>
      </c>
      <c r="B31">
        <v>0</v>
      </c>
      <c r="C31">
        <v>55</v>
      </c>
      <c r="D31">
        <v>71.569999999999993</v>
      </c>
      <c r="E31">
        <v>1.8</v>
      </c>
      <c r="F31">
        <v>2</v>
      </c>
      <c r="G31">
        <v>1</v>
      </c>
      <c r="H31">
        <v>1</v>
      </c>
      <c r="I31">
        <v>67.7</v>
      </c>
      <c r="J31">
        <v>46.2</v>
      </c>
      <c r="K31">
        <f t="shared" si="0"/>
        <v>21.5</v>
      </c>
      <c r="L31">
        <v>0</v>
      </c>
      <c r="O31">
        <v>21.5</v>
      </c>
      <c r="P31">
        <v>43.999999999999993</v>
      </c>
      <c r="S31" s="6">
        <v>8.98</v>
      </c>
      <c r="T31" s="6">
        <v>25</v>
      </c>
      <c r="AA31" s="31" t="s">
        <v>56</v>
      </c>
      <c r="AB31">
        <f>T14</f>
        <v>24.9</v>
      </c>
      <c r="AC31">
        <f>W14</f>
        <v>45</v>
      </c>
      <c r="AD31" s="31" t="s">
        <v>61</v>
      </c>
      <c r="AE31">
        <f>AB31-AB30</f>
        <v>8.350000000000005</v>
      </c>
      <c r="AF31">
        <f t="shared" si="1"/>
        <v>45</v>
      </c>
    </row>
    <row r="32" spans="1:36" x14ac:dyDescent="0.25">
      <c r="A32">
        <v>31</v>
      </c>
      <c r="B32">
        <v>0</v>
      </c>
      <c r="C32">
        <v>36</v>
      </c>
      <c r="D32">
        <v>64.81</v>
      </c>
      <c r="E32">
        <v>1.78</v>
      </c>
      <c r="F32">
        <v>0</v>
      </c>
      <c r="G32">
        <v>0</v>
      </c>
      <c r="H32">
        <v>0</v>
      </c>
      <c r="I32">
        <v>36.799999999999997</v>
      </c>
      <c r="J32">
        <v>27.1</v>
      </c>
      <c r="K32">
        <f t="shared" si="0"/>
        <v>9.6999999999999957</v>
      </c>
      <c r="L32">
        <v>0</v>
      </c>
      <c r="O32">
        <v>9.6999999999999957</v>
      </c>
      <c r="P32">
        <v>43.4</v>
      </c>
      <c r="S32" s="6">
        <v>10.969999999999999</v>
      </c>
      <c r="T32" s="6">
        <v>15</v>
      </c>
    </row>
    <row r="33" spans="1:20" x14ac:dyDescent="0.25">
      <c r="A33">
        <v>32</v>
      </c>
      <c r="B33">
        <v>0</v>
      </c>
      <c r="C33">
        <v>73</v>
      </c>
      <c r="D33">
        <v>60.42</v>
      </c>
      <c r="E33">
        <v>1.64</v>
      </c>
      <c r="F33">
        <v>1</v>
      </c>
      <c r="G33">
        <v>2</v>
      </c>
      <c r="H33">
        <v>1</v>
      </c>
      <c r="I33">
        <v>73.3</v>
      </c>
      <c r="J33">
        <v>61.9</v>
      </c>
      <c r="K33">
        <f t="shared" si="0"/>
        <v>11.399999999999999</v>
      </c>
      <c r="L33">
        <v>0</v>
      </c>
      <c r="O33">
        <v>11.399999999999999</v>
      </c>
      <c r="P33">
        <v>44.4</v>
      </c>
      <c r="S33" s="6">
        <v>12.959999999999999</v>
      </c>
      <c r="T33" s="6">
        <v>9</v>
      </c>
    </row>
    <row r="34" spans="1:20" x14ac:dyDescent="0.25">
      <c r="A34">
        <v>33</v>
      </c>
      <c r="B34">
        <v>0</v>
      </c>
      <c r="C34">
        <v>77</v>
      </c>
      <c r="D34">
        <v>88.9</v>
      </c>
      <c r="E34">
        <v>1.87</v>
      </c>
      <c r="F34">
        <v>1</v>
      </c>
      <c r="G34">
        <v>2</v>
      </c>
      <c r="H34">
        <v>1</v>
      </c>
      <c r="I34">
        <v>68.900000000000006</v>
      </c>
      <c r="J34">
        <v>62.1</v>
      </c>
      <c r="K34">
        <f t="shared" si="0"/>
        <v>6.8000000000000043</v>
      </c>
      <c r="L34">
        <v>0</v>
      </c>
      <c r="O34">
        <v>6.8000000000000043</v>
      </c>
      <c r="P34">
        <v>26.099999999999998</v>
      </c>
      <c r="S34" s="6">
        <v>14.95</v>
      </c>
      <c r="T34" s="6">
        <v>9</v>
      </c>
    </row>
    <row r="35" spans="1:20" x14ac:dyDescent="0.25">
      <c r="A35">
        <v>34</v>
      </c>
      <c r="B35">
        <v>0</v>
      </c>
      <c r="C35">
        <v>66</v>
      </c>
      <c r="D35">
        <v>59.15</v>
      </c>
      <c r="E35">
        <v>1.44</v>
      </c>
      <c r="F35">
        <v>1</v>
      </c>
      <c r="G35">
        <v>2</v>
      </c>
      <c r="H35">
        <v>1</v>
      </c>
      <c r="I35">
        <v>73.7</v>
      </c>
      <c r="J35">
        <v>63.3</v>
      </c>
      <c r="K35">
        <f t="shared" si="0"/>
        <v>10.400000000000006</v>
      </c>
      <c r="L35">
        <v>0</v>
      </c>
      <c r="O35">
        <v>10.400000000000006</v>
      </c>
      <c r="P35">
        <v>44.699999999999996</v>
      </c>
      <c r="S35" s="6">
        <v>16.939999999999998</v>
      </c>
      <c r="T35" s="6">
        <v>7</v>
      </c>
    </row>
    <row r="36" spans="1:20" x14ac:dyDescent="0.25">
      <c r="A36">
        <v>35</v>
      </c>
      <c r="B36">
        <v>0</v>
      </c>
      <c r="C36">
        <v>58</v>
      </c>
      <c r="D36">
        <v>74.28</v>
      </c>
      <c r="E36">
        <v>1.72</v>
      </c>
      <c r="F36">
        <v>0</v>
      </c>
      <c r="G36">
        <v>0</v>
      </c>
      <c r="H36">
        <v>0</v>
      </c>
      <c r="I36">
        <v>50.9</v>
      </c>
      <c r="J36">
        <v>43.3</v>
      </c>
      <c r="K36">
        <f t="shared" si="0"/>
        <v>7.6000000000000014</v>
      </c>
      <c r="L36">
        <v>0</v>
      </c>
      <c r="O36">
        <v>7.6000000000000014</v>
      </c>
      <c r="P36">
        <v>27.2</v>
      </c>
      <c r="S36" s="6">
        <v>18.93</v>
      </c>
      <c r="T36" s="6">
        <v>9</v>
      </c>
    </row>
    <row r="37" spans="1:20" x14ac:dyDescent="0.25">
      <c r="A37">
        <v>36</v>
      </c>
      <c r="B37">
        <v>0</v>
      </c>
      <c r="C37">
        <v>62</v>
      </c>
      <c r="D37">
        <v>67.540000000000006</v>
      </c>
      <c r="E37">
        <v>1.64</v>
      </c>
      <c r="F37">
        <v>1</v>
      </c>
      <c r="G37">
        <v>2</v>
      </c>
      <c r="H37">
        <v>1</v>
      </c>
      <c r="I37">
        <v>71.7</v>
      </c>
      <c r="J37">
        <v>60.3</v>
      </c>
      <c r="K37">
        <f t="shared" si="0"/>
        <v>11.400000000000006</v>
      </c>
      <c r="L37">
        <v>0</v>
      </c>
      <c r="O37">
        <v>11.400000000000006</v>
      </c>
      <c r="P37">
        <v>27.4</v>
      </c>
      <c r="S37" s="6">
        <v>20.919999999999998</v>
      </c>
      <c r="T37" s="6">
        <v>3</v>
      </c>
    </row>
    <row r="38" spans="1:20" x14ac:dyDescent="0.25">
      <c r="A38">
        <v>37</v>
      </c>
      <c r="B38">
        <v>0</v>
      </c>
      <c r="C38">
        <v>58</v>
      </c>
      <c r="D38">
        <v>82.52</v>
      </c>
      <c r="E38">
        <v>2.17</v>
      </c>
      <c r="F38">
        <v>2</v>
      </c>
      <c r="G38">
        <v>1</v>
      </c>
      <c r="H38">
        <v>1</v>
      </c>
      <c r="I38">
        <v>78</v>
      </c>
      <c r="J38">
        <v>56</v>
      </c>
      <c r="K38">
        <f t="shared" si="0"/>
        <v>22</v>
      </c>
      <c r="L38">
        <v>0</v>
      </c>
      <c r="O38">
        <v>22</v>
      </c>
      <c r="P38">
        <v>44.6</v>
      </c>
      <c r="S38" s="6">
        <v>22.909999999999997</v>
      </c>
      <c r="T38" s="6">
        <v>6</v>
      </c>
    </row>
    <row r="39" spans="1:20" ht="15.75" thickBot="1" x14ac:dyDescent="0.3">
      <c r="A39">
        <v>38</v>
      </c>
      <c r="B39">
        <v>0</v>
      </c>
      <c r="C39">
        <v>48</v>
      </c>
      <c r="D39">
        <v>58.4</v>
      </c>
      <c r="E39">
        <v>1.59</v>
      </c>
      <c r="F39">
        <v>0</v>
      </c>
      <c r="G39">
        <v>0</v>
      </c>
      <c r="H39">
        <v>0</v>
      </c>
      <c r="I39">
        <v>44.8</v>
      </c>
      <c r="J39">
        <v>34.799999999999997</v>
      </c>
      <c r="K39">
        <f t="shared" si="0"/>
        <v>10</v>
      </c>
      <c r="L39">
        <v>0</v>
      </c>
      <c r="O39">
        <v>10</v>
      </c>
      <c r="P39">
        <v>44.6</v>
      </c>
      <c r="S39" s="7" t="s">
        <v>50</v>
      </c>
      <c r="T39" s="7">
        <v>5</v>
      </c>
    </row>
    <row r="40" spans="1:20" x14ac:dyDescent="0.25">
      <c r="A40">
        <v>39</v>
      </c>
      <c r="B40">
        <v>0</v>
      </c>
      <c r="C40">
        <v>73</v>
      </c>
      <c r="D40">
        <v>74.459999999999994</v>
      </c>
      <c r="E40">
        <v>1.92</v>
      </c>
      <c r="F40">
        <v>1</v>
      </c>
      <c r="G40">
        <v>2</v>
      </c>
      <c r="H40">
        <v>2</v>
      </c>
      <c r="I40">
        <v>81.2</v>
      </c>
      <c r="J40">
        <v>69.900000000000006</v>
      </c>
      <c r="K40">
        <f t="shared" si="0"/>
        <v>11.299999999999997</v>
      </c>
      <c r="L40">
        <v>0</v>
      </c>
      <c r="O40">
        <v>11.299999999999997</v>
      </c>
      <c r="P40">
        <v>24.599999999999994</v>
      </c>
    </row>
    <row r="41" spans="1:20" x14ac:dyDescent="0.25">
      <c r="A41">
        <v>40</v>
      </c>
      <c r="B41">
        <v>0</v>
      </c>
      <c r="C41">
        <v>75</v>
      </c>
      <c r="D41">
        <v>97.22</v>
      </c>
      <c r="E41">
        <v>1.86</v>
      </c>
      <c r="F41">
        <v>2</v>
      </c>
      <c r="G41">
        <v>1</v>
      </c>
      <c r="H41">
        <v>2</v>
      </c>
      <c r="I41">
        <v>78.3</v>
      </c>
      <c r="J41">
        <v>55.9</v>
      </c>
      <c r="K41">
        <f t="shared" si="0"/>
        <v>22.4</v>
      </c>
      <c r="L41">
        <v>0</v>
      </c>
      <c r="O41">
        <v>22.4</v>
      </c>
      <c r="P41">
        <v>43.800000000000004</v>
      </c>
    </row>
    <row r="42" spans="1:20" x14ac:dyDescent="0.25">
      <c r="A42">
        <v>41</v>
      </c>
      <c r="B42">
        <v>0</v>
      </c>
      <c r="C42">
        <v>59</v>
      </c>
      <c r="D42">
        <v>95.67</v>
      </c>
      <c r="E42">
        <v>1.97</v>
      </c>
      <c r="F42">
        <v>0</v>
      </c>
      <c r="G42">
        <v>0</v>
      </c>
      <c r="H42">
        <v>0</v>
      </c>
      <c r="I42">
        <v>44.3</v>
      </c>
      <c r="J42">
        <v>34.9</v>
      </c>
      <c r="K42">
        <f t="shared" si="0"/>
        <v>9.3999999999999986</v>
      </c>
      <c r="L42">
        <v>0</v>
      </c>
      <c r="O42">
        <v>9.3999999999999986</v>
      </c>
      <c r="P42">
        <v>43.7</v>
      </c>
    </row>
    <row r="43" spans="1:20" x14ac:dyDescent="0.25">
      <c r="A43">
        <v>42</v>
      </c>
      <c r="B43">
        <v>0</v>
      </c>
      <c r="C43">
        <v>72</v>
      </c>
      <c r="D43">
        <v>92.3</v>
      </c>
      <c r="E43">
        <v>1.69</v>
      </c>
      <c r="F43">
        <v>0</v>
      </c>
      <c r="G43">
        <v>1</v>
      </c>
      <c r="H43">
        <v>0</v>
      </c>
      <c r="I43">
        <v>45.3</v>
      </c>
      <c r="J43">
        <v>39.9</v>
      </c>
      <c r="K43">
        <f t="shared" si="0"/>
        <v>5.3999999999999986</v>
      </c>
      <c r="L43">
        <v>0</v>
      </c>
      <c r="O43">
        <v>5.3999999999999986</v>
      </c>
      <c r="P43">
        <v>44.8</v>
      </c>
    </row>
    <row r="44" spans="1:20" x14ac:dyDescent="0.25">
      <c r="A44">
        <v>43</v>
      </c>
      <c r="B44">
        <v>0</v>
      </c>
      <c r="C44">
        <v>57</v>
      </c>
      <c r="D44">
        <v>91.27</v>
      </c>
      <c r="E44">
        <v>2.08</v>
      </c>
      <c r="F44">
        <v>0</v>
      </c>
      <c r="G44">
        <v>1</v>
      </c>
      <c r="H44">
        <v>0</v>
      </c>
      <c r="I44">
        <v>53.2</v>
      </c>
      <c r="J44">
        <v>46.8</v>
      </c>
      <c r="K44">
        <f t="shared" si="0"/>
        <v>6.4000000000000057</v>
      </c>
      <c r="L44">
        <v>0</v>
      </c>
      <c r="O44">
        <v>6.4000000000000057</v>
      </c>
      <c r="P44">
        <v>27.599999999999998</v>
      </c>
    </row>
    <row r="45" spans="1:20" x14ac:dyDescent="0.25">
      <c r="A45">
        <v>44</v>
      </c>
      <c r="B45">
        <v>0</v>
      </c>
      <c r="C45">
        <v>57</v>
      </c>
      <c r="D45">
        <v>91.63</v>
      </c>
      <c r="E45">
        <v>2.09</v>
      </c>
      <c r="F45">
        <v>0</v>
      </c>
      <c r="G45">
        <v>1</v>
      </c>
      <c r="H45">
        <v>0</v>
      </c>
      <c r="I45">
        <v>60</v>
      </c>
      <c r="J45">
        <v>40.200000000000003</v>
      </c>
      <c r="K45">
        <f t="shared" si="0"/>
        <v>19.799999999999997</v>
      </c>
      <c r="L45">
        <v>0</v>
      </c>
      <c r="O45">
        <v>19.799999999999997</v>
      </c>
      <c r="P45">
        <v>43.499999999999993</v>
      </c>
    </row>
    <row r="46" spans="1:20" x14ac:dyDescent="0.25">
      <c r="A46">
        <v>45</v>
      </c>
      <c r="B46">
        <v>0</v>
      </c>
      <c r="C46">
        <v>56</v>
      </c>
      <c r="D46">
        <v>67.62</v>
      </c>
      <c r="E46">
        <v>1.48</v>
      </c>
      <c r="F46">
        <v>1</v>
      </c>
      <c r="G46">
        <v>2</v>
      </c>
      <c r="H46">
        <v>2</v>
      </c>
      <c r="I46">
        <v>75.599999999999994</v>
      </c>
      <c r="J46">
        <v>69.7</v>
      </c>
      <c r="K46">
        <f t="shared" si="0"/>
        <v>5.8999999999999915</v>
      </c>
      <c r="L46">
        <v>0</v>
      </c>
      <c r="O46">
        <v>5.8999999999999915</v>
      </c>
      <c r="P46">
        <v>25.9</v>
      </c>
    </row>
    <row r="47" spans="1:20" ht="15.75" thickBot="1" x14ac:dyDescent="0.3">
      <c r="A47">
        <v>46</v>
      </c>
      <c r="B47">
        <v>0</v>
      </c>
      <c r="C47">
        <v>56</v>
      </c>
      <c r="D47">
        <v>68.650000000000006</v>
      </c>
      <c r="E47">
        <v>1.73</v>
      </c>
      <c r="F47">
        <v>0</v>
      </c>
      <c r="G47">
        <v>1</v>
      </c>
      <c r="H47">
        <v>1</v>
      </c>
      <c r="I47">
        <v>46.8</v>
      </c>
      <c r="J47">
        <v>29.7</v>
      </c>
      <c r="K47">
        <f t="shared" si="0"/>
        <v>17.099999999999998</v>
      </c>
      <c r="L47">
        <v>0</v>
      </c>
      <c r="O47">
        <v>17.099999999999998</v>
      </c>
      <c r="P47">
        <v>27.8</v>
      </c>
    </row>
    <row r="48" spans="1:20" x14ac:dyDescent="0.25">
      <c r="A48">
        <v>47</v>
      </c>
      <c r="B48">
        <v>0</v>
      </c>
      <c r="C48">
        <v>57</v>
      </c>
      <c r="D48">
        <v>67.62</v>
      </c>
      <c r="E48">
        <v>1.61</v>
      </c>
      <c r="F48">
        <v>1</v>
      </c>
      <c r="G48">
        <v>2</v>
      </c>
      <c r="H48">
        <v>2</v>
      </c>
      <c r="I48">
        <v>66.599999999999994</v>
      </c>
      <c r="J48">
        <v>58.5</v>
      </c>
      <c r="K48">
        <f t="shared" si="0"/>
        <v>8.0999999999999943</v>
      </c>
      <c r="L48">
        <v>0</v>
      </c>
      <c r="O48">
        <v>8.0999999999999943</v>
      </c>
      <c r="P48">
        <v>43.099999999999994</v>
      </c>
      <c r="S48" s="8" t="s">
        <v>49</v>
      </c>
      <c r="T48" s="8" t="s">
        <v>51</v>
      </c>
    </row>
    <row r="49" spans="1:20" x14ac:dyDescent="0.25">
      <c r="A49">
        <v>48</v>
      </c>
      <c r="B49">
        <v>0</v>
      </c>
      <c r="C49">
        <v>80</v>
      </c>
      <c r="D49">
        <v>65.47</v>
      </c>
      <c r="E49">
        <v>1.78</v>
      </c>
      <c r="F49">
        <v>2</v>
      </c>
      <c r="G49">
        <v>1</v>
      </c>
      <c r="H49">
        <v>2</v>
      </c>
      <c r="I49">
        <v>79.900000000000006</v>
      </c>
      <c r="J49">
        <v>58.1</v>
      </c>
      <c r="K49">
        <f t="shared" si="0"/>
        <v>21.800000000000004</v>
      </c>
      <c r="L49">
        <v>0</v>
      </c>
      <c r="O49">
        <v>21.800000000000004</v>
      </c>
      <c r="P49">
        <v>44.300000000000004</v>
      </c>
      <c r="S49" s="28">
        <v>23.200000000000003</v>
      </c>
      <c r="T49" s="6">
        <v>1</v>
      </c>
    </row>
    <row r="50" spans="1:20" x14ac:dyDescent="0.25">
      <c r="A50">
        <v>49</v>
      </c>
      <c r="B50">
        <v>0</v>
      </c>
      <c r="C50">
        <v>62</v>
      </c>
      <c r="D50">
        <v>68.28</v>
      </c>
      <c r="E50">
        <v>1.63</v>
      </c>
      <c r="F50">
        <v>0</v>
      </c>
      <c r="G50">
        <v>1</v>
      </c>
      <c r="H50">
        <v>1</v>
      </c>
      <c r="I50">
        <v>52.3</v>
      </c>
      <c r="J50">
        <v>35.299999999999997</v>
      </c>
      <c r="K50">
        <f t="shared" si="0"/>
        <v>17</v>
      </c>
      <c r="L50">
        <v>0</v>
      </c>
      <c r="O50">
        <v>17</v>
      </c>
      <c r="P50">
        <v>44.5</v>
      </c>
      <c r="S50" s="28">
        <v>25.622222222222224</v>
      </c>
      <c r="T50" s="6">
        <v>11</v>
      </c>
    </row>
    <row r="51" spans="1:20" x14ac:dyDescent="0.25">
      <c r="A51">
        <v>50</v>
      </c>
      <c r="B51">
        <v>0</v>
      </c>
      <c r="C51">
        <v>62</v>
      </c>
      <c r="D51">
        <v>65.459999999999994</v>
      </c>
      <c r="E51">
        <v>1.64</v>
      </c>
      <c r="F51">
        <v>1</v>
      </c>
      <c r="G51">
        <v>0</v>
      </c>
      <c r="H51">
        <v>2</v>
      </c>
      <c r="I51">
        <v>76.2</v>
      </c>
      <c r="J51">
        <v>68.400000000000006</v>
      </c>
      <c r="K51">
        <f t="shared" si="0"/>
        <v>7.7999999999999972</v>
      </c>
      <c r="L51">
        <v>0</v>
      </c>
      <c r="O51">
        <v>7.7999999999999972</v>
      </c>
      <c r="P51">
        <v>26.399999999999991</v>
      </c>
      <c r="S51" s="28">
        <v>28.044444444444448</v>
      </c>
      <c r="T51" s="6">
        <v>20</v>
      </c>
    </row>
    <row r="52" spans="1:20" x14ac:dyDescent="0.25">
      <c r="A52">
        <v>51</v>
      </c>
      <c r="B52">
        <v>0</v>
      </c>
      <c r="C52">
        <v>72</v>
      </c>
      <c r="D52">
        <v>67.2</v>
      </c>
      <c r="E52">
        <v>1.65</v>
      </c>
      <c r="F52">
        <v>1</v>
      </c>
      <c r="G52">
        <v>0</v>
      </c>
      <c r="H52">
        <v>2</v>
      </c>
      <c r="I52">
        <v>59.8</v>
      </c>
      <c r="J52">
        <v>51.7</v>
      </c>
      <c r="K52">
        <f t="shared" si="0"/>
        <v>8.0999999999999943</v>
      </c>
      <c r="L52">
        <v>0</v>
      </c>
      <c r="O52">
        <v>8.0999999999999943</v>
      </c>
      <c r="P52">
        <v>43.199999999999996</v>
      </c>
      <c r="S52" s="28">
        <v>30.466666666666669</v>
      </c>
      <c r="T52" s="6">
        <v>8</v>
      </c>
    </row>
    <row r="53" spans="1:20" x14ac:dyDescent="0.25">
      <c r="A53">
        <v>52</v>
      </c>
      <c r="B53">
        <v>1</v>
      </c>
      <c r="C53">
        <v>63</v>
      </c>
      <c r="D53">
        <v>66.489999999999995</v>
      </c>
      <c r="E53">
        <v>1.67</v>
      </c>
      <c r="F53">
        <v>1</v>
      </c>
      <c r="G53">
        <v>0</v>
      </c>
      <c r="H53">
        <v>2</v>
      </c>
      <c r="I53">
        <v>65.3</v>
      </c>
      <c r="J53">
        <v>56.4</v>
      </c>
      <c r="K53">
        <f t="shared" si="0"/>
        <v>8.8999999999999986</v>
      </c>
      <c r="L53">
        <v>0</v>
      </c>
      <c r="O53">
        <v>8.8999999999999986</v>
      </c>
      <c r="P53">
        <v>44.400000000000006</v>
      </c>
      <c r="S53" s="28">
        <v>32.888888888888893</v>
      </c>
      <c r="T53" s="6">
        <v>0</v>
      </c>
    </row>
    <row r="54" spans="1:20" x14ac:dyDescent="0.25">
      <c r="A54">
        <v>53</v>
      </c>
      <c r="B54">
        <v>1</v>
      </c>
      <c r="C54">
        <v>69</v>
      </c>
      <c r="D54">
        <v>68.73</v>
      </c>
      <c r="E54">
        <v>1.83</v>
      </c>
      <c r="F54">
        <v>1</v>
      </c>
      <c r="G54">
        <v>0</v>
      </c>
      <c r="H54">
        <v>2</v>
      </c>
      <c r="I54">
        <v>76.400000000000006</v>
      </c>
      <c r="J54">
        <v>67.5</v>
      </c>
      <c r="K54">
        <f t="shared" si="0"/>
        <v>8.9000000000000057</v>
      </c>
      <c r="L54">
        <v>0</v>
      </c>
      <c r="O54">
        <v>8.9000000000000057</v>
      </c>
      <c r="P54">
        <v>44.8</v>
      </c>
      <c r="S54" s="28">
        <v>35.311111111111117</v>
      </c>
      <c r="T54" s="6">
        <v>0</v>
      </c>
    </row>
    <row r="55" spans="1:20" x14ac:dyDescent="0.25">
      <c r="A55">
        <v>54</v>
      </c>
      <c r="B55">
        <v>1</v>
      </c>
      <c r="C55">
        <v>60</v>
      </c>
      <c r="D55">
        <v>68.45</v>
      </c>
      <c r="E55">
        <v>1.58</v>
      </c>
      <c r="F55">
        <v>2</v>
      </c>
      <c r="G55">
        <v>1</v>
      </c>
      <c r="H55">
        <v>2</v>
      </c>
      <c r="I55">
        <v>69.2</v>
      </c>
      <c r="J55">
        <v>46.5</v>
      </c>
      <c r="K55">
        <f t="shared" si="0"/>
        <v>22.700000000000003</v>
      </c>
      <c r="L55">
        <v>0</v>
      </c>
      <c r="O55">
        <v>22.700000000000003</v>
      </c>
      <c r="P55">
        <v>44.8</v>
      </c>
      <c r="S55" s="28">
        <v>37.733333333333334</v>
      </c>
      <c r="T55" s="6">
        <v>0</v>
      </c>
    </row>
    <row r="56" spans="1:20" x14ac:dyDescent="0.25">
      <c r="A56">
        <v>55</v>
      </c>
      <c r="B56">
        <v>1</v>
      </c>
      <c r="C56">
        <v>62</v>
      </c>
      <c r="D56">
        <v>69.540000000000006</v>
      </c>
      <c r="E56">
        <v>1.65</v>
      </c>
      <c r="F56">
        <v>1</v>
      </c>
      <c r="G56">
        <v>0</v>
      </c>
      <c r="H56">
        <v>2</v>
      </c>
      <c r="I56">
        <v>72.099999999999994</v>
      </c>
      <c r="J56">
        <v>60.1</v>
      </c>
      <c r="K56">
        <f t="shared" si="0"/>
        <v>11.999999999999993</v>
      </c>
      <c r="L56">
        <v>0</v>
      </c>
      <c r="O56">
        <v>11.999999999999993</v>
      </c>
      <c r="P56">
        <v>43.999999999999993</v>
      </c>
      <c r="S56" s="28">
        <v>40.155555555555559</v>
      </c>
      <c r="T56" s="6">
        <v>0</v>
      </c>
    </row>
    <row r="57" spans="1:20" x14ac:dyDescent="0.25">
      <c r="A57">
        <v>56</v>
      </c>
      <c r="B57">
        <v>1</v>
      </c>
      <c r="C57">
        <v>40</v>
      </c>
      <c r="D57">
        <v>68.03</v>
      </c>
      <c r="E57">
        <v>1.79</v>
      </c>
      <c r="F57">
        <v>0</v>
      </c>
      <c r="G57">
        <v>1</v>
      </c>
      <c r="H57">
        <v>1</v>
      </c>
      <c r="I57">
        <v>42.9</v>
      </c>
      <c r="J57">
        <v>24.2</v>
      </c>
      <c r="K57">
        <f t="shared" si="0"/>
        <v>18.7</v>
      </c>
      <c r="L57">
        <v>0</v>
      </c>
      <c r="O57">
        <v>18.7</v>
      </c>
      <c r="P57">
        <v>44.300000000000004</v>
      </c>
      <c r="S57" s="28">
        <v>42.577777777777783</v>
      </c>
      <c r="T57" s="6">
        <v>0</v>
      </c>
    </row>
    <row r="58" spans="1:20" ht="15.75" thickBot="1" x14ac:dyDescent="0.3">
      <c r="A58">
        <v>57</v>
      </c>
      <c r="B58">
        <v>1</v>
      </c>
      <c r="C58">
        <v>62</v>
      </c>
      <c r="D58">
        <v>69.790000000000006</v>
      </c>
      <c r="E58">
        <v>1.53</v>
      </c>
      <c r="F58">
        <v>2</v>
      </c>
      <c r="G58">
        <v>1</v>
      </c>
      <c r="H58">
        <v>2</v>
      </c>
      <c r="I58">
        <v>69.099999999999994</v>
      </c>
      <c r="J58">
        <v>52.7</v>
      </c>
      <c r="K58">
        <f t="shared" si="0"/>
        <v>16.399999999999991</v>
      </c>
      <c r="L58">
        <v>0</v>
      </c>
      <c r="O58">
        <v>16.399999999999991</v>
      </c>
      <c r="P58">
        <v>43.8</v>
      </c>
      <c r="S58" s="29" t="s">
        <v>50</v>
      </c>
      <c r="T58" s="7">
        <v>59</v>
      </c>
    </row>
    <row r="59" spans="1:20" x14ac:dyDescent="0.25">
      <c r="A59">
        <v>58</v>
      </c>
      <c r="B59">
        <v>1</v>
      </c>
      <c r="C59">
        <v>67</v>
      </c>
      <c r="D59">
        <v>65.77</v>
      </c>
      <c r="E59">
        <v>1.82</v>
      </c>
      <c r="F59">
        <v>0</v>
      </c>
      <c r="G59">
        <v>1</v>
      </c>
      <c r="H59">
        <v>1</v>
      </c>
      <c r="I59">
        <v>52.1</v>
      </c>
      <c r="J59">
        <v>32.1</v>
      </c>
      <c r="K59">
        <f t="shared" si="0"/>
        <v>20</v>
      </c>
      <c r="L59">
        <v>0</v>
      </c>
      <c r="O59">
        <v>20</v>
      </c>
      <c r="P59">
        <v>44.500000000000007</v>
      </c>
    </row>
    <row r="60" spans="1:20" x14ac:dyDescent="0.25">
      <c r="A60">
        <v>59</v>
      </c>
      <c r="B60">
        <v>1</v>
      </c>
      <c r="C60">
        <v>63</v>
      </c>
      <c r="D60">
        <v>65.89</v>
      </c>
      <c r="E60">
        <v>1.75</v>
      </c>
      <c r="F60">
        <v>2</v>
      </c>
      <c r="G60">
        <v>1</v>
      </c>
      <c r="H60">
        <v>2</v>
      </c>
      <c r="I60">
        <v>68.7</v>
      </c>
      <c r="J60">
        <v>44.2</v>
      </c>
      <c r="K60">
        <f t="shared" si="0"/>
        <v>24.5</v>
      </c>
      <c r="L60">
        <v>0</v>
      </c>
      <c r="O60">
        <v>24.5</v>
      </c>
      <c r="P60">
        <v>44.8</v>
      </c>
    </row>
    <row r="61" spans="1:20" x14ac:dyDescent="0.25">
      <c r="A61">
        <v>60</v>
      </c>
      <c r="B61">
        <v>1</v>
      </c>
      <c r="C61">
        <v>75</v>
      </c>
      <c r="D61">
        <v>65.650000000000006</v>
      </c>
      <c r="E61">
        <v>1.72</v>
      </c>
      <c r="F61">
        <v>1</v>
      </c>
      <c r="G61">
        <v>0</v>
      </c>
      <c r="H61">
        <v>2</v>
      </c>
      <c r="I61">
        <v>65.099999999999994</v>
      </c>
      <c r="J61">
        <v>54.5</v>
      </c>
      <c r="K61">
        <f t="shared" si="0"/>
        <v>10.599999999999994</v>
      </c>
      <c r="L61">
        <v>0</v>
      </c>
      <c r="O61">
        <v>10.599999999999994</v>
      </c>
      <c r="P61">
        <v>24.299999999999997</v>
      </c>
    </row>
    <row r="62" spans="1:20" x14ac:dyDescent="0.25">
      <c r="A62">
        <v>61</v>
      </c>
      <c r="B62">
        <v>1</v>
      </c>
      <c r="C62">
        <v>66</v>
      </c>
      <c r="D62">
        <v>65.94</v>
      </c>
      <c r="E62">
        <v>1.9</v>
      </c>
      <c r="F62">
        <v>2</v>
      </c>
      <c r="G62">
        <v>1</v>
      </c>
      <c r="H62">
        <v>2</v>
      </c>
      <c r="I62">
        <v>70</v>
      </c>
      <c r="J62">
        <v>53</v>
      </c>
      <c r="K62">
        <f t="shared" si="0"/>
        <v>17</v>
      </c>
      <c r="L62">
        <v>0</v>
      </c>
      <c r="O62">
        <v>17</v>
      </c>
      <c r="P62">
        <v>43.6</v>
      </c>
    </row>
    <row r="63" spans="1:20" x14ac:dyDescent="0.25">
      <c r="A63">
        <v>62</v>
      </c>
      <c r="B63">
        <v>1</v>
      </c>
      <c r="C63">
        <v>32</v>
      </c>
      <c r="D63">
        <v>69.260000000000005</v>
      </c>
      <c r="E63">
        <v>1.63</v>
      </c>
      <c r="F63">
        <v>0</v>
      </c>
      <c r="G63">
        <v>1</v>
      </c>
      <c r="H63">
        <v>1</v>
      </c>
      <c r="I63">
        <v>47.3</v>
      </c>
      <c r="J63">
        <v>30.6</v>
      </c>
      <c r="K63">
        <f t="shared" si="0"/>
        <v>16.699999999999996</v>
      </c>
      <c r="L63">
        <v>0</v>
      </c>
      <c r="O63">
        <v>16.699999999999996</v>
      </c>
      <c r="P63">
        <v>43.099999999999994</v>
      </c>
    </row>
    <row r="64" spans="1:20" x14ac:dyDescent="0.25">
      <c r="A64">
        <v>63</v>
      </c>
      <c r="B64">
        <v>1</v>
      </c>
      <c r="C64">
        <v>41</v>
      </c>
      <c r="D64">
        <v>67.28</v>
      </c>
      <c r="E64">
        <v>1.52</v>
      </c>
      <c r="F64">
        <v>0</v>
      </c>
      <c r="G64">
        <v>1</v>
      </c>
      <c r="H64">
        <v>1</v>
      </c>
      <c r="I64">
        <v>44.3</v>
      </c>
      <c r="J64">
        <v>29.1</v>
      </c>
      <c r="K64">
        <f t="shared" si="0"/>
        <v>15.199999999999996</v>
      </c>
      <c r="L64">
        <v>0</v>
      </c>
      <c r="O64">
        <v>15.199999999999996</v>
      </c>
      <c r="P64">
        <v>43.900000000000006</v>
      </c>
    </row>
    <row r="65" spans="1:16" x14ac:dyDescent="0.25">
      <c r="A65">
        <v>64</v>
      </c>
      <c r="B65">
        <v>1</v>
      </c>
      <c r="C65">
        <v>48</v>
      </c>
      <c r="D65">
        <v>101.86</v>
      </c>
      <c r="E65">
        <v>1.84</v>
      </c>
      <c r="F65">
        <v>0</v>
      </c>
      <c r="G65">
        <v>1</v>
      </c>
      <c r="H65">
        <v>1</v>
      </c>
      <c r="I65">
        <v>48.9</v>
      </c>
      <c r="J65">
        <v>35.200000000000003</v>
      </c>
      <c r="K65">
        <f t="shared" si="0"/>
        <v>13.699999999999996</v>
      </c>
      <c r="L65">
        <v>0</v>
      </c>
      <c r="O65">
        <v>13.699999999999996</v>
      </c>
      <c r="P65">
        <v>43.099999999999994</v>
      </c>
    </row>
    <row r="66" spans="1:16" x14ac:dyDescent="0.25">
      <c r="A66">
        <v>65</v>
      </c>
      <c r="B66">
        <v>1</v>
      </c>
      <c r="C66">
        <v>68</v>
      </c>
      <c r="D66">
        <v>80.31</v>
      </c>
      <c r="E66">
        <v>1.74</v>
      </c>
      <c r="F66">
        <v>1</v>
      </c>
      <c r="G66">
        <v>0</v>
      </c>
      <c r="H66">
        <v>2</v>
      </c>
      <c r="I66">
        <v>72</v>
      </c>
      <c r="J66">
        <v>59.1</v>
      </c>
      <c r="K66">
        <f t="shared" si="0"/>
        <v>12.899999999999999</v>
      </c>
      <c r="L66">
        <v>0</v>
      </c>
      <c r="O66">
        <v>12.899999999999999</v>
      </c>
      <c r="P66">
        <v>44.900000000000006</v>
      </c>
    </row>
    <row r="67" spans="1:16" x14ac:dyDescent="0.25">
      <c r="A67">
        <v>66</v>
      </c>
      <c r="B67">
        <v>1</v>
      </c>
      <c r="C67">
        <v>75</v>
      </c>
      <c r="D67">
        <v>95.8</v>
      </c>
      <c r="E67">
        <v>1.95</v>
      </c>
      <c r="F67">
        <v>0</v>
      </c>
      <c r="G67">
        <v>1</v>
      </c>
      <c r="H67">
        <v>1</v>
      </c>
      <c r="I67">
        <v>50.3</v>
      </c>
      <c r="J67">
        <v>34.4</v>
      </c>
      <c r="K67">
        <f t="shared" ref="K67:K130" si="2">I67-J67</f>
        <v>15.899999999999999</v>
      </c>
      <c r="L67">
        <v>0</v>
      </c>
      <c r="O67">
        <v>15.899999999999999</v>
      </c>
      <c r="P67">
        <v>44.7</v>
      </c>
    </row>
    <row r="68" spans="1:16" x14ac:dyDescent="0.25">
      <c r="A68">
        <v>67</v>
      </c>
      <c r="B68">
        <v>1</v>
      </c>
      <c r="C68">
        <v>43</v>
      </c>
      <c r="D68">
        <v>70.39</v>
      </c>
      <c r="E68">
        <v>1.75</v>
      </c>
      <c r="F68">
        <v>0</v>
      </c>
      <c r="G68">
        <v>1</v>
      </c>
      <c r="H68">
        <v>1</v>
      </c>
      <c r="I68">
        <v>48.3</v>
      </c>
      <c r="J68">
        <v>31.4</v>
      </c>
      <c r="K68">
        <f t="shared" si="2"/>
        <v>16.899999999999999</v>
      </c>
      <c r="L68">
        <v>0</v>
      </c>
      <c r="O68">
        <v>16.899999999999999</v>
      </c>
      <c r="P68">
        <v>44.5</v>
      </c>
    </row>
    <row r="69" spans="1:16" x14ac:dyDescent="0.25">
      <c r="A69">
        <v>68</v>
      </c>
      <c r="B69">
        <v>1</v>
      </c>
      <c r="C69">
        <v>45</v>
      </c>
      <c r="D69">
        <v>87.26</v>
      </c>
      <c r="E69">
        <v>2.12</v>
      </c>
      <c r="F69">
        <v>0</v>
      </c>
      <c r="G69">
        <v>1</v>
      </c>
      <c r="H69">
        <v>1</v>
      </c>
      <c r="I69">
        <v>68.7</v>
      </c>
      <c r="J69">
        <v>59.4</v>
      </c>
      <c r="K69">
        <f t="shared" si="2"/>
        <v>9.3000000000000043</v>
      </c>
      <c r="L69">
        <v>0</v>
      </c>
      <c r="O69">
        <v>9.3000000000000043</v>
      </c>
      <c r="P69">
        <v>44</v>
      </c>
    </row>
    <row r="70" spans="1:16" x14ac:dyDescent="0.25">
      <c r="A70">
        <v>69</v>
      </c>
      <c r="B70">
        <v>1</v>
      </c>
      <c r="C70">
        <v>39</v>
      </c>
      <c r="D70">
        <v>79.319999999999993</v>
      </c>
      <c r="E70">
        <v>2.0099999999999998</v>
      </c>
      <c r="F70">
        <v>1</v>
      </c>
      <c r="G70">
        <v>0</v>
      </c>
      <c r="H70">
        <v>2</v>
      </c>
      <c r="I70">
        <v>69</v>
      </c>
      <c r="J70">
        <v>60.1</v>
      </c>
      <c r="K70">
        <f t="shared" si="2"/>
        <v>8.8999999999999986</v>
      </c>
      <c r="L70">
        <v>0</v>
      </c>
      <c r="O70">
        <v>8.8999999999999986</v>
      </c>
      <c r="P70">
        <v>24.1</v>
      </c>
    </row>
    <row r="71" spans="1:16" x14ac:dyDescent="0.25">
      <c r="A71">
        <v>70</v>
      </c>
      <c r="B71">
        <v>1</v>
      </c>
      <c r="C71">
        <v>38</v>
      </c>
      <c r="D71">
        <v>93.05</v>
      </c>
      <c r="E71">
        <v>1.9</v>
      </c>
      <c r="F71">
        <v>0</v>
      </c>
      <c r="G71">
        <v>1</v>
      </c>
      <c r="H71">
        <v>0</v>
      </c>
      <c r="I71">
        <v>68.3</v>
      </c>
      <c r="J71">
        <v>59.5</v>
      </c>
      <c r="K71">
        <f t="shared" si="2"/>
        <v>8.7999999999999972</v>
      </c>
      <c r="L71">
        <v>0</v>
      </c>
      <c r="O71">
        <v>8.7999999999999972</v>
      </c>
      <c r="P71">
        <v>43.6</v>
      </c>
    </row>
    <row r="72" spans="1:16" x14ac:dyDescent="0.25">
      <c r="A72">
        <v>71</v>
      </c>
      <c r="B72">
        <v>1</v>
      </c>
      <c r="C72">
        <v>55</v>
      </c>
      <c r="D72">
        <v>100.81</v>
      </c>
      <c r="E72">
        <v>2.11</v>
      </c>
      <c r="F72">
        <v>2</v>
      </c>
      <c r="G72">
        <v>1</v>
      </c>
      <c r="H72">
        <v>2</v>
      </c>
      <c r="I72">
        <v>66.7</v>
      </c>
      <c r="J72">
        <v>50.6</v>
      </c>
      <c r="K72">
        <f t="shared" si="2"/>
        <v>16.100000000000001</v>
      </c>
      <c r="L72">
        <v>0</v>
      </c>
      <c r="O72">
        <v>16.100000000000001</v>
      </c>
      <c r="P72">
        <v>43.5</v>
      </c>
    </row>
    <row r="73" spans="1:16" x14ac:dyDescent="0.25">
      <c r="A73">
        <v>72</v>
      </c>
      <c r="B73">
        <v>1</v>
      </c>
      <c r="C73">
        <v>65</v>
      </c>
      <c r="D73">
        <v>97.79</v>
      </c>
      <c r="E73">
        <v>1.94</v>
      </c>
      <c r="F73">
        <v>2</v>
      </c>
      <c r="G73">
        <v>1</v>
      </c>
      <c r="H73">
        <v>2</v>
      </c>
      <c r="I73">
        <v>72.2</v>
      </c>
      <c r="J73">
        <v>52.2</v>
      </c>
      <c r="K73">
        <f t="shared" si="2"/>
        <v>20</v>
      </c>
      <c r="L73">
        <v>0</v>
      </c>
      <c r="O73">
        <v>20</v>
      </c>
      <c r="P73">
        <v>43.1</v>
      </c>
    </row>
    <row r="74" spans="1:16" x14ac:dyDescent="0.25">
      <c r="A74">
        <v>73</v>
      </c>
      <c r="B74">
        <v>1</v>
      </c>
      <c r="C74">
        <v>65</v>
      </c>
      <c r="D74">
        <v>100.39</v>
      </c>
      <c r="E74">
        <v>1.98</v>
      </c>
      <c r="F74">
        <v>0</v>
      </c>
      <c r="G74">
        <v>1</v>
      </c>
      <c r="H74">
        <v>0</v>
      </c>
      <c r="I74">
        <v>75.7</v>
      </c>
      <c r="J74">
        <v>67.5</v>
      </c>
      <c r="K74">
        <f t="shared" si="2"/>
        <v>8.2000000000000028</v>
      </c>
      <c r="L74">
        <v>0</v>
      </c>
      <c r="O74">
        <v>8.2000000000000028</v>
      </c>
      <c r="P74">
        <v>29.4</v>
      </c>
    </row>
    <row r="75" spans="1:16" x14ac:dyDescent="0.25">
      <c r="A75">
        <v>74</v>
      </c>
      <c r="B75">
        <v>1</v>
      </c>
      <c r="C75">
        <v>54</v>
      </c>
      <c r="D75">
        <v>94.55</v>
      </c>
      <c r="E75">
        <v>2.08</v>
      </c>
      <c r="F75">
        <v>0</v>
      </c>
      <c r="G75">
        <v>1</v>
      </c>
      <c r="H75">
        <v>0</v>
      </c>
      <c r="I75">
        <v>66.3</v>
      </c>
      <c r="J75">
        <v>56.7</v>
      </c>
      <c r="K75">
        <f t="shared" si="2"/>
        <v>9.5999999999999943</v>
      </c>
      <c r="L75">
        <v>0</v>
      </c>
      <c r="O75">
        <v>9.5999999999999943</v>
      </c>
      <c r="P75">
        <v>24.199999999999996</v>
      </c>
    </row>
    <row r="76" spans="1:16" x14ac:dyDescent="0.25">
      <c r="A76">
        <v>75</v>
      </c>
      <c r="B76">
        <v>1</v>
      </c>
      <c r="C76">
        <v>50</v>
      </c>
      <c r="D76">
        <v>99.66</v>
      </c>
      <c r="E76">
        <v>1.94</v>
      </c>
      <c r="F76">
        <v>0</v>
      </c>
      <c r="G76">
        <v>1</v>
      </c>
      <c r="H76">
        <v>0</v>
      </c>
      <c r="I76">
        <v>69.599999999999994</v>
      </c>
      <c r="J76">
        <v>62.7</v>
      </c>
      <c r="K76">
        <f t="shared" si="2"/>
        <v>6.8999999999999915</v>
      </c>
      <c r="L76">
        <v>0</v>
      </c>
      <c r="O76">
        <v>6.8999999999999915</v>
      </c>
      <c r="P76">
        <v>29.1</v>
      </c>
    </row>
    <row r="77" spans="1:16" x14ac:dyDescent="0.25">
      <c r="A77">
        <v>76</v>
      </c>
      <c r="B77">
        <v>1</v>
      </c>
      <c r="C77">
        <v>77</v>
      </c>
      <c r="D77">
        <v>92.21</v>
      </c>
      <c r="E77">
        <v>2.06</v>
      </c>
      <c r="F77">
        <v>2</v>
      </c>
      <c r="G77">
        <v>1</v>
      </c>
      <c r="H77">
        <v>2</v>
      </c>
      <c r="I77">
        <v>70.599999999999994</v>
      </c>
      <c r="J77">
        <v>53.2</v>
      </c>
      <c r="K77">
        <f t="shared" si="2"/>
        <v>17.399999999999991</v>
      </c>
      <c r="L77">
        <v>0</v>
      </c>
      <c r="O77">
        <v>17.399999999999991</v>
      </c>
      <c r="P77">
        <v>26.1</v>
      </c>
    </row>
    <row r="78" spans="1:16" x14ac:dyDescent="0.25">
      <c r="A78">
        <v>77</v>
      </c>
      <c r="B78">
        <v>1</v>
      </c>
      <c r="C78">
        <v>84</v>
      </c>
      <c r="D78">
        <v>75.260000000000005</v>
      </c>
      <c r="E78">
        <v>1.74</v>
      </c>
      <c r="F78">
        <v>2</v>
      </c>
      <c r="G78">
        <v>1</v>
      </c>
      <c r="H78">
        <v>1</v>
      </c>
      <c r="I78">
        <v>87.3</v>
      </c>
      <c r="J78">
        <v>65.3</v>
      </c>
      <c r="K78">
        <f t="shared" si="2"/>
        <v>22</v>
      </c>
      <c r="L78">
        <v>0</v>
      </c>
      <c r="O78">
        <v>22</v>
      </c>
      <c r="P78">
        <v>29.600000000000009</v>
      </c>
    </row>
    <row r="79" spans="1:16" x14ac:dyDescent="0.25">
      <c r="A79">
        <v>78</v>
      </c>
      <c r="B79">
        <v>1</v>
      </c>
      <c r="C79">
        <v>80</v>
      </c>
      <c r="D79">
        <v>76.239999999999995</v>
      </c>
      <c r="E79">
        <v>1.89</v>
      </c>
      <c r="F79">
        <v>1</v>
      </c>
      <c r="G79">
        <v>0</v>
      </c>
      <c r="H79">
        <v>1</v>
      </c>
      <c r="I79">
        <v>79.8</v>
      </c>
      <c r="J79">
        <v>70.8</v>
      </c>
      <c r="K79">
        <f t="shared" si="2"/>
        <v>9</v>
      </c>
      <c r="L79">
        <v>0</v>
      </c>
      <c r="O79">
        <v>9</v>
      </c>
      <c r="P79">
        <v>26.1</v>
      </c>
    </row>
    <row r="80" spans="1:16" x14ac:dyDescent="0.25">
      <c r="A80">
        <v>79</v>
      </c>
      <c r="B80">
        <v>1</v>
      </c>
      <c r="C80">
        <v>46</v>
      </c>
      <c r="D80">
        <v>74.709999999999994</v>
      </c>
      <c r="E80">
        <v>1.62</v>
      </c>
      <c r="F80">
        <v>0</v>
      </c>
      <c r="G80">
        <v>1</v>
      </c>
      <c r="H80">
        <v>0</v>
      </c>
      <c r="I80">
        <v>61.8</v>
      </c>
      <c r="J80">
        <v>55.2</v>
      </c>
      <c r="K80">
        <f t="shared" si="2"/>
        <v>6.5999999999999943</v>
      </c>
      <c r="L80">
        <v>0</v>
      </c>
      <c r="O80">
        <v>6.5999999999999943</v>
      </c>
      <c r="P80">
        <v>26.1</v>
      </c>
    </row>
    <row r="81" spans="1:16" x14ac:dyDescent="0.25">
      <c r="A81">
        <v>80</v>
      </c>
      <c r="B81">
        <v>1</v>
      </c>
      <c r="C81">
        <v>60</v>
      </c>
      <c r="D81">
        <v>72.650000000000006</v>
      </c>
      <c r="E81">
        <v>1.65</v>
      </c>
      <c r="F81">
        <v>0</v>
      </c>
      <c r="G81">
        <v>1</v>
      </c>
      <c r="H81">
        <v>2</v>
      </c>
      <c r="I81">
        <v>69.099999999999994</v>
      </c>
      <c r="J81">
        <v>59.6</v>
      </c>
      <c r="K81">
        <f t="shared" si="2"/>
        <v>9.4999999999999929</v>
      </c>
      <c r="L81">
        <v>0</v>
      </c>
      <c r="O81">
        <v>9.4999999999999929</v>
      </c>
      <c r="P81">
        <v>28.400000000000002</v>
      </c>
    </row>
    <row r="82" spans="1:16" x14ac:dyDescent="0.25">
      <c r="A82">
        <v>81</v>
      </c>
      <c r="B82">
        <v>1</v>
      </c>
      <c r="C82">
        <v>41</v>
      </c>
      <c r="D82">
        <v>75.400000000000006</v>
      </c>
      <c r="E82">
        <v>1.96</v>
      </c>
      <c r="F82">
        <v>0</v>
      </c>
      <c r="G82">
        <v>1</v>
      </c>
      <c r="H82">
        <v>0</v>
      </c>
      <c r="I82">
        <v>63.3</v>
      </c>
      <c r="J82">
        <v>54.4</v>
      </c>
      <c r="K82">
        <f t="shared" si="2"/>
        <v>8.8999999999999986</v>
      </c>
      <c r="L82">
        <v>0</v>
      </c>
      <c r="O82">
        <v>8.8999999999999986</v>
      </c>
      <c r="P82">
        <v>25.9</v>
      </c>
    </row>
    <row r="83" spans="1:16" x14ac:dyDescent="0.25">
      <c r="A83">
        <v>82</v>
      </c>
      <c r="B83">
        <v>1</v>
      </c>
      <c r="C83">
        <v>73</v>
      </c>
      <c r="D83">
        <v>76.5</v>
      </c>
      <c r="E83">
        <v>1.46</v>
      </c>
      <c r="F83">
        <v>1</v>
      </c>
      <c r="G83">
        <v>0</v>
      </c>
      <c r="H83">
        <v>1</v>
      </c>
      <c r="I83">
        <v>90.2</v>
      </c>
      <c r="J83">
        <v>82.9</v>
      </c>
      <c r="K83">
        <f t="shared" si="2"/>
        <v>7.2999999999999972</v>
      </c>
      <c r="L83">
        <v>0</v>
      </c>
      <c r="O83">
        <v>7.2999999999999972</v>
      </c>
      <c r="P83">
        <v>43.9</v>
      </c>
    </row>
    <row r="84" spans="1:16" x14ac:dyDescent="0.25">
      <c r="A84">
        <v>83</v>
      </c>
      <c r="B84">
        <v>1</v>
      </c>
      <c r="C84">
        <v>56</v>
      </c>
      <c r="D84">
        <v>76.77</v>
      </c>
      <c r="E84">
        <v>1.81</v>
      </c>
      <c r="F84">
        <v>1</v>
      </c>
      <c r="G84">
        <v>0</v>
      </c>
      <c r="H84">
        <v>1</v>
      </c>
      <c r="I84">
        <v>77.099999999999994</v>
      </c>
      <c r="J84">
        <v>69.7</v>
      </c>
      <c r="K84">
        <f t="shared" si="2"/>
        <v>7.3999999999999915</v>
      </c>
      <c r="L84">
        <v>0</v>
      </c>
      <c r="O84">
        <v>7.3999999999999915</v>
      </c>
      <c r="P84">
        <v>25.2</v>
      </c>
    </row>
    <row r="85" spans="1:16" x14ac:dyDescent="0.25">
      <c r="A85">
        <v>84</v>
      </c>
      <c r="B85">
        <v>1</v>
      </c>
      <c r="C85">
        <v>48</v>
      </c>
      <c r="D85">
        <v>74.38</v>
      </c>
      <c r="E85">
        <v>1.66</v>
      </c>
      <c r="F85">
        <v>0</v>
      </c>
      <c r="G85">
        <v>1</v>
      </c>
      <c r="H85">
        <v>0</v>
      </c>
      <c r="I85">
        <v>69.5</v>
      </c>
      <c r="J85">
        <v>59.8</v>
      </c>
      <c r="K85">
        <f t="shared" si="2"/>
        <v>9.7000000000000028</v>
      </c>
      <c r="L85">
        <v>0</v>
      </c>
      <c r="O85">
        <v>9.7000000000000028</v>
      </c>
      <c r="P85">
        <v>29.4</v>
      </c>
    </row>
    <row r="86" spans="1:16" x14ac:dyDescent="0.25">
      <c r="A86">
        <v>85</v>
      </c>
      <c r="B86">
        <v>1</v>
      </c>
      <c r="C86">
        <v>64</v>
      </c>
      <c r="D86">
        <v>72.540000000000006</v>
      </c>
      <c r="E86">
        <v>1.64</v>
      </c>
      <c r="F86">
        <v>1</v>
      </c>
      <c r="G86">
        <v>1</v>
      </c>
      <c r="H86">
        <v>1</v>
      </c>
      <c r="I86">
        <v>89.3</v>
      </c>
      <c r="J86">
        <v>80</v>
      </c>
      <c r="K86">
        <f t="shared" si="2"/>
        <v>9.2999999999999972</v>
      </c>
      <c r="L86">
        <v>0</v>
      </c>
      <c r="O86">
        <v>9.2999999999999972</v>
      </c>
      <c r="P86">
        <v>24.9</v>
      </c>
    </row>
    <row r="87" spans="1:16" x14ac:dyDescent="0.25">
      <c r="A87">
        <v>86</v>
      </c>
      <c r="B87">
        <v>1</v>
      </c>
      <c r="C87">
        <v>81</v>
      </c>
      <c r="D87">
        <v>75.739999999999995</v>
      </c>
      <c r="E87">
        <v>1.64</v>
      </c>
      <c r="F87">
        <v>1</v>
      </c>
      <c r="G87">
        <v>1</v>
      </c>
      <c r="H87">
        <v>1</v>
      </c>
      <c r="I87">
        <v>88.1</v>
      </c>
      <c r="J87">
        <v>80.8</v>
      </c>
      <c r="K87">
        <f t="shared" si="2"/>
        <v>7.2999999999999972</v>
      </c>
      <c r="L87">
        <v>0</v>
      </c>
      <c r="O87">
        <v>7.2999999999999972</v>
      </c>
      <c r="P87">
        <v>45</v>
      </c>
    </row>
    <row r="88" spans="1:16" x14ac:dyDescent="0.25">
      <c r="A88">
        <v>87</v>
      </c>
      <c r="B88">
        <v>1</v>
      </c>
      <c r="C88">
        <v>46</v>
      </c>
      <c r="D88">
        <v>72.95</v>
      </c>
      <c r="E88">
        <v>1.75</v>
      </c>
      <c r="F88">
        <v>0</v>
      </c>
      <c r="G88">
        <v>1</v>
      </c>
      <c r="H88">
        <v>0</v>
      </c>
      <c r="I88">
        <v>65.099999999999994</v>
      </c>
      <c r="J88">
        <v>51.8</v>
      </c>
      <c r="K88">
        <f t="shared" si="2"/>
        <v>13.299999999999997</v>
      </c>
      <c r="L88">
        <v>0</v>
      </c>
      <c r="O88">
        <v>13.299999999999997</v>
      </c>
      <c r="P88">
        <v>25.599999999999998</v>
      </c>
    </row>
    <row r="89" spans="1:16" x14ac:dyDescent="0.25">
      <c r="A89">
        <v>88</v>
      </c>
      <c r="B89">
        <v>1</v>
      </c>
      <c r="C89">
        <v>77</v>
      </c>
      <c r="D89">
        <v>74.94</v>
      </c>
      <c r="E89">
        <v>1.73</v>
      </c>
      <c r="F89">
        <v>2</v>
      </c>
      <c r="G89">
        <v>1</v>
      </c>
      <c r="H89">
        <v>1</v>
      </c>
      <c r="I89">
        <v>79.3</v>
      </c>
      <c r="J89">
        <v>60.6</v>
      </c>
      <c r="K89">
        <f t="shared" si="2"/>
        <v>18.699999999999996</v>
      </c>
      <c r="L89">
        <v>0</v>
      </c>
      <c r="O89">
        <v>18.699999999999996</v>
      </c>
      <c r="P89">
        <v>28.299999999999997</v>
      </c>
    </row>
    <row r="90" spans="1:16" x14ac:dyDescent="0.25">
      <c r="A90">
        <v>89</v>
      </c>
      <c r="B90">
        <v>1</v>
      </c>
      <c r="C90">
        <v>66</v>
      </c>
      <c r="D90">
        <v>74.459999999999994</v>
      </c>
      <c r="E90">
        <v>1.86</v>
      </c>
      <c r="F90">
        <v>2</v>
      </c>
      <c r="G90">
        <v>1</v>
      </c>
      <c r="H90">
        <v>1</v>
      </c>
      <c r="I90">
        <v>80.8</v>
      </c>
      <c r="J90">
        <v>56.2</v>
      </c>
      <c r="K90">
        <f t="shared" si="2"/>
        <v>24.599999999999994</v>
      </c>
      <c r="L90">
        <v>0</v>
      </c>
      <c r="O90">
        <v>24.599999999999994</v>
      </c>
      <c r="P90">
        <v>43.7</v>
      </c>
    </row>
    <row r="91" spans="1:16" x14ac:dyDescent="0.25">
      <c r="A91">
        <v>90</v>
      </c>
      <c r="B91">
        <v>1</v>
      </c>
      <c r="C91">
        <v>67</v>
      </c>
      <c r="D91">
        <v>75.8</v>
      </c>
      <c r="E91">
        <v>1.63</v>
      </c>
      <c r="F91">
        <v>0</v>
      </c>
      <c r="G91">
        <v>1</v>
      </c>
      <c r="H91">
        <v>0</v>
      </c>
      <c r="I91">
        <v>55.8</v>
      </c>
      <c r="J91">
        <v>43.3</v>
      </c>
      <c r="K91">
        <f t="shared" si="2"/>
        <v>12.5</v>
      </c>
      <c r="L91">
        <v>0</v>
      </c>
      <c r="O91">
        <v>12.5</v>
      </c>
      <c r="P91">
        <v>26.5</v>
      </c>
    </row>
    <row r="92" spans="1:16" x14ac:dyDescent="0.25">
      <c r="A92">
        <v>91</v>
      </c>
      <c r="B92">
        <v>1</v>
      </c>
      <c r="C92">
        <v>77</v>
      </c>
      <c r="D92">
        <v>72.569999999999993</v>
      </c>
      <c r="E92">
        <v>1.82</v>
      </c>
      <c r="F92">
        <v>1</v>
      </c>
      <c r="G92">
        <v>1</v>
      </c>
      <c r="H92">
        <v>1</v>
      </c>
      <c r="I92">
        <v>79.3</v>
      </c>
      <c r="J92">
        <v>73.7</v>
      </c>
      <c r="K92">
        <f t="shared" si="2"/>
        <v>5.5999999999999943</v>
      </c>
      <c r="L92">
        <v>0</v>
      </c>
      <c r="O92">
        <v>5.5999999999999943</v>
      </c>
      <c r="P92">
        <v>44.5</v>
      </c>
    </row>
    <row r="93" spans="1:16" x14ac:dyDescent="0.25">
      <c r="A93">
        <v>92</v>
      </c>
      <c r="B93">
        <v>1</v>
      </c>
      <c r="C93">
        <v>58</v>
      </c>
      <c r="D93">
        <v>72.28</v>
      </c>
      <c r="E93">
        <v>1.9</v>
      </c>
      <c r="F93">
        <v>0</v>
      </c>
      <c r="G93">
        <v>1</v>
      </c>
      <c r="H93">
        <v>0</v>
      </c>
      <c r="I93">
        <v>60.6</v>
      </c>
      <c r="J93">
        <v>46.3</v>
      </c>
      <c r="K93">
        <f t="shared" si="2"/>
        <v>14.300000000000004</v>
      </c>
      <c r="L93">
        <v>0</v>
      </c>
      <c r="O93">
        <v>14.300000000000004</v>
      </c>
      <c r="P93">
        <v>44.7</v>
      </c>
    </row>
    <row r="94" spans="1:16" x14ac:dyDescent="0.25">
      <c r="A94">
        <v>93</v>
      </c>
      <c r="B94">
        <v>1</v>
      </c>
      <c r="C94">
        <v>45</v>
      </c>
      <c r="D94">
        <v>76.61</v>
      </c>
      <c r="E94">
        <v>1.75</v>
      </c>
      <c r="F94">
        <v>0</v>
      </c>
      <c r="G94">
        <v>1</v>
      </c>
      <c r="H94">
        <v>0</v>
      </c>
      <c r="I94">
        <v>58.9</v>
      </c>
      <c r="J94">
        <v>44.1</v>
      </c>
      <c r="K94">
        <f t="shared" si="2"/>
        <v>14.799999999999997</v>
      </c>
      <c r="L94">
        <v>0</v>
      </c>
      <c r="O94">
        <v>14.799999999999997</v>
      </c>
      <c r="P94">
        <v>24.1</v>
      </c>
    </row>
    <row r="95" spans="1:16" x14ac:dyDescent="0.25">
      <c r="A95">
        <v>94</v>
      </c>
      <c r="B95">
        <v>1</v>
      </c>
      <c r="C95">
        <v>57</v>
      </c>
      <c r="D95">
        <v>72.2</v>
      </c>
      <c r="E95">
        <v>1.73</v>
      </c>
      <c r="F95">
        <v>2</v>
      </c>
      <c r="G95">
        <v>1</v>
      </c>
      <c r="H95">
        <v>1</v>
      </c>
      <c r="I95">
        <v>84.2</v>
      </c>
      <c r="J95">
        <v>67.2</v>
      </c>
      <c r="K95">
        <f t="shared" si="2"/>
        <v>17</v>
      </c>
      <c r="L95">
        <v>0</v>
      </c>
      <c r="O95">
        <v>17</v>
      </c>
      <c r="P95">
        <v>43.600000000000009</v>
      </c>
    </row>
    <row r="96" spans="1:16" x14ac:dyDescent="0.25">
      <c r="A96">
        <v>95</v>
      </c>
      <c r="B96">
        <v>1</v>
      </c>
      <c r="C96">
        <v>42</v>
      </c>
      <c r="D96">
        <v>74.08</v>
      </c>
      <c r="E96">
        <v>1.73</v>
      </c>
      <c r="F96">
        <v>0</v>
      </c>
      <c r="G96">
        <v>1</v>
      </c>
      <c r="H96">
        <v>0</v>
      </c>
      <c r="I96">
        <v>58.9</v>
      </c>
      <c r="J96">
        <v>46.7</v>
      </c>
      <c r="K96">
        <f t="shared" si="2"/>
        <v>12.199999999999996</v>
      </c>
      <c r="L96">
        <v>0</v>
      </c>
      <c r="O96">
        <v>12.199999999999996</v>
      </c>
      <c r="P96">
        <v>43.7</v>
      </c>
    </row>
    <row r="97" spans="1:16" x14ac:dyDescent="0.25">
      <c r="A97">
        <v>96</v>
      </c>
      <c r="B97">
        <v>1</v>
      </c>
      <c r="C97">
        <v>80</v>
      </c>
      <c r="D97">
        <v>73.92</v>
      </c>
      <c r="E97">
        <v>1.84</v>
      </c>
      <c r="F97">
        <v>1</v>
      </c>
      <c r="G97">
        <v>1</v>
      </c>
      <c r="H97">
        <v>1</v>
      </c>
      <c r="I97">
        <v>82.9</v>
      </c>
      <c r="J97">
        <v>75</v>
      </c>
      <c r="K97">
        <f t="shared" si="2"/>
        <v>7.9000000000000057</v>
      </c>
      <c r="L97">
        <v>0</v>
      </c>
      <c r="O97">
        <v>7.9000000000000057</v>
      </c>
      <c r="P97">
        <v>44.499999999999993</v>
      </c>
    </row>
    <row r="98" spans="1:16" x14ac:dyDescent="0.25">
      <c r="A98">
        <v>97</v>
      </c>
      <c r="B98">
        <v>1</v>
      </c>
      <c r="C98">
        <v>50</v>
      </c>
      <c r="D98">
        <v>73.47</v>
      </c>
      <c r="E98">
        <v>1.8</v>
      </c>
      <c r="F98">
        <v>0</v>
      </c>
      <c r="G98">
        <v>1</v>
      </c>
      <c r="H98">
        <v>2</v>
      </c>
      <c r="I98">
        <v>57.8</v>
      </c>
      <c r="J98">
        <v>44.3</v>
      </c>
      <c r="K98">
        <f t="shared" si="2"/>
        <v>13.5</v>
      </c>
      <c r="L98">
        <v>0</v>
      </c>
      <c r="O98">
        <v>13.5</v>
      </c>
      <c r="P98">
        <v>44.2</v>
      </c>
    </row>
    <row r="99" spans="1:16" x14ac:dyDescent="0.25">
      <c r="A99">
        <v>98</v>
      </c>
      <c r="B99">
        <v>1</v>
      </c>
      <c r="C99">
        <v>80</v>
      </c>
      <c r="D99">
        <v>74.53</v>
      </c>
      <c r="E99">
        <v>1.77</v>
      </c>
      <c r="F99">
        <v>2</v>
      </c>
      <c r="G99">
        <v>0</v>
      </c>
      <c r="H99">
        <v>1</v>
      </c>
      <c r="I99">
        <v>89.4</v>
      </c>
      <c r="J99">
        <v>72.3</v>
      </c>
      <c r="K99">
        <f t="shared" si="2"/>
        <v>17.100000000000009</v>
      </c>
      <c r="L99">
        <v>0</v>
      </c>
      <c r="O99">
        <v>17.100000000000009</v>
      </c>
      <c r="P99">
        <v>44.1</v>
      </c>
    </row>
    <row r="100" spans="1:16" x14ac:dyDescent="0.25">
      <c r="A100">
        <v>99</v>
      </c>
      <c r="B100">
        <v>1</v>
      </c>
      <c r="C100">
        <v>55</v>
      </c>
      <c r="D100">
        <v>73.72</v>
      </c>
      <c r="E100">
        <v>1.65</v>
      </c>
      <c r="F100">
        <v>1</v>
      </c>
      <c r="G100">
        <v>2</v>
      </c>
      <c r="H100">
        <v>1</v>
      </c>
      <c r="I100">
        <v>74.400000000000006</v>
      </c>
      <c r="J100">
        <v>68.5</v>
      </c>
      <c r="K100">
        <f t="shared" si="2"/>
        <v>5.9000000000000057</v>
      </c>
      <c r="L100">
        <v>0</v>
      </c>
      <c r="O100">
        <v>5.9000000000000057</v>
      </c>
      <c r="P100">
        <v>26.900000000000002</v>
      </c>
    </row>
    <row r="101" spans="1:16" x14ac:dyDescent="0.25">
      <c r="A101">
        <v>100</v>
      </c>
      <c r="B101">
        <v>1</v>
      </c>
      <c r="C101">
        <v>67</v>
      </c>
      <c r="D101">
        <v>74.84</v>
      </c>
      <c r="E101">
        <v>1.82</v>
      </c>
      <c r="F101">
        <v>2</v>
      </c>
      <c r="G101">
        <v>0</v>
      </c>
      <c r="H101">
        <v>1</v>
      </c>
      <c r="I101">
        <v>70.8</v>
      </c>
      <c r="J101">
        <v>45.9</v>
      </c>
      <c r="K101">
        <f t="shared" si="2"/>
        <v>24.9</v>
      </c>
      <c r="L101">
        <v>0</v>
      </c>
      <c r="O101">
        <v>24.9</v>
      </c>
    </row>
    <row r="102" spans="1:16" x14ac:dyDescent="0.25">
      <c r="A102">
        <v>101</v>
      </c>
      <c r="B102">
        <v>1</v>
      </c>
      <c r="C102">
        <v>73</v>
      </c>
      <c r="D102">
        <v>74.47</v>
      </c>
      <c r="E102">
        <v>1.68</v>
      </c>
      <c r="F102">
        <v>2</v>
      </c>
      <c r="G102">
        <v>0</v>
      </c>
      <c r="H102">
        <v>2</v>
      </c>
      <c r="I102">
        <v>71</v>
      </c>
      <c r="J102">
        <v>54.7</v>
      </c>
      <c r="K102">
        <f t="shared" si="2"/>
        <v>16.299999999999997</v>
      </c>
      <c r="L102">
        <v>0</v>
      </c>
      <c r="O102">
        <v>16.299999999999997</v>
      </c>
    </row>
    <row r="103" spans="1:16" x14ac:dyDescent="0.25">
      <c r="A103">
        <v>102</v>
      </c>
      <c r="B103">
        <v>0</v>
      </c>
      <c r="C103">
        <v>51</v>
      </c>
      <c r="D103">
        <v>74.430000000000007</v>
      </c>
      <c r="E103">
        <v>1.81</v>
      </c>
      <c r="F103">
        <v>0</v>
      </c>
      <c r="G103">
        <v>1</v>
      </c>
      <c r="H103">
        <v>0</v>
      </c>
      <c r="I103">
        <v>48.8</v>
      </c>
      <c r="J103">
        <v>24.1</v>
      </c>
      <c r="K103">
        <f t="shared" si="2"/>
        <v>24.699999999999996</v>
      </c>
      <c r="L103">
        <v>1</v>
      </c>
    </row>
    <row r="104" spans="1:16" x14ac:dyDescent="0.25">
      <c r="A104">
        <v>103</v>
      </c>
      <c r="B104">
        <v>0</v>
      </c>
      <c r="C104">
        <v>52</v>
      </c>
      <c r="D104">
        <v>74.2</v>
      </c>
      <c r="E104">
        <v>1.5</v>
      </c>
      <c r="F104">
        <v>0</v>
      </c>
      <c r="G104">
        <v>1</v>
      </c>
      <c r="H104">
        <v>0</v>
      </c>
      <c r="I104">
        <v>58.5</v>
      </c>
      <c r="J104">
        <v>31.2</v>
      </c>
      <c r="K104">
        <f t="shared" si="2"/>
        <v>27.3</v>
      </c>
      <c r="L104">
        <v>1</v>
      </c>
    </row>
    <row r="105" spans="1:16" x14ac:dyDescent="0.25">
      <c r="A105">
        <v>104</v>
      </c>
      <c r="B105">
        <v>0</v>
      </c>
      <c r="C105">
        <v>53</v>
      </c>
      <c r="D105">
        <v>75.88</v>
      </c>
      <c r="E105">
        <v>1.76</v>
      </c>
      <c r="F105">
        <v>0</v>
      </c>
      <c r="G105">
        <v>1</v>
      </c>
      <c r="H105">
        <v>1</v>
      </c>
      <c r="I105">
        <v>55.9</v>
      </c>
      <c r="J105">
        <v>30.4</v>
      </c>
      <c r="K105">
        <f t="shared" si="2"/>
        <v>25.5</v>
      </c>
      <c r="L105">
        <v>1</v>
      </c>
    </row>
    <row r="106" spans="1:16" x14ac:dyDescent="0.25">
      <c r="A106">
        <v>105</v>
      </c>
      <c r="B106">
        <v>0</v>
      </c>
      <c r="C106">
        <v>35</v>
      </c>
      <c r="D106">
        <v>97.04</v>
      </c>
      <c r="E106">
        <v>2.11</v>
      </c>
      <c r="F106">
        <v>0</v>
      </c>
      <c r="G106">
        <v>1</v>
      </c>
      <c r="H106">
        <v>1</v>
      </c>
      <c r="I106">
        <v>56.6</v>
      </c>
      <c r="J106">
        <v>30.2</v>
      </c>
      <c r="K106">
        <f t="shared" si="2"/>
        <v>26.400000000000002</v>
      </c>
      <c r="L106">
        <v>1</v>
      </c>
    </row>
    <row r="107" spans="1:16" x14ac:dyDescent="0.25">
      <c r="A107">
        <v>106</v>
      </c>
      <c r="B107">
        <v>0</v>
      </c>
      <c r="C107">
        <v>66</v>
      </c>
      <c r="D107">
        <v>48.14</v>
      </c>
      <c r="E107">
        <v>1.33</v>
      </c>
      <c r="F107">
        <v>2</v>
      </c>
      <c r="G107">
        <v>0</v>
      </c>
      <c r="H107">
        <v>2</v>
      </c>
      <c r="I107">
        <v>93.9</v>
      </c>
      <c r="J107">
        <v>49.8</v>
      </c>
      <c r="K107">
        <f t="shared" si="2"/>
        <v>44.100000000000009</v>
      </c>
      <c r="L107">
        <v>1</v>
      </c>
    </row>
    <row r="108" spans="1:16" x14ac:dyDescent="0.25">
      <c r="A108">
        <v>107</v>
      </c>
      <c r="B108">
        <v>0</v>
      </c>
      <c r="C108">
        <v>74</v>
      </c>
      <c r="D108">
        <v>76.790000000000006</v>
      </c>
      <c r="E108">
        <v>1.85</v>
      </c>
      <c r="F108">
        <v>1</v>
      </c>
      <c r="G108">
        <v>2</v>
      </c>
      <c r="H108">
        <v>2</v>
      </c>
      <c r="I108">
        <v>89.5</v>
      </c>
      <c r="J108">
        <v>45.8</v>
      </c>
      <c r="K108">
        <f t="shared" si="2"/>
        <v>43.7</v>
      </c>
      <c r="L108">
        <v>1</v>
      </c>
    </row>
    <row r="109" spans="1:16" x14ac:dyDescent="0.25">
      <c r="A109">
        <v>108</v>
      </c>
      <c r="B109">
        <v>0</v>
      </c>
      <c r="C109">
        <v>52</v>
      </c>
      <c r="D109">
        <v>44.66</v>
      </c>
      <c r="E109">
        <v>1.57</v>
      </c>
      <c r="F109">
        <v>0</v>
      </c>
      <c r="G109">
        <v>1</v>
      </c>
      <c r="H109">
        <v>1</v>
      </c>
      <c r="I109">
        <v>60.3</v>
      </c>
      <c r="J109">
        <v>30.6</v>
      </c>
      <c r="K109">
        <f t="shared" si="2"/>
        <v>29.699999999999996</v>
      </c>
      <c r="L109">
        <v>1</v>
      </c>
    </row>
    <row r="110" spans="1:16" x14ac:dyDescent="0.25">
      <c r="A110">
        <v>109</v>
      </c>
      <c r="B110">
        <v>0</v>
      </c>
      <c r="C110">
        <v>63</v>
      </c>
      <c r="D110">
        <v>72.19</v>
      </c>
      <c r="E110">
        <v>1.81</v>
      </c>
      <c r="F110">
        <v>2</v>
      </c>
      <c r="G110">
        <v>0</v>
      </c>
      <c r="H110">
        <v>2</v>
      </c>
      <c r="I110">
        <v>90.4</v>
      </c>
      <c r="J110">
        <v>46.8</v>
      </c>
      <c r="K110">
        <f t="shared" si="2"/>
        <v>43.600000000000009</v>
      </c>
      <c r="L110">
        <v>1</v>
      </c>
    </row>
    <row r="111" spans="1:16" x14ac:dyDescent="0.25">
      <c r="A111">
        <v>110</v>
      </c>
      <c r="B111">
        <v>0</v>
      </c>
      <c r="C111">
        <v>79</v>
      </c>
      <c r="D111">
        <v>71.510000000000005</v>
      </c>
      <c r="E111">
        <v>1.91</v>
      </c>
      <c r="F111">
        <v>1</v>
      </c>
      <c r="G111">
        <v>2</v>
      </c>
      <c r="H111">
        <v>2</v>
      </c>
      <c r="I111">
        <v>79.400000000000006</v>
      </c>
      <c r="J111">
        <v>35</v>
      </c>
      <c r="K111">
        <f t="shared" si="2"/>
        <v>44.400000000000006</v>
      </c>
      <c r="L111">
        <v>1</v>
      </c>
    </row>
    <row r="112" spans="1:16" x14ac:dyDescent="0.25">
      <c r="A112">
        <v>111</v>
      </c>
      <c r="B112">
        <v>0</v>
      </c>
      <c r="C112">
        <v>61</v>
      </c>
      <c r="D112">
        <v>66.459999999999994</v>
      </c>
      <c r="E112">
        <v>1.61</v>
      </c>
      <c r="F112">
        <v>2</v>
      </c>
      <c r="G112">
        <v>0</v>
      </c>
      <c r="H112">
        <v>2</v>
      </c>
      <c r="I112">
        <v>87.2</v>
      </c>
      <c r="J112">
        <v>44</v>
      </c>
      <c r="K112">
        <f t="shared" si="2"/>
        <v>43.2</v>
      </c>
      <c r="L112">
        <v>1</v>
      </c>
    </row>
    <row r="113" spans="1:12" x14ac:dyDescent="0.25">
      <c r="A113">
        <v>112</v>
      </c>
      <c r="B113">
        <v>0</v>
      </c>
      <c r="C113">
        <v>79</v>
      </c>
      <c r="D113">
        <v>89.94</v>
      </c>
      <c r="E113">
        <v>2</v>
      </c>
      <c r="F113">
        <v>1</v>
      </c>
      <c r="G113">
        <v>2</v>
      </c>
      <c r="H113">
        <v>2</v>
      </c>
      <c r="I113">
        <v>83.9</v>
      </c>
      <c r="J113">
        <v>40.6</v>
      </c>
      <c r="K113">
        <f t="shared" si="2"/>
        <v>43.300000000000004</v>
      </c>
      <c r="L113">
        <v>1</v>
      </c>
    </row>
    <row r="114" spans="1:12" x14ac:dyDescent="0.25">
      <c r="A114">
        <v>113</v>
      </c>
      <c r="B114">
        <v>0</v>
      </c>
      <c r="C114">
        <v>64</v>
      </c>
      <c r="D114">
        <v>89.12</v>
      </c>
      <c r="E114">
        <v>1.93</v>
      </c>
      <c r="F114">
        <v>2</v>
      </c>
      <c r="G114">
        <v>0</v>
      </c>
      <c r="H114">
        <v>2</v>
      </c>
      <c r="I114">
        <v>75.599999999999994</v>
      </c>
      <c r="J114">
        <v>32.4</v>
      </c>
      <c r="K114">
        <f t="shared" si="2"/>
        <v>43.199999999999996</v>
      </c>
      <c r="L114">
        <v>1</v>
      </c>
    </row>
    <row r="115" spans="1:12" x14ac:dyDescent="0.25">
      <c r="A115">
        <v>114</v>
      </c>
      <c r="B115">
        <v>0</v>
      </c>
      <c r="C115">
        <v>68</v>
      </c>
      <c r="D115">
        <v>83.83</v>
      </c>
      <c r="E115">
        <v>1.6</v>
      </c>
      <c r="F115">
        <v>0</v>
      </c>
      <c r="G115">
        <v>1</v>
      </c>
      <c r="H115">
        <v>1</v>
      </c>
      <c r="I115">
        <v>57.1</v>
      </c>
      <c r="J115">
        <v>31.2</v>
      </c>
      <c r="K115">
        <f t="shared" si="2"/>
        <v>25.900000000000002</v>
      </c>
      <c r="L115">
        <v>1</v>
      </c>
    </row>
    <row r="116" spans="1:12" x14ac:dyDescent="0.25">
      <c r="A116">
        <v>115</v>
      </c>
      <c r="B116">
        <v>0</v>
      </c>
      <c r="C116">
        <v>88</v>
      </c>
      <c r="D116">
        <v>87.65</v>
      </c>
      <c r="E116">
        <v>1.73</v>
      </c>
      <c r="F116">
        <v>1</v>
      </c>
      <c r="G116">
        <v>2</v>
      </c>
      <c r="H116">
        <v>2</v>
      </c>
      <c r="I116">
        <v>76.5</v>
      </c>
      <c r="J116">
        <v>32</v>
      </c>
      <c r="K116">
        <f t="shared" si="2"/>
        <v>44.5</v>
      </c>
      <c r="L116">
        <v>1</v>
      </c>
    </row>
    <row r="117" spans="1:12" x14ac:dyDescent="0.25">
      <c r="A117">
        <v>116</v>
      </c>
      <c r="B117">
        <v>0</v>
      </c>
      <c r="C117">
        <v>57</v>
      </c>
      <c r="D117">
        <v>90.91</v>
      </c>
      <c r="E117">
        <v>1.84</v>
      </c>
      <c r="F117">
        <v>0</v>
      </c>
      <c r="G117">
        <v>1</v>
      </c>
      <c r="H117">
        <v>1</v>
      </c>
      <c r="I117">
        <v>60.3</v>
      </c>
      <c r="J117">
        <v>31.5</v>
      </c>
      <c r="K117">
        <f t="shared" si="2"/>
        <v>28.799999999999997</v>
      </c>
      <c r="L117">
        <v>1</v>
      </c>
    </row>
    <row r="118" spans="1:12" x14ac:dyDescent="0.25">
      <c r="A118">
        <v>117</v>
      </c>
      <c r="B118">
        <v>0</v>
      </c>
      <c r="C118">
        <v>45</v>
      </c>
      <c r="D118">
        <v>69.7</v>
      </c>
      <c r="E118">
        <v>1.74</v>
      </c>
      <c r="F118">
        <v>0</v>
      </c>
      <c r="G118">
        <v>1</v>
      </c>
      <c r="H118">
        <v>1</v>
      </c>
      <c r="I118">
        <v>52.2</v>
      </c>
      <c r="J118">
        <v>28</v>
      </c>
      <c r="K118">
        <f t="shared" si="2"/>
        <v>24.200000000000003</v>
      </c>
      <c r="L118">
        <v>1</v>
      </c>
    </row>
    <row r="119" spans="1:12" x14ac:dyDescent="0.25">
      <c r="A119">
        <v>118</v>
      </c>
      <c r="B119">
        <v>0</v>
      </c>
      <c r="C119">
        <v>62</v>
      </c>
      <c r="D119">
        <v>76.94</v>
      </c>
      <c r="E119">
        <v>1.94</v>
      </c>
      <c r="F119">
        <v>2</v>
      </c>
      <c r="G119">
        <v>0</v>
      </c>
      <c r="H119">
        <v>2</v>
      </c>
      <c r="I119">
        <v>75.7</v>
      </c>
      <c r="J119">
        <v>32</v>
      </c>
      <c r="K119">
        <f t="shared" si="2"/>
        <v>43.7</v>
      </c>
      <c r="L119">
        <v>1</v>
      </c>
    </row>
    <row r="120" spans="1:12" x14ac:dyDescent="0.25">
      <c r="A120">
        <v>119</v>
      </c>
      <c r="B120">
        <v>0</v>
      </c>
      <c r="C120">
        <v>41</v>
      </c>
      <c r="D120">
        <v>89.39</v>
      </c>
      <c r="E120">
        <v>1.89</v>
      </c>
      <c r="F120">
        <v>0</v>
      </c>
      <c r="G120">
        <v>1</v>
      </c>
      <c r="H120">
        <v>0</v>
      </c>
      <c r="I120">
        <v>61.2</v>
      </c>
      <c r="J120">
        <v>33.6</v>
      </c>
      <c r="K120">
        <f t="shared" si="2"/>
        <v>27.6</v>
      </c>
      <c r="L120">
        <v>1</v>
      </c>
    </row>
    <row r="121" spans="1:12" x14ac:dyDescent="0.25">
      <c r="A121">
        <v>120</v>
      </c>
      <c r="B121">
        <v>0</v>
      </c>
      <c r="C121">
        <v>67</v>
      </c>
      <c r="D121">
        <v>83.92</v>
      </c>
      <c r="E121">
        <v>1.96</v>
      </c>
      <c r="F121">
        <v>2</v>
      </c>
      <c r="G121">
        <v>0</v>
      </c>
      <c r="H121">
        <v>2</v>
      </c>
      <c r="I121">
        <v>75.7</v>
      </c>
      <c r="J121">
        <v>31.6</v>
      </c>
      <c r="K121">
        <f t="shared" si="2"/>
        <v>44.1</v>
      </c>
      <c r="L121">
        <v>1</v>
      </c>
    </row>
    <row r="122" spans="1:12" x14ac:dyDescent="0.25">
      <c r="A122">
        <v>121</v>
      </c>
      <c r="B122">
        <v>0</v>
      </c>
      <c r="C122">
        <v>72</v>
      </c>
      <c r="D122">
        <v>58.11</v>
      </c>
      <c r="E122">
        <v>1.63</v>
      </c>
      <c r="F122">
        <v>1</v>
      </c>
      <c r="G122">
        <v>2</v>
      </c>
      <c r="H122">
        <v>0</v>
      </c>
      <c r="I122">
        <v>56</v>
      </c>
      <c r="J122">
        <v>11.3</v>
      </c>
      <c r="K122">
        <f t="shared" si="2"/>
        <v>44.7</v>
      </c>
      <c r="L122">
        <v>1</v>
      </c>
    </row>
    <row r="123" spans="1:12" x14ac:dyDescent="0.25">
      <c r="A123">
        <v>122</v>
      </c>
      <c r="B123">
        <v>0</v>
      </c>
      <c r="C123">
        <v>66</v>
      </c>
      <c r="D123">
        <v>69.92</v>
      </c>
      <c r="E123">
        <v>1.62</v>
      </c>
      <c r="F123">
        <v>2</v>
      </c>
      <c r="G123">
        <v>0</v>
      </c>
      <c r="H123">
        <v>0</v>
      </c>
      <c r="I123">
        <v>53.8</v>
      </c>
      <c r="J123">
        <v>9.3000000000000007</v>
      </c>
      <c r="K123">
        <f t="shared" si="2"/>
        <v>44.5</v>
      </c>
      <c r="L123">
        <v>1</v>
      </c>
    </row>
    <row r="124" spans="1:12" x14ac:dyDescent="0.25">
      <c r="A124">
        <v>123</v>
      </c>
      <c r="B124">
        <v>0</v>
      </c>
      <c r="C124">
        <v>37</v>
      </c>
      <c r="D124">
        <v>69.06</v>
      </c>
      <c r="E124">
        <v>1.66</v>
      </c>
      <c r="F124">
        <v>0</v>
      </c>
      <c r="G124">
        <v>1</v>
      </c>
      <c r="H124">
        <v>0</v>
      </c>
      <c r="I124">
        <v>51.4</v>
      </c>
      <c r="J124">
        <v>25.7</v>
      </c>
      <c r="K124">
        <f t="shared" si="2"/>
        <v>25.7</v>
      </c>
      <c r="L124">
        <v>1</v>
      </c>
    </row>
    <row r="125" spans="1:12" x14ac:dyDescent="0.25">
      <c r="A125">
        <v>124</v>
      </c>
      <c r="B125">
        <v>0</v>
      </c>
      <c r="C125">
        <v>60</v>
      </c>
      <c r="D125">
        <v>72.989999999999995</v>
      </c>
      <c r="E125">
        <v>1.54</v>
      </c>
      <c r="F125">
        <v>2</v>
      </c>
      <c r="G125">
        <v>0</v>
      </c>
      <c r="H125">
        <v>0</v>
      </c>
      <c r="I125">
        <v>47.9</v>
      </c>
      <c r="J125">
        <v>3.6</v>
      </c>
      <c r="K125">
        <f t="shared" si="2"/>
        <v>44.3</v>
      </c>
      <c r="L125">
        <v>1</v>
      </c>
    </row>
    <row r="126" spans="1:12" x14ac:dyDescent="0.25">
      <c r="A126">
        <v>125</v>
      </c>
      <c r="B126">
        <v>0</v>
      </c>
      <c r="C126">
        <v>63</v>
      </c>
      <c r="D126">
        <v>71.44</v>
      </c>
      <c r="E126">
        <v>1.69</v>
      </c>
      <c r="F126">
        <v>2</v>
      </c>
      <c r="G126">
        <v>0</v>
      </c>
      <c r="H126">
        <v>0</v>
      </c>
      <c r="I126">
        <v>64.7</v>
      </c>
      <c r="J126">
        <v>21.5</v>
      </c>
      <c r="K126">
        <f t="shared" si="2"/>
        <v>43.2</v>
      </c>
      <c r="L126">
        <v>1</v>
      </c>
    </row>
    <row r="127" spans="1:12" x14ac:dyDescent="0.25">
      <c r="A127">
        <v>126</v>
      </c>
      <c r="B127">
        <v>0</v>
      </c>
      <c r="C127">
        <v>59</v>
      </c>
      <c r="D127">
        <v>69.459999999999994</v>
      </c>
      <c r="E127">
        <v>1.5</v>
      </c>
      <c r="F127">
        <v>2</v>
      </c>
      <c r="G127">
        <v>0</v>
      </c>
      <c r="H127">
        <v>1</v>
      </c>
      <c r="I127">
        <v>72.2</v>
      </c>
      <c r="J127">
        <v>28.9</v>
      </c>
      <c r="K127">
        <f t="shared" si="2"/>
        <v>43.300000000000004</v>
      </c>
      <c r="L127">
        <v>1</v>
      </c>
    </row>
    <row r="128" spans="1:12" x14ac:dyDescent="0.25">
      <c r="A128">
        <v>127</v>
      </c>
      <c r="B128">
        <v>0</v>
      </c>
      <c r="C128">
        <v>71</v>
      </c>
      <c r="D128">
        <v>64.040000000000006</v>
      </c>
      <c r="E128">
        <v>1.83</v>
      </c>
      <c r="F128">
        <v>0</v>
      </c>
      <c r="G128">
        <v>1</v>
      </c>
      <c r="H128">
        <v>0</v>
      </c>
      <c r="I128">
        <v>67.099999999999994</v>
      </c>
      <c r="J128">
        <v>39.9</v>
      </c>
      <c r="K128">
        <f t="shared" si="2"/>
        <v>27.199999999999996</v>
      </c>
      <c r="L128">
        <v>1</v>
      </c>
    </row>
    <row r="129" spans="1:12" x14ac:dyDescent="0.25">
      <c r="A129">
        <v>128</v>
      </c>
      <c r="B129">
        <v>0</v>
      </c>
      <c r="C129">
        <v>38</v>
      </c>
      <c r="D129">
        <v>72.489999999999995</v>
      </c>
      <c r="E129">
        <v>1.84</v>
      </c>
      <c r="F129">
        <v>0</v>
      </c>
      <c r="G129">
        <v>2</v>
      </c>
      <c r="H129">
        <v>0</v>
      </c>
      <c r="I129">
        <v>54.6</v>
      </c>
      <c r="J129">
        <v>31.4</v>
      </c>
      <c r="K129">
        <f t="shared" si="2"/>
        <v>23.200000000000003</v>
      </c>
      <c r="L129">
        <v>1</v>
      </c>
    </row>
    <row r="130" spans="1:12" x14ac:dyDescent="0.25">
      <c r="A130">
        <v>129</v>
      </c>
      <c r="B130">
        <v>0</v>
      </c>
      <c r="C130">
        <v>56</v>
      </c>
      <c r="D130">
        <v>68.8</v>
      </c>
      <c r="E130">
        <v>1.69</v>
      </c>
      <c r="F130">
        <v>2</v>
      </c>
      <c r="G130">
        <v>0</v>
      </c>
      <c r="H130">
        <v>1</v>
      </c>
      <c r="I130">
        <v>72.400000000000006</v>
      </c>
      <c r="J130">
        <v>27.6</v>
      </c>
      <c r="K130">
        <f t="shared" si="2"/>
        <v>44.800000000000004</v>
      </c>
      <c r="L130">
        <v>1</v>
      </c>
    </row>
    <row r="131" spans="1:12" x14ac:dyDescent="0.25">
      <c r="A131">
        <v>130</v>
      </c>
      <c r="B131">
        <v>0</v>
      </c>
      <c r="C131">
        <v>61</v>
      </c>
      <c r="D131">
        <v>62.55</v>
      </c>
      <c r="E131">
        <v>1.42</v>
      </c>
      <c r="F131">
        <v>0</v>
      </c>
      <c r="G131">
        <v>2</v>
      </c>
      <c r="H131">
        <v>0</v>
      </c>
      <c r="I131">
        <v>74.900000000000006</v>
      </c>
      <c r="J131">
        <v>46.9</v>
      </c>
      <c r="K131">
        <f t="shared" ref="K131:K194" si="3">I131-J131</f>
        <v>28.000000000000007</v>
      </c>
      <c r="L131">
        <v>1</v>
      </c>
    </row>
    <row r="132" spans="1:12" x14ac:dyDescent="0.25">
      <c r="A132">
        <v>131</v>
      </c>
      <c r="B132">
        <v>0</v>
      </c>
      <c r="C132">
        <v>66</v>
      </c>
      <c r="D132">
        <v>72.150000000000006</v>
      </c>
      <c r="E132">
        <v>1.83</v>
      </c>
      <c r="F132">
        <v>2</v>
      </c>
      <c r="G132">
        <v>0</v>
      </c>
      <c r="H132">
        <v>1</v>
      </c>
      <c r="I132">
        <v>70.599999999999994</v>
      </c>
      <c r="J132">
        <v>26.6</v>
      </c>
      <c r="K132">
        <f t="shared" si="3"/>
        <v>43.999999999999993</v>
      </c>
      <c r="L132">
        <v>1</v>
      </c>
    </row>
    <row r="133" spans="1:12" x14ac:dyDescent="0.25">
      <c r="A133">
        <v>132</v>
      </c>
      <c r="B133">
        <v>0</v>
      </c>
      <c r="C133">
        <v>62</v>
      </c>
      <c r="D133">
        <v>72.489999999999995</v>
      </c>
      <c r="E133">
        <v>2.02</v>
      </c>
      <c r="F133">
        <v>1</v>
      </c>
      <c r="G133">
        <v>2</v>
      </c>
      <c r="H133">
        <v>1</v>
      </c>
      <c r="I133">
        <v>72.8</v>
      </c>
      <c r="J133">
        <v>29.4</v>
      </c>
      <c r="K133">
        <f t="shared" si="3"/>
        <v>43.4</v>
      </c>
      <c r="L133">
        <v>1</v>
      </c>
    </row>
    <row r="134" spans="1:12" x14ac:dyDescent="0.25">
      <c r="A134">
        <v>133</v>
      </c>
      <c r="B134">
        <v>0</v>
      </c>
      <c r="C134">
        <v>39</v>
      </c>
      <c r="D134">
        <v>61.79</v>
      </c>
      <c r="E134">
        <v>1.59</v>
      </c>
      <c r="F134">
        <v>1</v>
      </c>
      <c r="G134">
        <v>2</v>
      </c>
      <c r="H134">
        <v>1</v>
      </c>
      <c r="I134">
        <v>67.8</v>
      </c>
      <c r="J134">
        <v>23.4</v>
      </c>
      <c r="K134">
        <f t="shared" si="3"/>
        <v>44.4</v>
      </c>
      <c r="L134">
        <v>1</v>
      </c>
    </row>
    <row r="135" spans="1:12" x14ac:dyDescent="0.25">
      <c r="A135">
        <v>134</v>
      </c>
      <c r="B135">
        <v>0</v>
      </c>
      <c r="C135">
        <v>82</v>
      </c>
      <c r="D135">
        <v>61.74</v>
      </c>
      <c r="E135">
        <v>1.83</v>
      </c>
      <c r="F135">
        <v>1</v>
      </c>
      <c r="G135">
        <v>2</v>
      </c>
      <c r="H135">
        <v>1</v>
      </c>
      <c r="I135">
        <v>34.9</v>
      </c>
      <c r="J135">
        <v>8.8000000000000007</v>
      </c>
      <c r="K135">
        <f t="shared" si="3"/>
        <v>26.099999999999998</v>
      </c>
      <c r="L135">
        <v>1</v>
      </c>
    </row>
    <row r="136" spans="1:12" x14ac:dyDescent="0.25">
      <c r="A136">
        <v>135</v>
      </c>
      <c r="B136">
        <v>0</v>
      </c>
      <c r="C136">
        <v>65</v>
      </c>
      <c r="D136">
        <v>63.83</v>
      </c>
      <c r="E136">
        <v>1.81</v>
      </c>
      <c r="F136">
        <v>1</v>
      </c>
      <c r="G136">
        <v>2</v>
      </c>
      <c r="H136">
        <v>1</v>
      </c>
      <c r="I136">
        <v>49.4</v>
      </c>
      <c r="J136">
        <v>4.7</v>
      </c>
      <c r="K136">
        <f t="shared" si="3"/>
        <v>44.699999999999996</v>
      </c>
      <c r="L136">
        <v>1</v>
      </c>
    </row>
    <row r="137" spans="1:12" x14ac:dyDescent="0.25">
      <c r="A137">
        <v>136</v>
      </c>
      <c r="B137">
        <v>0</v>
      </c>
      <c r="C137">
        <v>43</v>
      </c>
      <c r="D137">
        <v>65.67</v>
      </c>
      <c r="E137">
        <v>1.81</v>
      </c>
      <c r="F137">
        <v>0</v>
      </c>
      <c r="G137">
        <v>2</v>
      </c>
      <c r="H137">
        <v>0</v>
      </c>
      <c r="I137">
        <v>53</v>
      </c>
      <c r="J137">
        <v>25.8</v>
      </c>
      <c r="K137">
        <f t="shared" si="3"/>
        <v>27.2</v>
      </c>
      <c r="L137">
        <v>1</v>
      </c>
    </row>
    <row r="138" spans="1:12" x14ac:dyDescent="0.25">
      <c r="A138">
        <v>137</v>
      </c>
      <c r="B138">
        <v>0</v>
      </c>
      <c r="C138">
        <v>45</v>
      </c>
      <c r="D138">
        <v>54.75</v>
      </c>
      <c r="E138">
        <v>1.72</v>
      </c>
      <c r="F138">
        <v>0</v>
      </c>
      <c r="G138">
        <v>2</v>
      </c>
      <c r="H138">
        <v>0</v>
      </c>
      <c r="I138">
        <v>54</v>
      </c>
      <c r="J138">
        <v>26.6</v>
      </c>
      <c r="K138">
        <f t="shared" si="3"/>
        <v>27.4</v>
      </c>
      <c r="L138">
        <v>1</v>
      </c>
    </row>
    <row r="139" spans="1:12" x14ac:dyDescent="0.25">
      <c r="A139">
        <v>138</v>
      </c>
      <c r="B139">
        <v>0</v>
      </c>
      <c r="C139">
        <v>48</v>
      </c>
      <c r="D139">
        <v>57.19</v>
      </c>
      <c r="E139">
        <v>1.77</v>
      </c>
      <c r="F139">
        <v>1</v>
      </c>
      <c r="G139">
        <v>2</v>
      </c>
      <c r="H139">
        <v>1</v>
      </c>
      <c r="I139">
        <v>62.2</v>
      </c>
      <c r="J139">
        <v>17.600000000000001</v>
      </c>
      <c r="K139">
        <f t="shared" si="3"/>
        <v>44.6</v>
      </c>
      <c r="L139">
        <v>1</v>
      </c>
    </row>
    <row r="140" spans="1:12" x14ac:dyDescent="0.25">
      <c r="A140">
        <v>139</v>
      </c>
      <c r="B140">
        <v>0</v>
      </c>
      <c r="C140">
        <v>65</v>
      </c>
      <c r="D140">
        <v>63.06</v>
      </c>
      <c r="E140">
        <v>1.68</v>
      </c>
      <c r="F140">
        <v>1</v>
      </c>
      <c r="G140">
        <v>2</v>
      </c>
      <c r="H140">
        <v>1</v>
      </c>
      <c r="I140">
        <v>49.6</v>
      </c>
      <c r="J140">
        <v>5</v>
      </c>
      <c r="K140">
        <f t="shared" si="3"/>
        <v>44.6</v>
      </c>
      <c r="L140">
        <v>1</v>
      </c>
    </row>
    <row r="141" spans="1:12" x14ac:dyDescent="0.25">
      <c r="A141">
        <v>140</v>
      </c>
      <c r="B141">
        <v>0</v>
      </c>
      <c r="C141">
        <v>42</v>
      </c>
      <c r="D141">
        <v>60.29</v>
      </c>
      <c r="E141">
        <v>1.83</v>
      </c>
      <c r="F141">
        <v>0</v>
      </c>
      <c r="G141">
        <v>2</v>
      </c>
      <c r="H141">
        <v>0</v>
      </c>
      <c r="I141">
        <v>56.8</v>
      </c>
      <c r="J141">
        <v>32.200000000000003</v>
      </c>
      <c r="K141">
        <f t="shared" si="3"/>
        <v>24.599999999999994</v>
      </c>
      <c r="L141">
        <v>1</v>
      </c>
    </row>
    <row r="142" spans="1:12" x14ac:dyDescent="0.25">
      <c r="A142">
        <v>141</v>
      </c>
      <c r="B142">
        <v>0</v>
      </c>
      <c r="C142">
        <v>65</v>
      </c>
      <c r="D142">
        <v>67.75</v>
      </c>
      <c r="E142">
        <v>1.68</v>
      </c>
      <c r="F142">
        <v>2</v>
      </c>
      <c r="G142">
        <v>2</v>
      </c>
      <c r="H142">
        <v>1</v>
      </c>
      <c r="I142">
        <v>69.7</v>
      </c>
      <c r="J142">
        <v>25.9</v>
      </c>
      <c r="K142">
        <f t="shared" si="3"/>
        <v>43.800000000000004</v>
      </c>
      <c r="L142">
        <v>1</v>
      </c>
    </row>
    <row r="143" spans="1:12" x14ac:dyDescent="0.25">
      <c r="A143">
        <v>142</v>
      </c>
      <c r="B143">
        <v>0</v>
      </c>
      <c r="C143">
        <v>72</v>
      </c>
      <c r="D143">
        <v>49.86</v>
      </c>
      <c r="E143">
        <v>1.47</v>
      </c>
      <c r="F143">
        <v>1</v>
      </c>
      <c r="G143">
        <v>2</v>
      </c>
      <c r="H143">
        <v>1</v>
      </c>
      <c r="I143">
        <v>63.7</v>
      </c>
      <c r="J143">
        <v>20</v>
      </c>
      <c r="K143">
        <f t="shared" si="3"/>
        <v>43.7</v>
      </c>
      <c r="L143">
        <v>1</v>
      </c>
    </row>
    <row r="144" spans="1:12" x14ac:dyDescent="0.25">
      <c r="A144">
        <v>143</v>
      </c>
      <c r="B144">
        <v>0</v>
      </c>
      <c r="C144">
        <v>63</v>
      </c>
      <c r="D144">
        <v>57.09</v>
      </c>
      <c r="E144">
        <v>1.82</v>
      </c>
      <c r="F144">
        <v>1</v>
      </c>
      <c r="G144">
        <v>2</v>
      </c>
      <c r="H144">
        <v>1</v>
      </c>
      <c r="I144">
        <v>60.6</v>
      </c>
      <c r="J144">
        <v>15.8</v>
      </c>
      <c r="K144">
        <f t="shared" si="3"/>
        <v>44.8</v>
      </c>
      <c r="L144">
        <v>1</v>
      </c>
    </row>
    <row r="145" spans="1:12" x14ac:dyDescent="0.25">
      <c r="A145">
        <v>144</v>
      </c>
      <c r="B145">
        <v>0</v>
      </c>
      <c r="C145">
        <v>45</v>
      </c>
      <c r="D145">
        <v>102.54</v>
      </c>
      <c r="E145">
        <v>1.93</v>
      </c>
      <c r="F145">
        <v>0</v>
      </c>
      <c r="G145">
        <v>2</v>
      </c>
      <c r="H145">
        <v>0</v>
      </c>
      <c r="I145">
        <v>54.9</v>
      </c>
      <c r="J145">
        <v>27.3</v>
      </c>
      <c r="K145">
        <f t="shared" si="3"/>
        <v>27.599999999999998</v>
      </c>
      <c r="L145">
        <v>1</v>
      </c>
    </row>
    <row r="146" spans="1:12" x14ac:dyDescent="0.25">
      <c r="A146">
        <v>145</v>
      </c>
      <c r="B146">
        <v>0</v>
      </c>
      <c r="C146">
        <v>72</v>
      </c>
      <c r="D146">
        <v>92.95</v>
      </c>
      <c r="E146">
        <v>2.04</v>
      </c>
      <c r="F146">
        <v>2</v>
      </c>
      <c r="G146">
        <v>2</v>
      </c>
      <c r="H146">
        <v>1</v>
      </c>
      <c r="I146">
        <v>80.099999999999994</v>
      </c>
      <c r="J146">
        <v>36.6</v>
      </c>
      <c r="K146">
        <f t="shared" si="3"/>
        <v>43.499999999999993</v>
      </c>
      <c r="L146">
        <v>1</v>
      </c>
    </row>
    <row r="147" spans="1:12" x14ac:dyDescent="0.25">
      <c r="A147">
        <v>146</v>
      </c>
      <c r="B147">
        <v>0</v>
      </c>
      <c r="C147">
        <v>56</v>
      </c>
      <c r="D147">
        <v>90.16</v>
      </c>
      <c r="E147">
        <v>2</v>
      </c>
      <c r="F147">
        <v>0</v>
      </c>
      <c r="G147">
        <v>2</v>
      </c>
      <c r="H147">
        <v>0</v>
      </c>
      <c r="I147">
        <v>52.8</v>
      </c>
      <c r="J147">
        <v>26.9</v>
      </c>
      <c r="K147">
        <f t="shared" si="3"/>
        <v>25.9</v>
      </c>
      <c r="L147">
        <v>1</v>
      </c>
    </row>
    <row r="148" spans="1:12" x14ac:dyDescent="0.25">
      <c r="A148">
        <v>147</v>
      </c>
      <c r="B148">
        <v>0</v>
      </c>
      <c r="C148">
        <v>56</v>
      </c>
      <c r="D148">
        <v>91.97</v>
      </c>
      <c r="E148">
        <v>1.94</v>
      </c>
      <c r="F148">
        <v>0</v>
      </c>
      <c r="G148">
        <v>2</v>
      </c>
      <c r="H148">
        <v>0</v>
      </c>
      <c r="I148">
        <v>55.6</v>
      </c>
      <c r="J148">
        <v>27.8</v>
      </c>
      <c r="K148">
        <f t="shared" si="3"/>
        <v>27.8</v>
      </c>
      <c r="L148">
        <v>1</v>
      </c>
    </row>
    <row r="149" spans="1:12" x14ac:dyDescent="0.25">
      <c r="A149">
        <v>148</v>
      </c>
      <c r="B149">
        <v>0</v>
      </c>
      <c r="C149">
        <v>56</v>
      </c>
      <c r="D149">
        <v>91.29</v>
      </c>
      <c r="E149">
        <v>1.99</v>
      </c>
      <c r="F149">
        <v>2</v>
      </c>
      <c r="G149">
        <v>2</v>
      </c>
      <c r="H149">
        <v>1</v>
      </c>
      <c r="I149">
        <v>83.1</v>
      </c>
      <c r="J149">
        <v>40</v>
      </c>
      <c r="K149">
        <f t="shared" si="3"/>
        <v>43.099999999999994</v>
      </c>
      <c r="L149">
        <v>1</v>
      </c>
    </row>
    <row r="150" spans="1:12" x14ac:dyDescent="0.25">
      <c r="A150">
        <v>149</v>
      </c>
      <c r="B150">
        <v>0</v>
      </c>
      <c r="C150">
        <v>62</v>
      </c>
      <c r="D150">
        <v>68.8</v>
      </c>
      <c r="E150">
        <v>1.54</v>
      </c>
      <c r="F150">
        <v>1</v>
      </c>
      <c r="G150">
        <v>2</v>
      </c>
      <c r="H150">
        <v>1</v>
      </c>
      <c r="I150">
        <v>82.7</v>
      </c>
      <c r="J150">
        <v>38.4</v>
      </c>
      <c r="K150">
        <f t="shared" si="3"/>
        <v>44.300000000000004</v>
      </c>
      <c r="L150">
        <v>1</v>
      </c>
    </row>
    <row r="151" spans="1:12" x14ac:dyDescent="0.25">
      <c r="A151">
        <v>150</v>
      </c>
      <c r="B151">
        <v>0</v>
      </c>
      <c r="C151">
        <v>61</v>
      </c>
      <c r="D151">
        <v>67.27</v>
      </c>
      <c r="E151">
        <v>1.47</v>
      </c>
      <c r="F151">
        <v>1</v>
      </c>
      <c r="G151">
        <v>2</v>
      </c>
      <c r="H151">
        <v>1</v>
      </c>
      <c r="I151">
        <v>80.3</v>
      </c>
      <c r="J151">
        <v>35.799999999999997</v>
      </c>
      <c r="K151">
        <f t="shared" si="3"/>
        <v>44.5</v>
      </c>
      <c r="L151">
        <v>1</v>
      </c>
    </row>
    <row r="152" spans="1:12" x14ac:dyDescent="0.25">
      <c r="A152">
        <v>151</v>
      </c>
      <c r="B152">
        <v>0</v>
      </c>
      <c r="C152">
        <v>40</v>
      </c>
      <c r="D152">
        <v>65.52</v>
      </c>
      <c r="E152">
        <v>1.72</v>
      </c>
      <c r="F152">
        <v>0</v>
      </c>
      <c r="G152">
        <v>2</v>
      </c>
      <c r="H152">
        <v>0</v>
      </c>
      <c r="I152">
        <v>67.599999999999994</v>
      </c>
      <c r="J152">
        <v>41.2</v>
      </c>
      <c r="K152">
        <f t="shared" si="3"/>
        <v>26.399999999999991</v>
      </c>
      <c r="L152">
        <v>1</v>
      </c>
    </row>
    <row r="153" spans="1:12" x14ac:dyDescent="0.25">
      <c r="A153">
        <v>152</v>
      </c>
      <c r="B153">
        <v>1</v>
      </c>
      <c r="C153">
        <v>63</v>
      </c>
      <c r="D153">
        <v>68.760000000000005</v>
      </c>
      <c r="E153">
        <v>1.83</v>
      </c>
      <c r="F153">
        <v>1</v>
      </c>
      <c r="G153">
        <v>2</v>
      </c>
      <c r="H153">
        <v>1</v>
      </c>
      <c r="I153">
        <v>74.099999999999994</v>
      </c>
      <c r="J153">
        <v>30.9</v>
      </c>
      <c r="K153">
        <f t="shared" si="3"/>
        <v>43.199999999999996</v>
      </c>
      <c r="L153">
        <v>1</v>
      </c>
    </row>
    <row r="154" spans="1:12" x14ac:dyDescent="0.25">
      <c r="A154">
        <v>153</v>
      </c>
      <c r="B154">
        <v>1</v>
      </c>
      <c r="C154">
        <v>63</v>
      </c>
      <c r="D154">
        <v>67.180000000000007</v>
      </c>
      <c r="E154">
        <v>1.66</v>
      </c>
      <c r="F154">
        <v>1</v>
      </c>
      <c r="G154">
        <v>2</v>
      </c>
      <c r="H154">
        <v>1</v>
      </c>
      <c r="I154">
        <v>77.900000000000006</v>
      </c>
      <c r="J154">
        <v>33.5</v>
      </c>
      <c r="K154">
        <f t="shared" si="3"/>
        <v>44.400000000000006</v>
      </c>
      <c r="L154">
        <v>1</v>
      </c>
    </row>
    <row r="155" spans="1:12" x14ac:dyDescent="0.25">
      <c r="A155">
        <v>154</v>
      </c>
      <c r="B155">
        <v>1</v>
      </c>
      <c r="C155">
        <v>84</v>
      </c>
      <c r="D155">
        <v>68.22</v>
      </c>
      <c r="E155">
        <v>1.78</v>
      </c>
      <c r="F155">
        <v>1</v>
      </c>
      <c r="G155">
        <v>2</v>
      </c>
      <c r="H155">
        <v>1</v>
      </c>
      <c r="I155">
        <v>76.599999999999994</v>
      </c>
      <c r="J155">
        <v>31.8</v>
      </c>
      <c r="K155">
        <f t="shared" si="3"/>
        <v>44.8</v>
      </c>
      <c r="L155">
        <v>1</v>
      </c>
    </row>
    <row r="156" spans="1:12" x14ac:dyDescent="0.25">
      <c r="A156">
        <v>155</v>
      </c>
      <c r="B156">
        <v>1</v>
      </c>
      <c r="C156">
        <v>66</v>
      </c>
      <c r="D156">
        <v>67.47</v>
      </c>
      <c r="E156">
        <v>1.4</v>
      </c>
      <c r="F156">
        <v>2</v>
      </c>
      <c r="G156">
        <v>2</v>
      </c>
      <c r="H156">
        <v>1</v>
      </c>
      <c r="I156">
        <v>81.8</v>
      </c>
      <c r="J156">
        <v>37</v>
      </c>
      <c r="K156">
        <f t="shared" si="3"/>
        <v>44.8</v>
      </c>
      <c r="L156">
        <v>1</v>
      </c>
    </row>
    <row r="157" spans="1:12" x14ac:dyDescent="0.25">
      <c r="A157">
        <v>156</v>
      </c>
      <c r="B157">
        <v>1</v>
      </c>
      <c r="C157">
        <v>64</v>
      </c>
      <c r="D157">
        <v>69.290000000000006</v>
      </c>
      <c r="E157">
        <v>1.71</v>
      </c>
      <c r="F157">
        <v>2</v>
      </c>
      <c r="G157">
        <v>2</v>
      </c>
      <c r="H157">
        <v>1</v>
      </c>
      <c r="I157">
        <v>83.6</v>
      </c>
      <c r="J157">
        <v>39.6</v>
      </c>
      <c r="K157">
        <f t="shared" si="3"/>
        <v>43.999999999999993</v>
      </c>
      <c r="L157">
        <v>1</v>
      </c>
    </row>
    <row r="158" spans="1:12" x14ac:dyDescent="0.25">
      <c r="A158">
        <v>157</v>
      </c>
      <c r="B158">
        <v>1</v>
      </c>
      <c r="C158">
        <v>60</v>
      </c>
      <c r="D158">
        <v>68.25</v>
      </c>
      <c r="E158">
        <v>1.84</v>
      </c>
      <c r="F158">
        <v>1</v>
      </c>
      <c r="G158">
        <v>2</v>
      </c>
      <c r="H158">
        <v>1</v>
      </c>
      <c r="I158">
        <v>82.9</v>
      </c>
      <c r="J158">
        <v>38.6</v>
      </c>
      <c r="K158">
        <f t="shared" si="3"/>
        <v>44.300000000000004</v>
      </c>
      <c r="L158">
        <v>1</v>
      </c>
    </row>
    <row r="159" spans="1:12" x14ac:dyDescent="0.25">
      <c r="A159">
        <v>158</v>
      </c>
      <c r="B159">
        <v>1</v>
      </c>
      <c r="C159">
        <v>62</v>
      </c>
      <c r="D159">
        <v>66.349999999999994</v>
      </c>
      <c r="E159">
        <v>1.82</v>
      </c>
      <c r="F159">
        <v>1</v>
      </c>
      <c r="G159">
        <v>2</v>
      </c>
      <c r="H159">
        <v>1</v>
      </c>
      <c r="I159">
        <v>85.3</v>
      </c>
      <c r="J159">
        <v>41.5</v>
      </c>
      <c r="K159">
        <f t="shared" si="3"/>
        <v>43.8</v>
      </c>
      <c r="L159">
        <v>1</v>
      </c>
    </row>
    <row r="160" spans="1:12" x14ac:dyDescent="0.25">
      <c r="A160">
        <v>159</v>
      </c>
      <c r="B160">
        <v>1</v>
      </c>
      <c r="C160">
        <v>50</v>
      </c>
      <c r="D160">
        <v>67.38</v>
      </c>
      <c r="E160">
        <v>1.86</v>
      </c>
      <c r="F160">
        <v>2</v>
      </c>
      <c r="G160">
        <v>2</v>
      </c>
      <c r="H160">
        <v>1</v>
      </c>
      <c r="I160">
        <v>74.900000000000006</v>
      </c>
      <c r="J160">
        <v>30.4</v>
      </c>
      <c r="K160">
        <f t="shared" si="3"/>
        <v>44.500000000000007</v>
      </c>
      <c r="L160">
        <v>1</v>
      </c>
    </row>
    <row r="161" spans="1:12" x14ac:dyDescent="0.25">
      <c r="A161">
        <v>160</v>
      </c>
      <c r="B161">
        <v>1</v>
      </c>
      <c r="C161">
        <v>55</v>
      </c>
      <c r="D161">
        <v>69</v>
      </c>
      <c r="E161">
        <v>1.98</v>
      </c>
      <c r="F161">
        <v>1</v>
      </c>
      <c r="G161">
        <v>0</v>
      </c>
      <c r="H161">
        <v>1</v>
      </c>
      <c r="I161">
        <v>87.1</v>
      </c>
      <c r="J161">
        <v>42.3</v>
      </c>
      <c r="K161">
        <f t="shared" si="3"/>
        <v>44.8</v>
      </c>
      <c r="L161">
        <v>1</v>
      </c>
    </row>
    <row r="162" spans="1:12" x14ac:dyDescent="0.25">
      <c r="A162">
        <v>161</v>
      </c>
      <c r="B162">
        <v>1</v>
      </c>
      <c r="C162">
        <v>43</v>
      </c>
      <c r="D162">
        <v>66.23</v>
      </c>
      <c r="E162">
        <v>1.67</v>
      </c>
      <c r="F162">
        <v>0</v>
      </c>
      <c r="G162">
        <v>2</v>
      </c>
      <c r="H162">
        <v>1</v>
      </c>
      <c r="I162">
        <v>70.5</v>
      </c>
      <c r="J162">
        <v>46.2</v>
      </c>
      <c r="K162">
        <f t="shared" si="3"/>
        <v>24.299999999999997</v>
      </c>
      <c r="L162">
        <v>1</v>
      </c>
    </row>
    <row r="163" spans="1:12" x14ac:dyDescent="0.25">
      <c r="A163">
        <v>162</v>
      </c>
      <c r="B163">
        <v>1</v>
      </c>
      <c r="C163">
        <v>61</v>
      </c>
      <c r="D163">
        <v>65.510000000000005</v>
      </c>
      <c r="E163">
        <v>1.75</v>
      </c>
      <c r="F163">
        <v>2</v>
      </c>
      <c r="G163">
        <v>2</v>
      </c>
      <c r="H163">
        <v>0</v>
      </c>
      <c r="I163">
        <v>63.6</v>
      </c>
      <c r="J163">
        <v>20</v>
      </c>
      <c r="K163">
        <f t="shared" si="3"/>
        <v>43.6</v>
      </c>
      <c r="L163">
        <v>1</v>
      </c>
    </row>
    <row r="164" spans="1:12" x14ac:dyDescent="0.25">
      <c r="A164">
        <v>163</v>
      </c>
      <c r="B164">
        <v>1</v>
      </c>
      <c r="C164">
        <v>74</v>
      </c>
      <c r="D164">
        <v>65.42</v>
      </c>
      <c r="E164">
        <v>1.59</v>
      </c>
      <c r="F164">
        <v>1</v>
      </c>
      <c r="G164">
        <v>0</v>
      </c>
      <c r="H164">
        <v>0</v>
      </c>
      <c r="I164">
        <v>58.3</v>
      </c>
      <c r="J164">
        <v>15.2</v>
      </c>
      <c r="K164">
        <f t="shared" si="3"/>
        <v>43.099999999999994</v>
      </c>
      <c r="L164">
        <v>1</v>
      </c>
    </row>
    <row r="165" spans="1:12" x14ac:dyDescent="0.25">
      <c r="A165">
        <v>164</v>
      </c>
      <c r="B165">
        <v>1</v>
      </c>
      <c r="C165">
        <v>62</v>
      </c>
      <c r="D165">
        <v>68.239999999999995</v>
      </c>
      <c r="E165">
        <v>1.58</v>
      </c>
      <c r="F165">
        <v>2</v>
      </c>
      <c r="G165">
        <v>1</v>
      </c>
      <c r="H165">
        <v>0</v>
      </c>
      <c r="I165">
        <v>61.6</v>
      </c>
      <c r="J165">
        <v>17.7</v>
      </c>
      <c r="K165">
        <f t="shared" si="3"/>
        <v>43.900000000000006</v>
      </c>
      <c r="L165">
        <v>1</v>
      </c>
    </row>
    <row r="166" spans="1:12" x14ac:dyDescent="0.25">
      <c r="A166">
        <v>165</v>
      </c>
      <c r="B166">
        <v>1</v>
      </c>
      <c r="C166">
        <v>58</v>
      </c>
      <c r="D166">
        <v>68.83</v>
      </c>
      <c r="E166">
        <v>1.67</v>
      </c>
      <c r="F166">
        <v>2</v>
      </c>
      <c r="G166">
        <v>1</v>
      </c>
      <c r="H166">
        <v>0</v>
      </c>
      <c r="I166">
        <v>52.8</v>
      </c>
      <c r="J166">
        <v>9.6999999999999993</v>
      </c>
      <c r="K166">
        <f t="shared" si="3"/>
        <v>43.099999999999994</v>
      </c>
      <c r="L166">
        <v>1</v>
      </c>
    </row>
    <row r="167" spans="1:12" x14ac:dyDescent="0.25">
      <c r="A167">
        <v>166</v>
      </c>
      <c r="B167">
        <v>1</v>
      </c>
      <c r="C167">
        <v>77</v>
      </c>
      <c r="D167">
        <v>68.92</v>
      </c>
      <c r="E167">
        <v>1.58</v>
      </c>
      <c r="F167">
        <v>1</v>
      </c>
      <c r="G167">
        <v>0</v>
      </c>
      <c r="H167">
        <v>0</v>
      </c>
      <c r="I167">
        <v>58.1</v>
      </c>
      <c r="J167">
        <v>13.2</v>
      </c>
      <c r="K167">
        <f t="shared" si="3"/>
        <v>44.900000000000006</v>
      </c>
      <c r="L167">
        <v>1</v>
      </c>
    </row>
    <row r="168" spans="1:12" x14ac:dyDescent="0.25">
      <c r="A168">
        <v>167</v>
      </c>
      <c r="B168">
        <v>1</v>
      </c>
      <c r="C168">
        <v>69</v>
      </c>
      <c r="D168">
        <v>69.400000000000006</v>
      </c>
      <c r="E168">
        <v>1.55</v>
      </c>
      <c r="F168">
        <v>2</v>
      </c>
      <c r="G168">
        <v>1</v>
      </c>
      <c r="H168">
        <v>0</v>
      </c>
      <c r="I168">
        <v>58.9</v>
      </c>
      <c r="J168">
        <v>14.2</v>
      </c>
      <c r="K168">
        <f t="shared" si="3"/>
        <v>44.7</v>
      </c>
      <c r="L168">
        <v>1</v>
      </c>
    </row>
    <row r="169" spans="1:12" x14ac:dyDescent="0.25">
      <c r="A169">
        <v>168</v>
      </c>
      <c r="B169">
        <v>1</v>
      </c>
      <c r="C169">
        <v>66</v>
      </c>
      <c r="D169">
        <v>81.61</v>
      </c>
      <c r="E169">
        <v>1.7</v>
      </c>
      <c r="F169">
        <v>1</v>
      </c>
      <c r="G169">
        <v>0</v>
      </c>
      <c r="H169">
        <v>0</v>
      </c>
      <c r="I169">
        <v>81</v>
      </c>
      <c r="J169">
        <v>36.5</v>
      </c>
      <c r="K169">
        <f t="shared" si="3"/>
        <v>44.5</v>
      </c>
      <c r="L169">
        <v>1</v>
      </c>
    </row>
    <row r="170" spans="1:12" x14ac:dyDescent="0.25">
      <c r="A170">
        <v>169</v>
      </c>
      <c r="B170">
        <v>1</v>
      </c>
      <c r="C170">
        <v>75</v>
      </c>
      <c r="D170">
        <v>100.58</v>
      </c>
      <c r="E170">
        <v>1.81</v>
      </c>
      <c r="F170">
        <v>1</v>
      </c>
      <c r="G170">
        <v>0</v>
      </c>
      <c r="H170">
        <v>0</v>
      </c>
      <c r="I170">
        <v>79</v>
      </c>
      <c r="J170">
        <v>35</v>
      </c>
      <c r="K170">
        <f t="shared" si="3"/>
        <v>44</v>
      </c>
      <c r="L170">
        <v>1</v>
      </c>
    </row>
    <row r="171" spans="1:12" x14ac:dyDescent="0.25">
      <c r="A171">
        <v>170</v>
      </c>
      <c r="B171">
        <v>1</v>
      </c>
      <c r="C171">
        <v>46</v>
      </c>
      <c r="D171">
        <v>96.81</v>
      </c>
      <c r="E171">
        <v>1.9</v>
      </c>
      <c r="F171">
        <v>0</v>
      </c>
      <c r="G171">
        <v>2</v>
      </c>
      <c r="H171">
        <v>0</v>
      </c>
      <c r="I171">
        <v>54.7</v>
      </c>
      <c r="J171">
        <v>30.6</v>
      </c>
      <c r="K171">
        <f t="shared" si="3"/>
        <v>24.1</v>
      </c>
      <c r="L171">
        <v>1</v>
      </c>
    </row>
    <row r="172" spans="1:12" x14ac:dyDescent="0.25">
      <c r="A172">
        <v>171</v>
      </c>
      <c r="B172">
        <v>1</v>
      </c>
      <c r="C172">
        <v>29</v>
      </c>
      <c r="D172">
        <v>84.47</v>
      </c>
      <c r="E172">
        <v>1.79</v>
      </c>
      <c r="F172">
        <v>2</v>
      </c>
      <c r="G172">
        <v>1</v>
      </c>
      <c r="H172">
        <v>0</v>
      </c>
      <c r="I172">
        <v>67.2</v>
      </c>
      <c r="J172">
        <v>23.6</v>
      </c>
      <c r="K172">
        <f t="shared" si="3"/>
        <v>43.6</v>
      </c>
      <c r="L172">
        <v>1</v>
      </c>
    </row>
    <row r="173" spans="1:12" x14ac:dyDescent="0.25">
      <c r="A173">
        <v>172</v>
      </c>
      <c r="B173">
        <v>1</v>
      </c>
      <c r="C173">
        <v>73</v>
      </c>
      <c r="D173">
        <v>74.61</v>
      </c>
      <c r="E173">
        <v>1.86</v>
      </c>
      <c r="F173">
        <v>2</v>
      </c>
      <c r="G173">
        <v>1</v>
      </c>
      <c r="H173">
        <v>0</v>
      </c>
      <c r="I173">
        <v>61.2</v>
      </c>
      <c r="J173">
        <v>17.7</v>
      </c>
      <c r="K173">
        <f t="shared" si="3"/>
        <v>43.5</v>
      </c>
      <c r="L173">
        <v>1</v>
      </c>
    </row>
    <row r="174" spans="1:12" x14ac:dyDescent="0.25">
      <c r="A174">
        <v>173</v>
      </c>
      <c r="B174">
        <v>1</v>
      </c>
      <c r="C174">
        <v>73</v>
      </c>
      <c r="D174">
        <v>81.89</v>
      </c>
      <c r="E174">
        <v>1.87</v>
      </c>
      <c r="F174">
        <v>2</v>
      </c>
      <c r="G174">
        <v>1</v>
      </c>
      <c r="H174">
        <v>0</v>
      </c>
      <c r="I174">
        <v>71.7</v>
      </c>
      <c r="J174">
        <v>28.6</v>
      </c>
      <c r="K174">
        <f t="shared" si="3"/>
        <v>43.1</v>
      </c>
      <c r="L174">
        <v>1</v>
      </c>
    </row>
    <row r="175" spans="1:12" x14ac:dyDescent="0.25">
      <c r="A175">
        <v>174</v>
      </c>
      <c r="B175">
        <v>1</v>
      </c>
      <c r="C175">
        <v>53</v>
      </c>
      <c r="D175">
        <v>81.790000000000006</v>
      </c>
      <c r="E175">
        <v>1.77</v>
      </c>
      <c r="F175">
        <v>0</v>
      </c>
      <c r="G175">
        <v>2</v>
      </c>
      <c r="H175">
        <v>0</v>
      </c>
      <c r="I175">
        <v>59.5</v>
      </c>
      <c r="J175">
        <v>30.1</v>
      </c>
      <c r="K175">
        <f t="shared" si="3"/>
        <v>29.4</v>
      </c>
      <c r="L175">
        <v>1</v>
      </c>
    </row>
    <row r="176" spans="1:12" x14ac:dyDescent="0.25">
      <c r="A176">
        <v>175</v>
      </c>
      <c r="B176">
        <v>1</v>
      </c>
      <c r="C176">
        <v>45</v>
      </c>
      <c r="D176">
        <v>84.03</v>
      </c>
      <c r="E176">
        <v>1.9</v>
      </c>
      <c r="F176">
        <v>0</v>
      </c>
      <c r="G176">
        <v>2</v>
      </c>
      <c r="H176">
        <v>0</v>
      </c>
      <c r="I176">
        <v>53.3</v>
      </c>
      <c r="J176">
        <v>29.1</v>
      </c>
      <c r="K176">
        <f t="shared" si="3"/>
        <v>24.199999999999996</v>
      </c>
      <c r="L176">
        <v>1</v>
      </c>
    </row>
    <row r="177" spans="1:12" x14ac:dyDescent="0.25">
      <c r="A177">
        <v>176</v>
      </c>
      <c r="B177">
        <v>1</v>
      </c>
      <c r="C177">
        <v>58</v>
      </c>
      <c r="D177">
        <v>103.07</v>
      </c>
      <c r="E177">
        <v>2.13</v>
      </c>
      <c r="F177">
        <v>0</v>
      </c>
      <c r="G177">
        <v>2</v>
      </c>
      <c r="H177">
        <v>1</v>
      </c>
      <c r="I177">
        <v>55.2</v>
      </c>
      <c r="J177">
        <v>26.1</v>
      </c>
      <c r="K177">
        <f t="shared" si="3"/>
        <v>29.1</v>
      </c>
      <c r="L177">
        <v>1</v>
      </c>
    </row>
    <row r="178" spans="1:12" x14ac:dyDescent="0.25">
      <c r="A178">
        <v>177</v>
      </c>
      <c r="B178">
        <v>1</v>
      </c>
      <c r="C178">
        <v>55</v>
      </c>
      <c r="D178">
        <v>91.34</v>
      </c>
      <c r="E178">
        <v>1.88</v>
      </c>
      <c r="F178">
        <v>0</v>
      </c>
      <c r="G178">
        <v>2</v>
      </c>
      <c r="H178">
        <v>0</v>
      </c>
      <c r="I178">
        <v>44.6</v>
      </c>
      <c r="J178">
        <v>18.5</v>
      </c>
      <c r="K178">
        <f t="shared" si="3"/>
        <v>26.1</v>
      </c>
      <c r="L178">
        <v>1</v>
      </c>
    </row>
    <row r="179" spans="1:12" x14ac:dyDescent="0.25">
      <c r="A179">
        <v>178</v>
      </c>
      <c r="B179">
        <v>1</v>
      </c>
      <c r="C179">
        <v>64</v>
      </c>
      <c r="D179">
        <v>101.78</v>
      </c>
      <c r="E179">
        <v>2.39</v>
      </c>
      <c r="F179">
        <v>0</v>
      </c>
      <c r="G179">
        <v>2</v>
      </c>
      <c r="H179">
        <v>0</v>
      </c>
      <c r="I179">
        <v>64.900000000000006</v>
      </c>
      <c r="J179">
        <v>35.299999999999997</v>
      </c>
      <c r="K179">
        <f t="shared" si="3"/>
        <v>29.600000000000009</v>
      </c>
      <c r="L179">
        <v>1</v>
      </c>
    </row>
    <row r="180" spans="1:12" x14ac:dyDescent="0.25">
      <c r="A180">
        <v>179</v>
      </c>
      <c r="B180">
        <v>1</v>
      </c>
      <c r="C180">
        <v>57</v>
      </c>
      <c r="D180">
        <v>98.24</v>
      </c>
      <c r="E180">
        <v>2.15</v>
      </c>
      <c r="F180">
        <v>0</v>
      </c>
      <c r="G180">
        <v>2</v>
      </c>
      <c r="H180">
        <v>0</v>
      </c>
      <c r="I180">
        <v>43.1</v>
      </c>
      <c r="J180">
        <v>17</v>
      </c>
      <c r="K180">
        <f t="shared" si="3"/>
        <v>26.1</v>
      </c>
      <c r="L180">
        <v>1</v>
      </c>
    </row>
    <row r="181" spans="1:12" x14ac:dyDescent="0.25">
      <c r="A181">
        <v>180</v>
      </c>
      <c r="B181">
        <v>1</v>
      </c>
      <c r="C181">
        <v>54</v>
      </c>
      <c r="D181">
        <v>93.99</v>
      </c>
      <c r="E181">
        <v>1.89</v>
      </c>
      <c r="F181">
        <v>0</v>
      </c>
      <c r="G181">
        <v>2</v>
      </c>
      <c r="H181">
        <v>0</v>
      </c>
      <c r="I181">
        <v>46.5</v>
      </c>
      <c r="J181">
        <v>20.399999999999999</v>
      </c>
      <c r="K181">
        <f t="shared" si="3"/>
        <v>26.1</v>
      </c>
      <c r="L181">
        <v>1</v>
      </c>
    </row>
    <row r="182" spans="1:12" x14ac:dyDescent="0.25">
      <c r="A182">
        <v>181</v>
      </c>
      <c r="B182">
        <v>1</v>
      </c>
      <c r="C182">
        <v>68</v>
      </c>
      <c r="D182">
        <v>72.92</v>
      </c>
      <c r="E182">
        <v>1.79</v>
      </c>
      <c r="F182">
        <v>0</v>
      </c>
      <c r="G182">
        <v>2</v>
      </c>
      <c r="H182">
        <v>0</v>
      </c>
      <c r="I182">
        <v>54.2</v>
      </c>
      <c r="J182">
        <v>25.8</v>
      </c>
      <c r="K182">
        <f t="shared" si="3"/>
        <v>28.400000000000002</v>
      </c>
      <c r="L182">
        <v>1</v>
      </c>
    </row>
    <row r="183" spans="1:12" x14ac:dyDescent="0.25">
      <c r="A183">
        <v>182</v>
      </c>
      <c r="B183">
        <v>1</v>
      </c>
      <c r="C183">
        <v>63</v>
      </c>
      <c r="D183">
        <v>73.900000000000006</v>
      </c>
      <c r="E183">
        <v>1.99</v>
      </c>
      <c r="F183">
        <v>0</v>
      </c>
      <c r="G183">
        <v>2</v>
      </c>
      <c r="H183">
        <v>0</v>
      </c>
      <c r="I183">
        <v>31.7</v>
      </c>
      <c r="J183">
        <v>5.8</v>
      </c>
      <c r="K183">
        <f t="shared" si="3"/>
        <v>25.9</v>
      </c>
      <c r="L183">
        <v>1</v>
      </c>
    </row>
    <row r="184" spans="1:12" x14ac:dyDescent="0.25">
      <c r="A184">
        <v>183</v>
      </c>
      <c r="B184">
        <v>1</v>
      </c>
      <c r="C184">
        <v>62</v>
      </c>
      <c r="D184">
        <v>75.77</v>
      </c>
      <c r="E184">
        <v>1.74</v>
      </c>
      <c r="F184">
        <v>2</v>
      </c>
      <c r="G184">
        <v>1</v>
      </c>
      <c r="H184">
        <v>0</v>
      </c>
      <c r="I184">
        <v>65.3</v>
      </c>
      <c r="J184">
        <v>21.4</v>
      </c>
      <c r="K184">
        <f t="shared" si="3"/>
        <v>43.9</v>
      </c>
      <c r="L184">
        <v>1</v>
      </c>
    </row>
    <row r="185" spans="1:12" x14ac:dyDescent="0.25">
      <c r="A185">
        <v>184</v>
      </c>
      <c r="B185">
        <v>1</v>
      </c>
      <c r="C185">
        <v>57</v>
      </c>
      <c r="D185">
        <v>76.739999999999995</v>
      </c>
      <c r="E185">
        <v>1.87</v>
      </c>
      <c r="F185">
        <v>0</v>
      </c>
      <c r="G185">
        <v>2</v>
      </c>
      <c r="H185">
        <v>2</v>
      </c>
      <c r="I185">
        <v>29.5</v>
      </c>
      <c r="J185">
        <v>4.3</v>
      </c>
      <c r="K185">
        <f t="shared" si="3"/>
        <v>25.2</v>
      </c>
      <c r="L185">
        <v>1</v>
      </c>
    </row>
    <row r="186" spans="1:12" x14ac:dyDescent="0.25">
      <c r="A186">
        <v>185</v>
      </c>
      <c r="B186">
        <v>1</v>
      </c>
      <c r="C186">
        <v>49</v>
      </c>
      <c r="D186">
        <v>75.08</v>
      </c>
      <c r="E186">
        <v>1.87</v>
      </c>
      <c r="F186">
        <v>0</v>
      </c>
      <c r="G186">
        <v>2</v>
      </c>
      <c r="H186">
        <v>0</v>
      </c>
      <c r="I186">
        <v>54.9</v>
      </c>
      <c r="J186">
        <v>25.5</v>
      </c>
      <c r="K186">
        <f t="shared" si="3"/>
        <v>29.4</v>
      </c>
      <c r="L186">
        <v>1</v>
      </c>
    </row>
    <row r="187" spans="1:12" x14ac:dyDescent="0.25">
      <c r="A187">
        <v>186</v>
      </c>
      <c r="B187">
        <v>1</v>
      </c>
      <c r="C187">
        <v>57</v>
      </c>
      <c r="D187">
        <v>76.59</v>
      </c>
      <c r="E187">
        <v>1.77</v>
      </c>
      <c r="F187">
        <v>0</v>
      </c>
      <c r="G187">
        <v>2</v>
      </c>
      <c r="H187">
        <v>0</v>
      </c>
      <c r="I187">
        <v>46</v>
      </c>
      <c r="J187">
        <v>21.1</v>
      </c>
      <c r="K187">
        <f t="shared" si="3"/>
        <v>24.9</v>
      </c>
      <c r="L187">
        <v>1</v>
      </c>
    </row>
    <row r="188" spans="1:12" x14ac:dyDescent="0.25">
      <c r="A188">
        <v>187</v>
      </c>
      <c r="B188">
        <v>1</v>
      </c>
      <c r="C188">
        <v>66</v>
      </c>
      <c r="D188">
        <v>73.680000000000007</v>
      </c>
      <c r="E188">
        <v>1.97</v>
      </c>
      <c r="F188">
        <v>2</v>
      </c>
      <c r="G188">
        <v>1</v>
      </c>
      <c r="H188">
        <v>0</v>
      </c>
      <c r="I188">
        <v>70.3</v>
      </c>
      <c r="J188">
        <v>25.3</v>
      </c>
      <c r="K188">
        <f t="shared" si="3"/>
        <v>45</v>
      </c>
      <c r="L188">
        <v>1</v>
      </c>
    </row>
    <row r="189" spans="1:12" x14ac:dyDescent="0.25">
      <c r="A189">
        <v>188</v>
      </c>
      <c r="B189">
        <v>1</v>
      </c>
      <c r="C189">
        <v>50</v>
      </c>
      <c r="D189">
        <v>75.790000000000006</v>
      </c>
      <c r="E189">
        <v>1.93</v>
      </c>
      <c r="F189">
        <v>0</v>
      </c>
      <c r="G189">
        <v>2</v>
      </c>
      <c r="H189">
        <v>0</v>
      </c>
      <c r="I189">
        <v>56.8</v>
      </c>
      <c r="J189">
        <v>31.2</v>
      </c>
      <c r="K189">
        <f t="shared" si="3"/>
        <v>25.599999999999998</v>
      </c>
      <c r="L189">
        <v>1</v>
      </c>
    </row>
    <row r="190" spans="1:12" x14ac:dyDescent="0.25">
      <c r="A190">
        <v>189</v>
      </c>
      <c r="B190">
        <v>1</v>
      </c>
      <c r="C190">
        <v>47</v>
      </c>
      <c r="D190">
        <v>76.41</v>
      </c>
      <c r="E190">
        <v>1.52</v>
      </c>
      <c r="F190">
        <v>0</v>
      </c>
      <c r="G190">
        <v>0</v>
      </c>
      <c r="H190">
        <v>0</v>
      </c>
      <c r="I190">
        <v>58.8</v>
      </c>
      <c r="J190">
        <v>30.5</v>
      </c>
      <c r="K190">
        <f t="shared" si="3"/>
        <v>28.299999999999997</v>
      </c>
      <c r="L190">
        <v>1</v>
      </c>
    </row>
    <row r="191" spans="1:12" x14ac:dyDescent="0.25">
      <c r="A191">
        <v>190</v>
      </c>
      <c r="B191">
        <v>1</v>
      </c>
      <c r="C191">
        <v>59</v>
      </c>
      <c r="D191">
        <v>76.77</v>
      </c>
      <c r="E191">
        <v>1.51</v>
      </c>
      <c r="F191">
        <v>1</v>
      </c>
      <c r="G191">
        <v>0</v>
      </c>
      <c r="H191">
        <v>0</v>
      </c>
      <c r="I191">
        <v>59.9</v>
      </c>
      <c r="J191">
        <v>16.2</v>
      </c>
      <c r="K191">
        <f t="shared" si="3"/>
        <v>43.7</v>
      </c>
      <c r="L191">
        <v>1</v>
      </c>
    </row>
    <row r="192" spans="1:12" x14ac:dyDescent="0.25">
      <c r="A192">
        <v>191</v>
      </c>
      <c r="B192">
        <v>1</v>
      </c>
      <c r="C192">
        <v>50</v>
      </c>
      <c r="D192">
        <v>73.069999999999993</v>
      </c>
      <c r="E192">
        <v>1.89</v>
      </c>
      <c r="F192">
        <v>0</v>
      </c>
      <c r="G192">
        <v>0</v>
      </c>
      <c r="H192">
        <v>0</v>
      </c>
      <c r="I192">
        <v>40</v>
      </c>
      <c r="J192">
        <v>13.5</v>
      </c>
      <c r="K192">
        <f t="shared" si="3"/>
        <v>26.5</v>
      </c>
      <c r="L192">
        <v>1</v>
      </c>
    </row>
    <row r="193" spans="1:12" x14ac:dyDescent="0.25">
      <c r="A193">
        <v>192</v>
      </c>
      <c r="B193">
        <v>1</v>
      </c>
      <c r="C193">
        <v>52</v>
      </c>
      <c r="D193">
        <v>72.7</v>
      </c>
      <c r="E193">
        <v>1.89</v>
      </c>
      <c r="F193">
        <v>2</v>
      </c>
      <c r="G193">
        <v>0</v>
      </c>
      <c r="H193">
        <v>0</v>
      </c>
      <c r="I193">
        <v>53.8</v>
      </c>
      <c r="J193">
        <v>9.3000000000000007</v>
      </c>
      <c r="K193">
        <f t="shared" si="3"/>
        <v>44.5</v>
      </c>
      <c r="L193">
        <v>1</v>
      </c>
    </row>
    <row r="194" spans="1:12" x14ac:dyDescent="0.25">
      <c r="A194">
        <v>193</v>
      </c>
      <c r="B194">
        <v>1</v>
      </c>
      <c r="C194">
        <v>75</v>
      </c>
      <c r="D194">
        <v>76.27</v>
      </c>
      <c r="E194">
        <v>1.83</v>
      </c>
      <c r="F194">
        <v>2</v>
      </c>
      <c r="G194">
        <v>0</v>
      </c>
      <c r="H194">
        <v>0</v>
      </c>
      <c r="I194">
        <v>72</v>
      </c>
      <c r="J194">
        <v>27.3</v>
      </c>
      <c r="K194">
        <f t="shared" si="3"/>
        <v>44.7</v>
      </c>
      <c r="L194">
        <v>1</v>
      </c>
    </row>
    <row r="195" spans="1:12" x14ac:dyDescent="0.25">
      <c r="A195">
        <v>194</v>
      </c>
      <c r="B195">
        <v>1</v>
      </c>
      <c r="C195">
        <v>56</v>
      </c>
      <c r="D195">
        <v>72.77</v>
      </c>
      <c r="E195">
        <v>1.57</v>
      </c>
      <c r="F195">
        <v>0</v>
      </c>
      <c r="G195">
        <v>0</v>
      </c>
      <c r="H195">
        <v>0</v>
      </c>
      <c r="I195">
        <v>35.5</v>
      </c>
      <c r="J195">
        <v>11.4</v>
      </c>
      <c r="K195">
        <f t="shared" ref="K195:K201" si="4">I195-J195</f>
        <v>24.1</v>
      </c>
      <c r="L195">
        <v>1</v>
      </c>
    </row>
    <row r="196" spans="1:12" x14ac:dyDescent="0.25">
      <c r="A196">
        <v>195</v>
      </c>
      <c r="B196">
        <v>1</v>
      </c>
      <c r="C196">
        <v>62</v>
      </c>
      <c r="D196">
        <v>73.11</v>
      </c>
      <c r="E196">
        <v>1.51</v>
      </c>
      <c r="F196">
        <v>2</v>
      </c>
      <c r="G196">
        <v>0</v>
      </c>
      <c r="H196">
        <v>1</v>
      </c>
      <c r="I196">
        <v>84.4</v>
      </c>
      <c r="J196">
        <v>40.799999999999997</v>
      </c>
      <c r="K196">
        <f t="shared" si="4"/>
        <v>43.600000000000009</v>
      </c>
      <c r="L196">
        <v>1</v>
      </c>
    </row>
    <row r="197" spans="1:12" x14ac:dyDescent="0.25">
      <c r="A197">
        <v>196</v>
      </c>
      <c r="B197">
        <v>1</v>
      </c>
      <c r="C197">
        <v>55</v>
      </c>
      <c r="D197">
        <v>73.44</v>
      </c>
      <c r="E197">
        <v>1.78</v>
      </c>
      <c r="F197">
        <v>2</v>
      </c>
      <c r="G197">
        <v>0</v>
      </c>
      <c r="H197">
        <v>1</v>
      </c>
      <c r="I197">
        <v>81.5</v>
      </c>
      <c r="J197">
        <v>37.799999999999997</v>
      </c>
      <c r="K197">
        <f t="shared" si="4"/>
        <v>43.7</v>
      </c>
      <c r="L197">
        <v>1</v>
      </c>
    </row>
    <row r="198" spans="1:12" x14ac:dyDescent="0.25">
      <c r="A198">
        <v>197</v>
      </c>
      <c r="B198">
        <v>1</v>
      </c>
      <c r="C198">
        <v>81</v>
      </c>
      <c r="D198">
        <v>76.349999999999994</v>
      </c>
      <c r="E198">
        <v>1.6</v>
      </c>
      <c r="F198">
        <v>2</v>
      </c>
      <c r="G198">
        <v>0</v>
      </c>
      <c r="H198">
        <v>1</v>
      </c>
      <c r="I198">
        <v>70.599999999999994</v>
      </c>
      <c r="J198">
        <v>26.1</v>
      </c>
      <c r="K198">
        <f t="shared" si="4"/>
        <v>44.499999999999993</v>
      </c>
      <c r="L198">
        <v>1</v>
      </c>
    </row>
    <row r="199" spans="1:12" x14ac:dyDescent="0.25">
      <c r="A199">
        <v>198</v>
      </c>
      <c r="B199">
        <v>1</v>
      </c>
      <c r="C199">
        <v>80</v>
      </c>
      <c r="D199">
        <v>72.34</v>
      </c>
      <c r="E199">
        <v>1.95</v>
      </c>
      <c r="F199">
        <v>1</v>
      </c>
      <c r="G199">
        <v>0</v>
      </c>
      <c r="H199">
        <v>1</v>
      </c>
      <c r="I199">
        <v>79.7</v>
      </c>
      <c r="J199">
        <v>35.5</v>
      </c>
      <c r="K199">
        <f t="shared" si="4"/>
        <v>44.2</v>
      </c>
      <c r="L199">
        <v>1</v>
      </c>
    </row>
    <row r="200" spans="1:12" x14ac:dyDescent="0.25">
      <c r="A200">
        <v>199</v>
      </c>
      <c r="B200">
        <v>1</v>
      </c>
      <c r="C200">
        <v>64</v>
      </c>
      <c r="D200">
        <v>76.099999999999994</v>
      </c>
      <c r="E200">
        <v>1.73</v>
      </c>
      <c r="F200">
        <v>1</v>
      </c>
      <c r="G200">
        <v>0</v>
      </c>
      <c r="H200">
        <v>1</v>
      </c>
      <c r="I200">
        <v>73.7</v>
      </c>
      <c r="J200">
        <v>29.6</v>
      </c>
      <c r="K200">
        <f t="shared" si="4"/>
        <v>44.1</v>
      </c>
      <c r="L200">
        <v>1</v>
      </c>
    </row>
    <row r="201" spans="1:12" x14ac:dyDescent="0.25">
      <c r="A201">
        <v>200</v>
      </c>
      <c r="B201">
        <v>1</v>
      </c>
      <c r="C201">
        <v>51</v>
      </c>
      <c r="D201">
        <v>72.72</v>
      </c>
      <c r="E201">
        <v>1.87</v>
      </c>
      <c r="F201">
        <v>0</v>
      </c>
      <c r="G201">
        <v>0</v>
      </c>
      <c r="H201">
        <v>0</v>
      </c>
      <c r="I201">
        <v>49.6</v>
      </c>
      <c r="J201">
        <v>22.7</v>
      </c>
      <c r="K201">
        <f t="shared" si="4"/>
        <v>26.900000000000002</v>
      </c>
      <c r="L201">
        <v>1</v>
      </c>
    </row>
  </sheetData>
  <autoFilter ref="A1:M201"/>
  <mergeCells count="6">
    <mergeCell ref="S23:T23"/>
    <mergeCell ref="S24:T24"/>
    <mergeCell ref="AA21:AB21"/>
    <mergeCell ref="AC21:AD21"/>
    <mergeCell ref="AF23:AG23"/>
    <mergeCell ref="AF24:AG2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workbookViewId="0">
      <selection activeCell="N5" sqref="N5"/>
    </sheetView>
  </sheetViews>
  <sheetFormatPr baseColWidth="10" defaultRowHeight="15" x14ac:dyDescent="0.25"/>
  <cols>
    <col min="1" max="1" width="11.42578125" style="2"/>
    <col min="2" max="2" width="11.85546875" style="2" bestFit="1" customWidth="1"/>
    <col min="3" max="16384" width="11.42578125" style="2"/>
  </cols>
  <sheetData>
    <row r="3" spans="2:3" x14ac:dyDescent="0.25">
      <c r="B3" s="1" t="s">
        <v>9</v>
      </c>
    </row>
    <row r="5" spans="2:3" x14ac:dyDescent="0.25">
      <c r="B5" s="2" t="s">
        <v>0</v>
      </c>
      <c r="C5" s="2" t="s">
        <v>10</v>
      </c>
    </row>
    <row r="6" spans="2:3" x14ac:dyDescent="0.25">
      <c r="B6" s="2" t="s">
        <v>1</v>
      </c>
      <c r="C6" s="2" t="s">
        <v>11</v>
      </c>
    </row>
    <row r="7" spans="2:3" x14ac:dyDescent="0.25">
      <c r="B7" s="2" t="s">
        <v>8</v>
      </c>
      <c r="C7" s="2" t="s">
        <v>12</v>
      </c>
    </row>
    <row r="8" spans="2:3" x14ac:dyDescent="0.25">
      <c r="B8" s="2" t="s">
        <v>2</v>
      </c>
      <c r="C8" s="2" t="s">
        <v>14</v>
      </c>
    </row>
    <row r="9" spans="2:3" x14ac:dyDescent="0.25">
      <c r="B9" s="2" t="s">
        <v>3</v>
      </c>
      <c r="C9" s="2" t="s">
        <v>13</v>
      </c>
    </row>
    <row r="10" spans="2:3" x14ac:dyDescent="0.25">
      <c r="B10" s="2" t="s">
        <v>4</v>
      </c>
      <c r="C10" s="2" t="s">
        <v>17</v>
      </c>
    </row>
    <row r="11" spans="2:3" x14ac:dyDescent="0.25">
      <c r="B11" s="2" t="s">
        <v>5</v>
      </c>
      <c r="C11" s="2" t="s">
        <v>19</v>
      </c>
    </row>
    <row r="12" spans="2:3" x14ac:dyDescent="0.25">
      <c r="B12" s="2" t="s">
        <v>6</v>
      </c>
      <c r="C12" s="2" t="s">
        <v>18</v>
      </c>
    </row>
    <row r="13" spans="2:3" x14ac:dyDescent="0.25">
      <c r="B13" s="2" t="s">
        <v>16</v>
      </c>
      <c r="C13" s="2" t="s">
        <v>21</v>
      </c>
    </row>
    <row r="14" spans="2:3" x14ac:dyDescent="0.25">
      <c r="B14" s="2" t="s">
        <v>15</v>
      </c>
      <c r="C14" s="2" t="s">
        <v>22</v>
      </c>
    </row>
    <row r="15" spans="2:3" x14ac:dyDescent="0.25">
      <c r="B15" s="2" t="s">
        <v>24</v>
      </c>
      <c r="C15" s="2" t="s">
        <v>23</v>
      </c>
    </row>
    <row r="18" spans="3:3" x14ac:dyDescent="0.25">
      <c r="C18" s="3" t="s">
        <v>20</v>
      </c>
    </row>
  </sheetData>
  <hyperlinks>
    <hyperlink ref="C18" r:id="rId1"/>
  </hyperlinks>
  <pageMargins left="0.7" right="0.7" top="0.75" bottom="0.75" header="0.3" footer="0.3"/>
  <pageSetup paperSize="9" orientation="portrait" horizontalDpi="4294967294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Adan Palma</cp:lastModifiedBy>
  <dcterms:created xsi:type="dcterms:W3CDTF">2018-02-22T18:31:54Z</dcterms:created>
  <dcterms:modified xsi:type="dcterms:W3CDTF">2021-01-02T01:24:43Z</dcterms:modified>
</cp:coreProperties>
</file>