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filterPrivacy="1" defaultThemeVersion="124226"/>
  <xr:revisionPtr revIDLastSave="0" documentId="8_{F78605C7-0C05-544E-8151-78D1AB70BCC8}" xr6:coauthVersionLast="46" xr6:coauthVersionMax="46" xr10:uidLastSave="{00000000-0000-0000-0000-000000000000}"/>
  <bookViews>
    <workbookView xWindow="14800" yWindow="500" windowWidth="34660" windowHeight="13080"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21" i="1" s="1"/>
  <c r="G19" i="1"/>
  <c r="G21" i="1" s="1"/>
  <c r="F19" i="1"/>
  <c r="F21" i="1" s="1"/>
  <c r="E19" i="1"/>
  <c r="E22" i="1" s="1"/>
  <c r="E24" i="1" s="1"/>
  <c r="D19" i="1"/>
  <c r="D21" i="1" s="1"/>
  <c r="C19" i="1"/>
  <c r="C21" i="1" s="1"/>
  <c r="H16" i="1"/>
  <c r="G16" i="1"/>
  <c r="F16" i="1"/>
  <c r="E16" i="1"/>
  <c r="D16" i="1"/>
  <c r="C16" i="1"/>
  <c r="H12" i="1"/>
  <c r="H13" i="1" s="1"/>
  <c r="G12" i="1"/>
  <c r="G13" i="1" s="1"/>
  <c r="F12" i="1"/>
  <c r="F13" i="1" s="1"/>
  <c r="E12" i="1"/>
  <c r="E13" i="1" s="1"/>
  <c r="D12" i="1"/>
  <c r="D13" i="1" s="1"/>
  <c r="C12" i="1"/>
  <c r="C13" i="1" s="1"/>
  <c r="H11" i="1"/>
  <c r="G11" i="1"/>
  <c r="F11" i="1"/>
  <c r="E11" i="1"/>
  <c r="D11" i="1"/>
  <c r="C11" i="1"/>
  <c r="E21" i="1" l="1"/>
  <c r="D22" i="1"/>
  <c r="D24" i="1" s="1"/>
  <c r="D26" i="1" s="1"/>
  <c r="C22" i="1"/>
  <c r="C24" i="1" s="1"/>
  <c r="C26" i="1" s="1"/>
  <c r="E25" i="1"/>
  <c r="E26" i="1"/>
  <c r="F22" i="1"/>
  <c r="F24" i="1" s="1"/>
  <c r="G22" i="1"/>
  <c r="G24" i="1" s="1"/>
  <c r="H22" i="1"/>
  <c r="H24" i="1" s="1"/>
  <c r="J12" i="2"/>
  <c r="K12" i="2" s="1"/>
  <c r="L12" i="2" s="1"/>
  <c r="M12" i="2" s="1"/>
  <c r="N12" i="2" s="1"/>
  <c r="C25" i="1" l="1"/>
  <c r="D25" i="1"/>
  <c r="H26" i="1"/>
  <c r="H25" i="1"/>
  <c r="G26" i="1"/>
  <c r="G25" i="1"/>
  <c r="F25" i="1"/>
  <c r="F26" i="1"/>
  <c r="I18" i="3"/>
  <c r="D18" i="3"/>
  <c r="E18" i="3"/>
  <c r="F18" i="3"/>
  <c r="G18" i="3"/>
  <c r="H18" i="3"/>
  <c r="C18" i="3"/>
  <c r="I12" i="1" l="1"/>
  <c r="J10" i="1" l="1"/>
  <c r="J11" i="1"/>
  <c r="E15" i="2" l="1"/>
  <c r="F15" i="2"/>
  <c r="G15" i="2"/>
  <c r="H15" i="2"/>
  <c r="I15" i="2"/>
  <c r="D15" i="2"/>
  <c r="C15" i="2"/>
  <c r="J11" i="2" l="1"/>
  <c r="H11" i="5" l="1"/>
  <c r="I10" i="5"/>
  <c r="I11" i="5"/>
  <c r="I13" i="5" s="1"/>
  <c r="I16" i="5"/>
  <c r="I19" i="3"/>
  <c r="I10" i="3"/>
  <c r="I11" i="3"/>
  <c r="I12" i="3"/>
  <c r="J14" i="1"/>
  <c r="K14" i="1" s="1"/>
  <c r="L14" i="1" s="1"/>
  <c r="M14" i="1" s="1"/>
  <c r="N14" i="1" s="1"/>
  <c r="J17" i="1"/>
  <c r="K17" i="1" s="1"/>
  <c r="L17" i="1" s="1"/>
  <c r="M17" i="1" s="1"/>
  <c r="N17" i="1" s="1"/>
  <c r="J23" i="1"/>
  <c r="I13" i="2"/>
  <c r="I14" i="2"/>
  <c r="I14" i="5" l="1"/>
  <c r="I24" i="5"/>
  <c r="I22" i="3"/>
  <c r="I23" i="3"/>
  <c r="I11" i="1"/>
  <c r="I13" i="1"/>
  <c r="I16" i="1"/>
  <c r="I19" i="1"/>
  <c r="I21" i="1" s="1"/>
  <c r="I15" i="5" l="1"/>
  <c r="I23" i="5" s="1"/>
  <c r="I10" i="2"/>
  <c r="I16"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5" i="2"/>
  <c r="K15" i="2"/>
  <c r="L15" i="2"/>
  <c r="M15" i="2"/>
  <c r="N15" i="2"/>
  <c r="E13" i="3"/>
  <c r="E21" i="3" s="1"/>
  <c r="D13" i="3"/>
  <c r="D21" i="3" s="1"/>
  <c r="C13" i="3"/>
  <c r="C21" i="3" s="1"/>
  <c r="D23" i="3" l="1"/>
  <c r="E23" i="3"/>
  <c r="C23" i="3"/>
  <c r="F23" i="3"/>
  <c r="C22" i="3"/>
  <c r="E22" i="3"/>
  <c r="G22" i="3"/>
  <c r="G23" i="3"/>
  <c r="D22" i="3"/>
  <c r="F22" i="3"/>
  <c r="F13" i="3"/>
  <c r="F21" i="3" s="1"/>
  <c r="G13" i="3"/>
  <c r="G21" i="3" s="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C15" i="5" l="1"/>
  <c r="D15" i="5"/>
  <c r="E15" i="5"/>
  <c r="F15" i="5"/>
  <c r="G15" i="5"/>
  <c r="H15" i="5" l="1"/>
  <c r="H12" i="5"/>
  <c r="K15" i="3"/>
  <c r="J13" i="5"/>
  <c r="K16" i="3"/>
  <c r="L16" i="3" s="1"/>
  <c r="M16" i="3" s="1"/>
  <c r="N16" i="3" s="1"/>
  <c r="J19" i="3" l="1"/>
  <c r="J18" i="3"/>
  <c r="K17" i="3"/>
  <c r="L15" i="3"/>
  <c r="K11" i="2"/>
  <c r="C14" i="2"/>
  <c r="D14" i="2"/>
  <c r="E14" i="2"/>
  <c r="F14" i="2"/>
  <c r="G14" i="2"/>
  <c r="H14" i="2"/>
  <c r="C13" i="2"/>
  <c r="D13" i="2"/>
  <c r="E13" i="2"/>
  <c r="F13" i="2"/>
  <c r="G13" i="2"/>
  <c r="H13" i="2"/>
  <c r="C10" i="2"/>
  <c r="D10" i="2"/>
  <c r="E10" i="2"/>
  <c r="F10" i="2"/>
  <c r="G10" i="2"/>
  <c r="H10" i="2"/>
  <c r="H16" i="2" s="1"/>
  <c r="K21" i="1"/>
  <c r="L21" i="1"/>
  <c r="M21" i="1"/>
  <c r="N21" i="1"/>
  <c r="J21" i="1"/>
  <c r="J15" i="1"/>
  <c r="K11" i="1"/>
  <c r="L11" i="1"/>
  <c r="M11" i="1"/>
  <c r="N11" i="1"/>
  <c r="C16" i="2" l="1"/>
  <c r="C18" i="5" s="1"/>
  <c r="G16" i="2"/>
  <c r="G18" i="5" s="1"/>
  <c r="F16" i="2"/>
  <c r="F18" i="5" s="1"/>
  <c r="E16" i="2"/>
  <c r="E18" i="5" s="1"/>
  <c r="D16" i="2"/>
  <c r="D18" i="5" s="1"/>
  <c r="L11" i="2"/>
  <c r="K18" i="3"/>
  <c r="K13" i="5"/>
  <c r="H18" i="5"/>
  <c r="K19" i="3"/>
  <c r="J16" i="5"/>
  <c r="J24" i="5" s="1"/>
  <c r="J10" i="3"/>
  <c r="J23" i="3" s="1"/>
  <c r="J13" i="2"/>
  <c r="J11" i="3"/>
  <c r="L17" i="3"/>
  <c r="M15" i="3"/>
  <c r="J12" i="1"/>
  <c r="J16" i="1"/>
  <c r="K10" i="1"/>
  <c r="K15" i="1" s="1"/>
  <c r="M11" i="2" l="1"/>
  <c r="L18" i="3"/>
  <c r="L13" i="5"/>
  <c r="L19" i="3"/>
  <c r="J22" i="3"/>
  <c r="K16" i="5"/>
  <c r="K24" i="5" s="1"/>
  <c r="K10" i="3"/>
  <c r="J12" i="5"/>
  <c r="J15" i="5"/>
  <c r="J23" i="5" s="1"/>
  <c r="J13" i="1"/>
  <c r="L13" i="2"/>
  <c r="K11" i="3"/>
  <c r="M17" i="3"/>
  <c r="N15" i="3"/>
  <c r="K13" i="2"/>
  <c r="K12" i="1"/>
  <c r="K16" i="1"/>
  <c r="L10" i="1"/>
  <c r="L15" i="1" s="1"/>
  <c r="D17" i="2"/>
  <c r="C17" i="2"/>
  <c r="H17" i="2"/>
  <c r="G17" i="2"/>
  <c r="F17" i="2"/>
  <c r="E17" i="2"/>
  <c r="N11" i="2" l="1"/>
  <c r="M18" i="3"/>
  <c r="M13" i="5"/>
  <c r="M19" i="3"/>
  <c r="C17" i="5"/>
  <c r="G17" i="5"/>
  <c r="F17" i="5"/>
  <c r="L16" i="5"/>
  <c r="L24" i="5" s="1"/>
  <c r="C24" i="5" s="1"/>
  <c r="L10" i="3"/>
  <c r="L23" i="3" s="1"/>
  <c r="M13"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3"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7" i="2" l="1"/>
  <c r="N19" i="1"/>
  <c r="N20" i="1" s="1"/>
  <c r="K20" i="1"/>
  <c r="J19" i="1"/>
  <c r="L19" i="1"/>
  <c r="M19" i="1"/>
  <c r="K22" i="1" l="1"/>
  <c r="K24" i="1" s="1"/>
  <c r="K12" i="3"/>
  <c r="N14" i="2"/>
  <c r="N16" i="2" s="1"/>
  <c r="N12" i="3"/>
  <c r="N22" i="1"/>
  <c r="M20" i="1"/>
  <c r="K14" i="2"/>
  <c r="K16" i="2" s="1"/>
  <c r="L20" i="1"/>
  <c r="J20" i="1"/>
  <c r="K18" i="5" l="1"/>
  <c r="K22" i="5" s="1"/>
  <c r="N18" i="5"/>
  <c r="L22" i="1"/>
  <c r="L24" i="1" s="1"/>
  <c r="L12" i="3"/>
  <c r="K17" i="5"/>
  <c r="K21" i="5" s="1"/>
  <c r="K13" i="3"/>
  <c r="K21" i="3" s="1"/>
  <c r="M22" i="1"/>
  <c r="M24" i="1" s="1"/>
  <c r="M12" i="3"/>
  <c r="J22" i="1"/>
  <c r="J24" i="1" s="1"/>
  <c r="J12" i="3"/>
  <c r="K26" i="1"/>
  <c r="K25" i="1"/>
  <c r="N24" i="1"/>
  <c r="J14" i="2"/>
  <c r="J16" i="2" s="1"/>
  <c r="M14" i="2"/>
  <c r="M16" i="2" s="1"/>
  <c r="L14" i="2"/>
  <c r="L16" i="2" s="1"/>
  <c r="N22" i="5" l="1"/>
  <c r="D22" i="5" s="1"/>
  <c r="K17" i="2"/>
  <c r="N17" i="2"/>
  <c r="L18" i="5"/>
  <c r="M18" i="5"/>
  <c r="M22" i="5" s="1"/>
  <c r="J18" i="5"/>
  <c r="J22" i="5" s="1"/>
  <c r="M17" i="5"/>
  <c r="M21" i="5" s="1"/>
  <c r="M13" i="3"/>
  <c r="M21" i="3" s="1"/>
  <c r="J17" i="5"/>
  <c r="J21" i="5" s="1"/>
  <c r="J13" i="3"/>
  <c r="J21" i="3" s="1"/>
  <c r="L17" i="5"/>
  <c r="L21" i="5" s="1"/>
  <c r="L13" i="3"/>
  <c r="L21" i="3" s="1"/>
  <c r="N17" i="5"/>
  <c r="N21" i="5" s="1"/>
  <c r="N13" i="3"/>
  <c r="N21" i="3" s="1"/>
  <c r="N25" i="1"/>
  <c r="N26" i="1"/>
  <c r="L26" i="1"/>
  <c r="L25" i="1"/>
  <c r="J26" i="1"/>
  <c r="M26" i="1"/>
  <c r="M25" i="1"/>
  <c r="J25" i="1"/>
  <c r="L22" i="5" l="1"/>
  <c r="C22" i="5" s="1"/>
  <c r="J17" i="2"/>
  <c r="M17" i="2"/>
  <c r="L17" i="2"/>
  <c r="D21" i="5"/>
  <c r="C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EBIT, a veces aparece con nombres como: beneficio operativo, operating income</t>
        </r>
      </text>
    </comment>
    <comment ref="B17"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DBACE4EA-3516-4BC2-90E0-6A1ECE4AE45F}">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39E1816-6E30-46B1-9C25-255E2B39E82F}">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indexed="81"/>
            <rFont val="Tahoma"/>
            <family val="2"/>
          </rPr>
          <t>Author:</t>
        </r>
        <r>
          <rPr>
            <sz val="9"/>
            <color indexed="81"/>
            <rFont val="Tahoma"/>
            <family val="2"/>
          </rPr>
          <t xml:space="preserve">
Aparece en los informes como investment in property, ó inversion en activos fijos, ó como "capital expenditures.</t>
        </r>
      </text>
    </comment>
    <comment ref="B12" authorId="0" shapeId="0" xr:uid="{82D8F9D7-E670-3A4C-B909-78A30B67A3B9}">
      <text>
        <r>
          <rPr>
            <b/>
            <sz val="10"/>
            <color rgb="FF000000"/>
            <rFont val="Tahoma"/>
            <family val="2"/>
          </rPr>
          <t xml:space="preserve">Author:
</t>
        </r>
        <r>
          <rPr>
            <b/>
            <sz val="10"/>
            <color rgb="FF000000"/>
            <rFont val="Tahoma"/>
            <family val="2"/>
          </rPr>
          <t>Generalmente en empresas de servicios de IT en cloud o que tengan que alojar ,uchos equpos.  O en empresas de venta Minoristas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Deuda que requiera pago de intereses, tanto a corto plazo como a largo plazo.</t>
        </r>
      </text>
    </comment>
    <comment ref="I15" authorId="0" shapeId="0" xr:uid="{57789F52-6114-4C21-B4CC-FCDD6D0B4E57}">
      <text>
        <r>
          <rPr>
            <b/>
            <sz val="9"/>
            <color rgb="FF000000"/>
            <rFont val="Tahoma"/>
            <charset val="1"/>
          </rPr>
          <t>Author:</t>
        </r>
        <r>
          <rPr>
            <sz val="9"/>
            <color rgb="FF000000"/>
            <rFont val="Tahoma"/>
            <charset val="1"/>
          </rPr>
          <t xml:space="preserve">
</t>
        </r>
        <r>
          <rPr>
            <sz val="9"/>
            <color rgb="FF000000"/>
            <rFont val="Tahoma"/>
            <charset val="1"/>
          </rPr>
          <t>deuda leases ajustado</t>
        </r>
      </text>
    </comment>
    <comment ref="B17" authorId="0" shapeId="0" xr:uid="{00000000-0006-0000-0200-000002000000}">
      <text>
        <r>
          <rPr>
            <b/>
            <sz val="9"/>
            <color indexed="81"/>
            <rFont val="Tahoma"/>
            <family val="2"/>
          </rPr>
          <t>Author: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rgb="FF000000"/>
            <rFont val="Tahoma"/>
            <family val="2"/>
          </rPr>
          <t>Author:</t>
        </r>
        <r>
          <rPr>
            <sz val="9"/>
            <color rgb="FF000000"/>
            <rFont val="Tahoma"/>
            <family val="2"/>
          </rPr>
          <t xml:space="preserve">
</t>
        </r>
        <r>
          <rPr>
            <sz val="9"/>
            <color rgb="FF000000"/>
            <rFont val="Tahoma"/>
            <family val="2"/>
          </rPr>
          <t xml:space="preserve">Si la empresa posee caja neta introducir con signo negativo
</t>
        </r>
      </text>
    </comment>
    <comment ref="J11" authorId="0" shapeId="0" xr:uid="{00000000-0006-0000-0300-000002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K11" authorId="0" shapeId="0" xr:uid="{00000000-0006-0000-0300-000003000000}">
      <text>
        <r>
          <rPr>
            <b/>
            <sz val="9"/>
            <color indexed="81"/>
            <rFont val="Tahoma"/>
            <family val="2"/>
          </rPr>
          <t>Author: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<sst xmlns="http://schemas.openxmlformats.org/spreadsheetml/2006/main" count="90" uniqueCount="84">
  <si>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</si>
  <si>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</si>
  <si>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</si>
  <si>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</si>
  <si>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</si>
  <si>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</si>
  <si>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</si>
  <si>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</si>
  <si>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</si>
  <si>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</si>
  <si>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</si>
  <si>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</si>
  <si>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</si>
  <si>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</si>
  <si>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</si>
  <si>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</si>
  <si>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</si>
  <si>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</si>
  <si>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</si>
  <si>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</si>
  <si>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</si>
  <si>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</si>
  <si>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</si>
  <si>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</si>
  <si>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</si>
  <si>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</si>
  <si>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</si>
  <si>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</si>
  <si>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</si>
  <si>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</si>
  <si>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</si>
  <si>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</si>
  <si>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</si>
  <si>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</si>
  <si>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</si>
  <si>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</si>
  <si>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</si>
  <si>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</si>
  <si>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</si>
  <si>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</si>
  <si>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</si>
  <si>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</si>
  <si>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</si>
  <si>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</si>
  <si>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</si>
  <si>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</si>
  <si>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</si>
  <si>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</si>
  <si>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</si>
  <si>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</si>
  <si>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</si>
  <si>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</si>
  <si>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</si>
  <si>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</si>
  <si>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</si>
  <si>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</si>
  <si>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</si>
  <si>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</si>
  <si>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</si>
  <si>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</si>
  <si>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</si>
  <si>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</si>
  <si>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</si>
  <si>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</si>
  <si>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</si>
  <si>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</si>
  <si>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</si>
  <si>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</si>
  <si>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</si>
  <si>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</si>
  <si>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</si>
  <si>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</si>
  <si>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</si>
  <si>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</si>
  <si>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</si>
  <si>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</si>
  <si>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</si>
  <si>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</si>
  <si>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</si>
  <si>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</si>
  <si>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</si>
  <si>
    <t>Ajuste leases 
(buscar en el cashflow la linea repayment of lease liabilities)</t>
  </si>
  <si>
    <t>(+) Deuda total (recuerda incluir lease operativo si es significativo)</t>
  </si>
  <si>
    <t>Depreciation &amp; Amortization Expense (ojo con el depreciation de derecho de uso que se debe sumar)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</si>
</sst>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quot;€&quot;_-;\-* #,##0.00\ &quot;€&quot;_-;_-* &quot;-&quot;??\ &quot;€&quot;_-;_-@_-"/>
    <numFmt numFmtId="165" formatCode="#,##0.0;[Red]\-#,##0.0"/>
    <numFmt numFmtId="166" formatCode="0.0"/>
    <numFmt numFmtId="167" formatCode="0.0%"/>
    <numFmt numFmtId="168" formatCode="_-[$€-2]\ * #,##0.0_-;\-[$€-2]\ * #,##0.0_-;_-[$€-2]\ * &quot;-&quot;??_-;_-@_-"/>
    <numFmt numFmtId="169" formatCode="#,##0.0000_);[Red]\(#,##0.0000\)"/>
  </numFmts>
  <fonts count="35"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b/>
      <sz val="9"/>
      <color rgb="FF000000"/>
      <name val="Tahoma"/>
      <family val="2"/>
    </font>
    <font>
      <sz val="9"/>
      <color rgb="FF000000"/>
      <name val="Tahoma"/>
      <family val="2"/>
    </font>
    <font>
      <b/>
      <sz val="9"/>
      <color rgb="FF000000"/>
      <name val="Tahoma"/>
      <charset val="1"/>
    </font>
    <font>
      <sz val="9"/>
      <color rgb="FF000000"/>
      <name val="Tahoma"/>
      <charset val="1"/>
    </font>
    <font>
      <b/>
      <sz val="10"/>
      <color rgb="FF000000"/>
      <name val="Tahoma"/>
      <family val="2"/>
    </font>
  </fonts>
  <fills count="8">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39997558519241921"/>
        <bgColor indexed="64"/>
      </patternFill>
    </fill>
  </fills>
  <borders count="44">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
      <left/>
      <right style="medium">
        <color indexed="64"/>
      </right>
      <top style="thin">
        <color indexed="64"/>
      </top>
      <bottom style="medium">
        <color rgb="FFCCCCCC"/>
      </bottom>
      <diagonal/>
    </border>
    <border>
      <left/>
      <right/>
      <top style="medium">
        <color rgb="FFCCCCCC"/>
      </top>
      <bottom/>
      <diagonal/>
    </border>
    <border>
      <left/>
      <right/>
      <top style="thin">
        <color indexed="64"/>
      </top>
      <bottom style="medium">
        <color rgb="FFCCCCCC"/>
      </bottom>
      <diagonal/>
    </border>
  </borders>
  <cellStyleXfs count="3">
    <xf numFmtId="0" fontId="0" fillId="0" borderId="0"/>
    <xf numFmtId="9" fontId="2" fillId="0" borderId="0" applyFont="0" applyFill="0" applyBorder="0" applyAlignment="0" applyProtection="0"/>
    <xf numFmtId="164" fontId="2" fillId="0" borderId="0" applyFont="0" applyFill="0" applyBorder="0" applyAlignment="0" applyProtection="0"/>
  </cellStyleXfs>
  <cellXfs count="327">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9" fillId="4" borderId="0" xfId="0" applyFont="1" applyFill="1" applyBorder="1"/>
    <xf numFmtId="0" fontId="0" fillId="0" borderId="0" xfId="0" applyFill="1" applyAlignment="1">
      <alignment vertical="center"/>
    </xf>
    <xf numFmtId="0" fontId="3" fillId="4" borderId="0" xfId="0" applyFont="1" applyFill="1" applyBorder="1" applyAlignment="1">
      <alignment horizontal="left" vertical="center"/>
    </xf>
    <xf numFmtId="0" fontId="3"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3" fillId="4" borderId="9" xfId="0" applyNumberFormat="1" applyFont="1" applyFill="1" applyBorder="1" applyAlignment="1">
      <alignment horizontal="center" vertical="center" wrapText="1"/>
    </xf>
    <xf numFmtId="1" fontId="3" fillId="4" borderId="10" xfId="0" applyNumberFormat="1" applyFont="1" applyFill="1" applyBorder="1" applyAlignment="1">
      <alignment horizontal="center" vertical="center" wrapText="1"/>
    </xf>
    <xf numFmtId="0" fontId="0" fillId="4" borderId="0" xfId="0" applyFill="1" applyAlignment="1">
      <alignment vertical="center"/>
    </xf>
    <xf numFmtId="0" fontId="13" fillId="5" borderId="2" xfId="0" applyFont="1" applyFill="1" applyBorder="1" applyAlignment="1">
      <alignment horizontal="center" vertical="center" wrapText="1"/>
    </xf>
    <xf numFmtId="0" fontId="3"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3"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4" fillId="0" borderId="0" xfId="0" applyNumberFormat="1" applyFont="1" applyFill="1" applyBorder="1" applyAlignment="1" applyProtection="1">
      <alignment vertical="center"/>
    </xf>
    <xf numFmtId="0" fontId="10" fillId="4" borderId="4" xfId="0" applyFont="1" applyFill="1" applyBorder="1" applyAlignment="1">
      <alignment vertical="center"/>
    </xf>
    <xf numFmtId="0" fontId="10" fillId="4" borderId="5" xfId="0" applyFont="1" applyFill="1" applyBorder="1" applyAlignment="1">
      <alignment vertical="center"/>
    </xf>
    <xf numFmtId="0" fontId="15" fillId="4" borderId="0" xfId="0" applyFont="1" applyFill="1"/>
    <xf numFmtId="0" fontId="15" fillId="4" borderId="0" xfId="0" applyFont="1" applyFill="1" applyBorder="1"/>
    <xf numFmtId="0" fontId="15" fillId="0" borderId="0" xfId="0" applyFont="1"/>
    <xf numFmtId="2" fontId="16" fillId="4" borderId="0" xfId="0" applyNumberFormat="1" applyFont="1" applyFill="1" applyBorder="1" applyAlignment="1" applyProtection="1">
      <alignment vertical="center"/>
    </xf>
    <xf numFmtId="0" fontId="15" fillId="0" borderId="0" xfId="0" applyFont="1" applyAlignment="1">
      <alignment vertical="center"/>
    </xf>
    <xf numFmtId="1" fontId="16" fillId="2" borderId="18" xfId="0" applyNumberFormat="1" applyFont="1" applyFill="1" applyBorder="1" applyAlignment="1" applyProtection="1">
      <alignment horizontal="center" vertical="center"/>
    </xf>
    <xf numFmtId="1" fontId="16" fillId="2" borderId="19" xfId="0" applyNumberFormat="1" applyFont="1" applyFill="1" applyBorder="1" applyAlignment="1" applyProtection="1">
      <alignment horizontal="center" vertical="center"/>
    </xf>
    <xf numFmtId="2" fontId="5" fillId="4" borderId="13" xfId="0" applyNumberFormat="1" applyFont="1" applyFill="1" applyBorder="1" applyAlignment="1" applyProtection="1">
      <alignment vertical="center"/>
    </xf>
    <xf numFmtId="2" fontId="5" fillId="4" borderId="14" xfId="0" applyNumberFormat="1" applyFont="1" applyFill="1" applyBorder="1" applyAlignment="1" applyProtection="1">
      <alignment vertical="center"/>
    </xf>
    <xf numFmtId="2" fontId="5" fillId="4" borderId="32"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4"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3" fillId="4" borderId="0" xfId="0" applyFont="1" applyFill="1" applyAlignment="1">
      <alignment vertical="center"/>
    </xf>
    <xf numFmtId="2" fontId="12" fillId="4" borderId="13" xfId="0" applyNumberFormat="1" applyFont="1" applyFill="1" applyBorder="1" applyAlignment="1" applyProtection="1"/>
    <xf numFmtId="1" fontId="3" fillId="4" borderId="23" xfId="0" applyNumberFormat="1" applyFont="1" applyFill="1" applyBorder="1" applyAlignment="1">
      <alignment horizontal="center" vertical="center" wrapText="1"/>
    </xf>
    <xf numFmtId="1" fontId="3" fillId="4" borderId="8" xfId="0" applyNumberFormat="1" applyFont="1" applyFill="1" applyBorder="1" applyAlignment="1">
      <alignment horizontal="center" vertical="center" wrapText="1"/>
    </xf>
    <xf numFmtId="1" fontId="3" fillId="4" borderId="22"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4" xfId="0" applyNumberFormat="1" applyFont="1" applyFill="1" applyBorder="1" applyAlignment="1">
      <alignment horizontal="center" vertical="center" wrapText="1"/>
    </xf>
    <xf numFmtId="1" fontId="0" fillId="4" borderId="29"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20" fillId="4" borderId="3" xfId="0" applyNumberFormat="1" applyFont="1" applyFill="1" applyBorder="1" applyAlignment="1" applyProtection="1">
      <alignment vertical="center"/>
    </xf>
    <xf numFmtId="2" fontId="20" fillId="4" borderId="4" xfId="0" applyNumberFormat="1" applyFont="1" applyFill="1" applyBorder="1" applyAlignment="1" applyProtection="1">
      <alignment horizontal="left" vertical="center"/>
    </xf>
    <xf numFmtId="0" fontId="9" fillId="4" borderId="4" xfId="0" applyFont="1" applyFill="1" applyBorder="1" applyAlignment="1">
      <alignment horizontal="left" vertical="center"/>
    </xf>
    <xf numFmtId="0" fontId="15" fillId="4" borderId="5" xfId="0" applyFont="1" applyFill="1" applyBorder="1" applyAlignment="1">
      <alignment horizontal="left" vertical="center"/>
    </xf>
    <xf numFmtId="2" fontId="11" fillId="4" borderId="13" xfId="0" applyNumberFormat="1" applyFont="1" applyFill="1" applyBorder="1" applyAlignment="1" applyProtection="1">
      <alignment horizontal="center"/>
    </xf>
    <xf numFmtId="2" fontId="11" fillId="4" borderId="14" xfId="0" applyNumberFormat="1" applyFont="1" applyFill="1" applyBorder="1" applyAlignment="1" applyProtection="1">
      <alignment horizontal="center"/>
    </xf>
    <xf numFmtId="2" fontId="20" fillId="4" borderId="13" xfId="0" applyNumberFormat="1" applyFont="1" applyFill="1" applyBorder="1" applyAlignment="1" applyProtection="1">
      <alignment vertical="center"/>
    </xf>
    <xf numFmtId="2" fontId="21" fillId="4" borderId="0"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6" fillId="4" borderId="13" xfId="0" applyNumberFormat="1" applyFont="1" applyFill="1" applyBorder="1" applyAlignment="1" applyProtection="1">
      <alignment horizontal="center" vertical="center"/>
    </xf>
    <xf numFmtId="2" fontId="16"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6" fillId="4" borderId="0" xfId="0" applyNumberFormat="1" applyFont="1" applyFill="1" applyBorder="1" applyAlignment="1" applyProtection="1">
      <alignment horizontal="center" vertical="center"/>
    </xf>
    <xf numFmtId="38" fontId="16" fillId="4" borderId="12" xfId="0" applyNumberFormat="1" applyFont="1" applyFill="1" applyBorder="1" applyAlignment="1" applyProtection="1">
      <alignment horizontal="center" vertical="center"/>
    </xf>
    <xf numFmtId="9" fontId="24" fillId="4" borderId="0" xfId="1" applyFont="1" applyFill="1" applyBorder="1" applyAlignment="1" applyProtection="1">
      <alignment horizontal="center" vertical="center"/>
    </xf>
    <xf numFmtId="9" fontId="24" fillId="4" borderId="8" xfId="1" applyFont="1" applyFill="1" applyBorder="1" applyAlignment="1" applyProtection="1">
      <alignment horizontal="center" vertical="center"/>
    </xf>
    <xf numFmtId="9" fontId="24" fillId="4" borderId="22" xfId="1" applyFont="1" applyFill="1" applyBorder="1" applyAlignment="1" applyProtection="1">
      <alignment horizontal="center" vertical="center"/>
    </xf>
    <xf numFmtId="40" fontId="18" fillId="4" borderId="0" xfId="0" applyNumberFormat="1" applyFont="1" applyFill="1" applyBorder="1" applyAlignment="1" applyProtection="1">
      <alignment horizontal="center" vertical="center"/>
    </xf>
    <xf numFmtId="2" fontId="18" fillId="4" borderId="0" xfId="0" applyNumberFormat="1" applyFont="1" applyFill="1" applyBorder="1" applyAlignment="1" applyProtection="1">
      <alignment horizontal="center" vertical="center"/>
    </xf>
    <xf numFmtId="165" fontId="16" fillId="4" borderId="0" xfId="0" applyNumberFormat="1" applyFont="1" applyFill="1" applyBorder="1" applyAlignment="1" applyProtection="1">
      <alignment horizontal="center" vertical="center"/>
    </xf>
    <xf numFmtId="165" fontId="16" fillId="4" borderId="12" xfId="0" applyNumberFormat="1" applyFont="1" applyFill="1" applyBorder="1" applyAlignment="1" applyProtection="1">
      <alignment horizontal="center" vertical="center"/>
    </xf>
    <xf numFmtId="9" fontId="24" fillId="4" borderId="12" xfId="1" applyFont="1" applyFill="1" applyBorder="1" applyAlignment="1" applyProtection="1">
      <alignment horizontal="center" vertical="center"/>
    </xf>
    <xf numFmtId="38" fontId="18" fillId="4" borderId="0" xfId="0" applyNumberFormat="1" applyFont="1" applyFill="1" applyBorder="1" applyAlignment="1" applyProtection="1">
      <alignment horizontal="center" vertical="center"/>
    </xf>
    <xf numFmtId="38" fontId="18" fillId="4" borderId="12" xfId="0" applyNumberFormat="1" applyFont="1" applyFill="1" applyBorder="1" applyAlignment="1" applyProtection="1">
      <alignment horizontal="center" vertical="center"/>
    </xf>
    <xf numFmtId="2" fontId="18" fillId="4" borderId="26" xfId="0" applyNumberFormat="1" applyFont="1" applyFill="1" applyBorder="1" applyAlignment="1" applyProtection="1">
      <alignment horizontal="center" vertical="center"/>
    </xf>
    <xf numFmtId="1" fontId="16" fillId="4" borderId="1" xfId="0" applyNumberFormat="1" applyFont="1" applyFill="1" applyBorder="1" applyAlignment="1" applyProtection="1">
      <alignment horizontal="center" vertical="center"/>
    </xf>
    <xf numFmtId="1" fontId="16" fillId="4" borderId="27" xfId="0" applyNumberFormat="1" applyFont="1" applyFill="1" applyBorder="1" applyAlignment="1" applyProtection="1">
      <alignment horizontal="center" vertical="center"/>
    </xf>
    <xf numFmtId="38" fontId="18" fillId="4" borderId="1" xfId="0" applyNumberFormat="1" applyFont="1" applyFill="1" applyBorder="1" applyAlignment="1" applyProtection="1">
      <alignment horizontal="center" vertical="center"/>
    </xf>
    <xf numFmtId="38" fontId="18" fillId="4" borderId="27" xfId="0" applyNumberFormat="1" applyFont="1" applyFill="1" applyBorder="1" applyAlignment="1" applyProtection="1">
      <alignment horizontal="center" vertical="center"/>
    </xf>
    <xf numFmtId="38" fontId="16" fillId="4" borderId="1" xfId="0" applyNumberFormat="1" applyFont="1" applyFill="1" applyBorder="1" applyAlignment="1" applyProtection="1">
      <alignment horizontal="center" vertical="center"/>
    </xf>
    <xf numFmtId="38" fontId="16" fillId="4" borderId="27" xfId="0" applyNumberFormat="1" applyFont="1" applyFill="1" applyBorder="1" applyAlignment="1" applyProtection="1">
      <alignment horizontal="center" vertical="center"/>
    </xf>
    <xf numFmtId="40" fontId="16" fillId="4" borderId="0" xfId="0" applyNumberFormat="1" applyFont="1" applyFill="1" applyBorder="1" applyAlignment="1" applyProtection="1">
      <alignment horizontal="center" vertical="center"/>
    </xf>
    <xf numFmtId="40" fontId="16" fillId="4" borderId="12" xfId="0" applyNumberFormat="1" applyFont="1" applyFill="1" applyBorder="1" applyAlignment="1" applyProtection="1">
      <alignment horizontal="center" vertical="center"/>
    </xf>
    <xf numFmtId="38" fontId="18" fillId="5" borderId="7" xfId="0" applyNumberFormat="1" applyFont="1" applyFill="1" applyBorder="1" applyAlignment="1" applyProtection="1">
      <alignment horizontal="center" vertical="center"/>
    </xf>
    <xf numFmtId="38" fontId="18"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6" fillId="4" borderId="0" xfId="0" applyNumberFormat="1" applyFont="1" applyFill="1" applyBorder="1" applyAlignment="1" applyProtection="1">
      <alignment horizontal="center" vertical="center"/>
    </xf>
    <xf numFmtId="1" fontId="16" fillId="3" borderId="31" xfId="0" applyNumberFormat="1" applyFont="1" applyFill="1" applyBorder="1" applyAlignment="1" applyProtection="1">
      <alignment horizontal="center" vertical="center"/>
    </xf>
    <xf numFmtId="1" fontId="16" fillId="3" borderId="19" xfId="0" applyNumberFormat="1" applyFont="1" applyFill="1" applyBorder="1" applyAlignment="1" applyProtection="1">
      <alignment horizontal="center" vertical="center"/>
    </xf>
    <xf numFmtId="1" fontId="16" fillId="3" borderId="20" xfId="0" applyNumberFormat="1" applyFont="1" applyFill="1" applyBorder="1" applyAlignment="1" applyProtection="1">
      <alignment horizontal="center" vertical="center"/>
    </xf>
    <xf numFmtId="9" fontId="3" fillId="2" borderId="2" xfId="1" applyFont="1" applyFill="1" applyBorder="1" applyAlignment="1">
      <alignment horizontal="center" vertical="center" wrapText="1"/>
    </xf>
    <xf numFmtId="2" fontId="16" fillId="4" borderId="9" xfId="0" applyNumberFormat="1" applyFont="1" applyFill="1" applyBorder="1" applyAlignment="1" applyProtection="1">
      <alignment vertical="center"/>
    </xf>
    <xf numFmtId="1" fontId="16" fillId="4" borderId="0" xfId="0" applyNumberFormat="1" applyFont="1" applyFill="1" applyBorder="1" applyAlignment="1" applyProtection="1">
      <alignment horizontal="center" vertical="center"/>
    </xf>
    <xf numFmtId="1" fontId="16" fillId="4" borderId="9" xfId="0" applyNumberFormat="1" applyFont="1" applyFill="1" applyBorder="1" applyAlignment="1" applyProtection="1">
      <alignment horizontal="center" vertical="center"/>
    </xf>
    <xf numFmtId="1" fontId="16" fillId="4" borderId="11" xfId="0" applyNumberFormat="1" applyFont="1" applyFill="1" applyBorder="1" applyAlignment="1" applyProtection="1">
      <alignment horizontal="center" vertical="center"/>
    </xf>
    <xf numFmtId="0" fontId="15" fillId="0" borderId="4" xfId="0" applyFont="1" applyBorder="1"/>
    <xf numFmtId="2" fontId="20" fillId="4" borderId="25" xfId="0" applyNumberFormat="1" applyFont="1" applyFill="1" applyBorder="1" applyAlignment="1" applyProtection="1">
      <alignment horizontal="left" vertical="center"/>
    </xf>
    <xf numFmtId="0" fontId="0" fillId="4" borderId="29"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20" fillId="4" borderId="28" xfId="0" applyNumberFormat="1" applyFont="1" applyFill="1" applyBorder="1" applyAlignment="1" applyProtection="1">
      <alignment vertical="center"/>
    </xf>
    <xf numFmtId="9" fontId="3" fillId="2" borderId="5" xfId="1" applyFont="1" applyFill="1" applyBorder="1" applyAlignment="1">
      <alignment horizontal="center" vertical="center" wrapText="1"/>
    </xf>
    <xf numFmtId="1" fontId="16" fillId="4" borderId="6" xfId="0" applyNumberFormat="1" applyFont="1" applyFill="1" applyBorder="1" applyAlignment="1" applyProtection="1">
      <alignment horizontal="center" vertical="center"/>
    </xf>
    <xf numFmtId="2" fontId="16"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6" fillId="4" borderId="12" xfId="0" applyNumberFormat="1" applyFont="1" applyFill="1" applyBorder="1" applyAlignment="1" applyProtection="1">
      <alignment horizontal="center" vertical="center"/>
    </xf>
    <xf numFmtId="2" fontId="3" fillId="4" borderId="12" xfId="0" applyNumberFormat="1" applyFont="1" applyFill="1" applyBorder="1" applyAlignment="1">
      <alignment horizontal="center" vertical="center" wrapText="1"/>
    </xf>
    <xf numFmtId="1" fontId="16" fillId="4" borderId="30" xfId="0" applyNumberFormat="1" applyFont="1" applyFill="1" applyBorder="1" applyAlignment="1" applyProtection="1">
      <alignment horizontal="center" vertical="center"/>
    </xf>
    <xf numFmtId="0" fontId="0" fillId="4" borderId="30"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3" fillId="4" borderId="7" xfId="0" applyFont="1" applyFill="1" applyBorder="1" applyAlignment="1">
      <alignment vertical="center"/>
    </xf>
    <xf numFmtId="0" fontId="3" fillId="4" borderId="20" xfId="0" applyFont="1" applyFill="1" applyBorder="1" applyAlignment="1">
      <alignment horizontal="center" vertical="center" wrapText="1"/>
    </xf>
    <xf numFmtId="0" fontId="0" fillId="4" borderId="24" xfId="0" applyFont="1" applyFill="1" applyBorder="1" applyAlignment="1">
      <alignment vertical="center"/>
    </xf>
    <xf numFmtId="0" fontId="3" fillId="4" borderId="2" xfId="0" applyFont="1" applyFill="1" applyBorder="1" applyAlignment="1">
      <alignment horizontal="center" vertical="center" wrapText="1"/>
    </xf>
    <xf numFmtId="0" fontId="9" fillId="4" borderId="0" xfId="0" applyFont="1" applyFill="1" applyBorder="1" applyAlignment="1">
      <alignment vertical="center"/>
    </xf>
    <xf numFmtId="166" fontId="0" fillId="4" borderId="24"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3" fillId="4" borderId="0" xfId="0" applyNumberFormat="1" applyFont="1" applyFill="1" applyBorder="1" applyAlignment="1">
      <alignment horizontal="center" vertical="center" wrapText="1"/>
    </xf>
    <xf numFmtId="165" fontId="18" fillId="4" borderId="0" xfId="0" applyNumberFormat="1" applyFont="1" applyFill="1" applyBorder="1" applyAlignment="1" applyProtection="1">
      <alignment horizontal="center" vertical="center"/>
    </xf>
    <xf numFmtId="165" fontId="18" fillId="4" borderId="12" xfId="0" applyNumberFormat="1" applyFont="1" applyFill="1" applyBorder="1" applyAlignment="1" applyProtection="1">
      <alignment horizontal="center" vertical="center"/>
    </xf>
    <xf numFmtId="166" fontId="9" fillId="4" borderId="0" xfId="0" applyNumberFormat="1" applyFont="1" applyFill="1" applyBorder="1" applyAlignment="1">
      <alignment horizontal="center" vertical="center" wrapText="1"/>
    </xf>
    <xf numFmtId="166" fontId="9" fillId="4" borderId="21" xfId="0" applyNumberFormat="1" applyFont="1" applyFill="1" applyBorder="1" applyAlignment="1">
      <alignment horizontal="center" vertical="center" wrapText="1"/>
    </xf>
    <xf numFmtId="166" fontId="9" fillId="4" borderId="12" xfId="0" applyNumberFormat="1" applyFont="1" applyFill="1" applyBorder="1" applyAlignment="1">
      <alignment horizontal="center" vertical="center" wrapText="1"/>
    </xf>
    <xf numFmtId="166" fontId="0" fillId="4" borderId="33" xfId="0" applyNumberFormat="1" applyFill="1" applyBorder="1" applyAlignment="1">
      <alignment horizontal="center" vertical="center" wrapText="1"/>
    </xf>
    <xf numFmtId="166" fontId="0" fillId="4" borderId="29" xfId="0" applyNumberForma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21"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9" fillId="4" borderId="29" xfId="0" applyNumberFormat="1" applyFont="1" applyFill="1" applyBorder="1" applyAlignment="1">
      <alignment horizontal="center" vertical="center" wrapText="1"/>
    </xf>
    <xf numFmtId="2" fontId="11"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6" fontId="0" fillId="5" borderId="29"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8" fillId="5" borderId="0" xfId="0" applyNumberFormat="1" applyFont="1" applyFill="1" applyBorder="1" applyAlignment="1" applyProtection="1">
      <alignment horizontal="center" vertical="center"/>
    </xf>
    <xf numFmtId="0" fontId="10"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25" xfId="0" applyBorder="1" applyAlignment="1">
      <alignment horizontal="left" vertical="center" wrapText="1"/>
    </xf>
    <xf numFmtId="0" fontId="28"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10" fillId="0" borderId="0" xfId="0" applyFont="1" applyAlignment="1">
      <alignment vertical="center"/>
    </xf>
    <xf numFmtId="0" fontId="0" fillId="0" borderId="0" xfId="0" applyFill="1"/>
    <xf numFmtId="0" fontId="0" fillId="5" borderId="0" xfId="0" applyFill="1" applyAlignment="1">
      <alignment vertical="center" wrapText="1"/>
    </xf>
    <xf numFmtId="0" fontId="29" fillId="0" borderId="0" xfId="0" applyFont="1" applyAlignment="1">
      <alignment horizontal="center" vertical="top"/>
    </xf>
    <xf numFmtId="0" fontId="15" fillId="0" borderId="25" xfId="0" applyFont="1" applyBorder="1" applyAlignment="1">
      <alignment horizontal="left" vertical="center" wrapText="1"/>
    </xf>
    <xf numFmtId="0" fontId="28" fillId="0" borderId="0" xfId="0" applyFont="1" applyFill="1" applyBorder="1" applyAlignment="1">
      <alignment horizontal="left" vertical="center"/>
    </xf>
    <xf numFmtId="0" fontId="28" fillId="5" borderId="2" xfId="0" applyFont="1" applyFill="1" applyBorder="1" applyAlignment="1">
      <alignment horizontal="center" vertical="center"/>
    </xf>
    <xf numFmtId="0" fontId="28" fillId="5" borderId="2" xfId="0" applyFont="1" applyFill="1" applyBorder="1" applyAlignment="1">
      <alignment horizontal="center" vertical="center" wrapText="1"/>
    </xf>
    <xf numFmtId="1" fontId="16" fillId="2" borderId="20" xfId="0" applyNumberFormat="1" applyFont="1" applyFill="1" applyBorder="1" applyAlignment="1" applyProtection="1">
      <alignment horizontal="center" vertical="center"/>
    </xf>
    <xf numFmtId="1" fontId="16" fillId="4" borderId="20" xfId="0" applyNumberFormat="1" applyFont="1" applyFill="1" applyBorder="1" applyAlignment="1" applyProtection="1">
      <alignment horizontal="center" vertical="center"/>
    </xf>
    <xf numFmtId="2" fontId="16" fillId="4" borderId="15" xfId="0" applyNumberFormat="1" applyFont="1" applyFill="1" applyBorder="1" applyAlignment="1" applyProtection="1">
      <alignment horizontal="center" vertical="center"/>
    </xf>
    <xf numFmtId="38" fontId="18" fillId="5" borderId="12" xfId="0" applyNumberFormat="1" applyFont="1" applyFill="1" applyBorder="1" applyAlignment="1" applyProtection="1">
      <alignment horizontal="center" vertical="center"/>
    </xf>
    <xf numFmtId="40" fontId="18" fillId="4" borderId="17" xfId="0" applyNumberFormat="1" applyFont="1" applyFill="1" applyBorder="1" applyAlignment="1" applyProtection="1">
      <alignment horizontal="center" vertical="center"/>
    </xf>
    <xf numFmtId="38" fontId="16" fillId="4" borderId="15" xfId="0" applyNumberFormat="1" applyFont="1" applyFill="1" applyBorder="1" applyAlignment="1" applyProtection="1">
      <alignment horizontal="center" vertical="center"/>
    </xf>
    <xf numFmtId="9" fontId="24" fillId="4" borderId="20" xfId="1" applyFont="1" applyFill="1" applyBorder="1" applyAlignment="1" applyProtection="1">
      <alignment horizontal="center" vertical="center"/>
    </xf>
    <xf numFmtId="9" fontId="24" fillId="4" borderId="23" xfId="1" applyFont="1" applyFill="1" applyBorder="1" applyAlignment="1" applyProtection="1">
      <alignment horizontal="center" vertical="center"/>
    </xf>
    <xf numFmtId="165" fontId="18" fillId="5" borderId="30" xfId="0" applyNumberFormat="1" applyFont="1" applyFill="1" applyBorder="1" applyAlignment="1" applyProtection="1">
      <alignment horizontal="center" vertical="center"/>
    </xf>
    <xf numFmtId="165" fontId="18" fillId="5" borderId="20" xfId="0" applyNumberFormat="1" applyFont="1" applyFill="1" applyBorder="1" applyAlignment="1" applyProtection="1">
      <alignment horizontal="center" vertical="center"/>
    </xf>
    <xf numFmtId="38" fontId="18"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5" fillId="4" borderId="28" xfId="0" applyFont="1" applyFill="1" applyBorder="1" applyAlignment="1">
      <alignment horizontal="left" vertical="center"/>
    </xf>
    <xf numFmtId="0" fontId="15" fillId="4" borderId="4" xfId="0" applyFont="1" applyFill="1" applyBorder="1" applyAlignment="1">
      <alignment horizontal="left" vertical="center"/>
    </xf>
    <xf numFmtId="0" fontId="15" fillId="4" borderId="25" xfId="0" applyFont="1" applyFill="1" applyBorder="1" applyAlignment="1">
      <alignment horizontal="left" vertical="center"/>
    </xf>
    <xf numFmtId="0" fontId="0" fillId="5" borderId="30" xfId="0" applyFont="1" applyFill="1" applyBorder="1" applyAlignment="1">
      <alignment horizontal="center" vertical="center" wrapText="1"/>
    </xf>
    <xf numFmtId="0" fontId="0" fillId="5" borderId="22" xfId="0" applyFont="1" applyFill="1" applyBorder="1" applyAlignment="1">
      <alignment horizontal="center" vertical="center" wrapText="1"/>
    </xf>
    <xf numFmtId="166" fontId="0" fillId="4" borderId="29"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2" xfId="0" applyNumberFormat="1" applyFont="1" applyFill="1" applyBorder="1" applyAlignment="1">
      <alignment horizontal="center" vertical="center" wrapText="1"/>
    </xf>
    <xf numFmtId="40" fontId="18" fillId="4" borderId="12" xfId="0" applyNumberFormat="1" applyFont="1" applyFill="1" applyBorder="1" applyAlignment="1" applyProtection="1">
      <alignment horizontal="center" vertical="center"/>
    </xf>
    <xf numFmtId="0" fontId="3" fillId="4" borderId="0" xfId="0" applyFont="1" applyFill="1" applyAlignment="1">
      <alignment horizontal="left" vertical="center"/>
    </xf>
    <xf numFmtId="165" fontId="16" fillId="4" borderId="29" xfId="0" applyNumberFormat="1" applyFont="1" applyFill="1" applyBorder="1" applyAlignment="1" applyProtection="1">
      <alignment horizontal="center" vertical="center"/>
    </xf>
    <xf numFmtId="2" fontId="20" fillId="4" borderId="28"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2" fillId="4" borderId="4" xfId="0" applyNumberFormat="1" applyFont="1" applyFill="1" applyBorder="1" applyAlignment="1" applyProtection="1">
      <alignment horizontal="left" vertical="center"/>
    </xf>
    <xf numFmtId="2" fontId="21" fillId="4" borderId="37" xfId="0" applyNumberFormat="1" applyFont="1" applyFill="1" applyBorder="1" applyAlignment="1" applyProtection="1">
      <alignment horizontal="left" vertical="center"/>
    </xf>
    <xf numFmtId="2" fontId="20" fillId="4" borderId="37" xfId="0" applyNumberFormat="1" applyFont="1" applyFill="1" applyBorder="1" applyAlignment="1" applyProtection="1">
      <alignment horizontal="left" vertical="center"/>
    </xf>
    <xf numFmtId="166" fontId="9" fillId="4" borderId="33" xfId="0" applyNumberFormat="1" applyFont="1" applyFill="1" applyBorder="1" applyAlignment="1">
      <alignment horizontal="center" vertical="center" wrapText="1"/>
    </xf>
    <xf numFmtId="38" fontId="18"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1" fillId="4" borderId="25" xfId="0" applyNumberFormat="1" applyFont="1" applyFill="1" applyBorder="1" applyAlignment="1" applyProtection="1">
      <alignment horizontal="left"/>
    </xf>
    <xf numFmtId="2" fontId="26"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3" fillId="4" borderId="25" xfId="0" applyFont="1" applyFill="1" applyBorder="1" applyAlignment="1">
      <alignment horizontal="left"/>
    </xf>
    <xf numFmtId="0" fontId="0" fillId="4" borderId="4" xfId="0" applyFont="1" applyFill="1" applyBorder="1"/>
    <xf numFmtId="0" fontId="3" fillId="4" borderId="4" xfId="0" applyFont="1" applyFill="1" applyBorder="1"/>
    <xf numFmtId="0" fontId="3" fillId="4" borderId="28" xfId="0" applyFont="1" applyFill="1" applyBorder="1"/>
    <xf numFmtId="0" fontId="3" fillId="4" borderId="25" xfId="0" applyFont="1" applyFill="1" applyBorder="1"/>
    <xf numFmtId="0" fontId="0" fillId="4" borderId="5" xfId="0" applyFont="1" applyFill="1" applyBorder="1"/>
    <xf numFmtId="0" fontId="0" fillId="0" borderId="6" xfId="0" applyBorder="1"/>
    <xf numFmtId="1" fontId="16" fillId="4" borderId="29" xfId="0" applyNumberFormat="1" applyFont="1" applyFill="1" applyBorder="1" applyAlignment="1" applyProtection="1">
      <alignment horizontal="center" vertical="center"/>
    </xf>
    <xf numFmtId="2" fontId="3" fillId="4" borderId="21" xfId="0" applyNumberFormat="1" applyFont="1" applyFill="1" applyBorder="1" applyAlignment="1">
      <alignment horizontal="center" vertical="center" wrapText="1"/>
    </xf>
    <xf numFmtId="0" fontId="0" fillId="4" borderId="6" xfId="0" applyFill="1" applyBorder="1"/>
    <xf numFmtId="1" fontId="16" fillId="5" borderId="12" xfId="0" applyNumberFormat="1" applyFont="1" applyFill="1" applyBorder="1" applyAlignment="1" applyProtection="1">
      <alignment horizontal="center" vertical="center"/>
    </xf>
    <xf numFmtId="0" fontId="3" fillId="4" borderId="6" xfId="0" applyFont="1" applyFill="1" applyBorder="1" applyAlignment="1">
      <alignment horizontal="left" vertical="center"/>
    </xf>
    <xf numFmtId="38" fontId="18" fillId="0" borderId="29" xfId="0" applyNumberFormat="1" applyFont="1" applyFill="1" applyBorder="1" applyAlignment="1" applyProtection="1">
      <alignment horizontal="center" vertical="center"/>
    </xf>
    <xf numFmtId="1" fontId="16" fillId="5" borderId="0" xfId="0" applyNumberFormat="1" applyFont="1" applyFill="1" applyBorder="1" applyAlignment="1" applyProtection="1">
      <alignment horizontal="center" vertical="center"/>
    </xf>
    <xf numFmtId="1" fontId="18" fillId="4" borderId="1" xfId="0" applyNumberFormat="1" applyFont="1" applyFill="1" applyBorder="1" applyAlignment="1" applyProtection="1">
      <alignment horizontal="center" vertical="center"/>
    </xf>
    <xf numFmtId="40" fontId="18" fillId="4" borderId="39" xfId="0" applyNumberFormat="1" applyFont="1" applyFill="1" applyBorder="1" applyAlignment="1" applyProtection="1">
      <alignment horizontal="center" vertical="center"/>
    </xf>
    <xf numFmtId="40" fontId="0" fillId="4" borderId="40" xfId="0" applyNumberFormat="1" applyFont="1" applyFill="1" applyBorder="1" applyAlignment="1">
      <alignment horizontal="center" vertical="center" wrapText="1"/>
    </xf>
    <xf numFmtId="167" fontId="24" fillId="4" borderId="22" xfId="1" applyNumberFormat="1" applyFont="1" applyFill="1" applyBorder="1" applyAlignment="1" applyProtection="1">
      <alignment horizontal="center" vertical="center"/>
    </xf>
    <xf numFmtId="167" fontId="24" fillId="4" borderId="0" xfId="1" applyNumberFormat="1" applyFont="1" applyFill="1" applyBorder="1" applyAlignment="1" applyProtection="1">
      <alignment horizontal="center" vertical="center"/>
    </xf>
    <xf numFmtId="167" fontId="24" fillId="4" borderId="12" xfId="1" applyNumberFormat="1" applyFont="1" applyFill="1" applyBorder="1" applyAlignment="1" applyProtection="1">
      <alignment horizontal="center" vertical="center"/>
    </xf>
    <xf numFmtId="38" fontId="18" fillId="5" borderId="0" xfId="0" applyNumberFormat="1" applyFont="1" applyFill="1" applyAlignment="1">
      <alignment horizontal="center" vertical="center"/>
    </xf>
    <xf numFmtId="165" fontId="18" fillId="5" borderId="0" xfId="0" applyNumberFormat="1" applyFont="1" applyFill="1" applyAlignment="1">
      <alignment horizontal="center" vertical="center"/>
    </xf>
    <xf numFmtId="38" fontId="18"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8" fillId="5" borderId="0" xfId="0" applyNumberFormat="1" applyFont="1" applyFill="1" applyBorder="1" applyAlignment="1">
      <alignment horizontal="center" vertical="center"/>
    </xf>
    <xf numFmtId="165" fontId="18" fillId="5" borderId="29" xfId="0" applyNumberFormat="1" applyFont="1" applyFill="1" applyBorder="1" applyAlignment="1">
      <alignment horizontal="center" vertical="center"/>
    </xf>
    <xf numFmtId="165" fontId="18" fillId="5" borderId="19" xfId="0" applyNumberFormat="1" applyFont="1" applyFill="1" applyBorder="1" applyAlignment="1">
      <alignment horizontal="center" vertical="center"/>
    </xf>
    <xf numFmtId="165" fontId="16" fillId="4" borderId="24" xfId="0" applyNumberFormat="1" applyFont="1" applyFill="1" applyBorder="1" applyAlignment="1" applyProtection="1">
      <alignment horizontal="center" vertical="center"/>
    </xf>
    <xf numFmtId="0" fontId="0" fillId="5" borderId="29" xfId="0" applyFill="1" applyBorder="1" applyAlignment="1">
      <alignment horizontal="center" vertical="center" wrapText="1"/>
    </xf>
    <xf numFmtId="0" fontId="0" fillId="5" borderId="0" xfId="0" applyFill="1" applyBorder="1" applyAlignment="1">
      <alignment horizontal="center" vertical="center" wrapText="1"/>
    </xf>
    <xf numFmtId="0" fontId="9" fillId="4" borderId="6" xfId="0" applyFont="1" applyFill="1" applyBorder="1" applyAlignment="1">
      <alignment vertical="center"/>
    </xf>
    <xf numFmtId="9" fontId="24" fillId="4" borderId="8" xfId="1" applyFont="1" applyFill="1" applyBorder="1" applyAlignment="1">
      <alignment horizontal="center" vertical="center"/>
    </xf>
    <xf numFmtId="165" fontId="16" fillId="4" borderId="0" xfId="0" applyNumberFormat="1" applyFont="1" applyFill="1" applyAlignment="1">
      <alignment horizontal="center" vertical="center"/>
    </xf>
    <xf numFmtId="2" fontId="18" fillId="4" borderId="7" xfId="0" applyNumberFormat="1" applyFont="1" applyFill="1" applyBorder="1" applyAlignment="1">
      <alignment horizontal="center" vertical="center"/>
    </xf>
    <xf numFmtId="40" fontId="18" fillId="4" borderId="7" xfId="0" applyNumberFormat="1" applyFont="1" applyFill="1" applyBorder="1" applyAlignment="1">
      <alignment horizontal="center" vertical="center"/>
    </xf>
    <xf numFmtId="1" fontId="16" fillId="4" borderId="19" xfId="0" applyNumberFormat="1" applyFont="1" applyFill="1" applyBorder="1" applyAlignment="1">
      <alignment horizontal="center" vertical="center"/>
    </xf>
    <xf numFmtId="9" fontId="24" fillId="4" borderId="19" xfId="1" applyFont="1" applyFill="1" applyBorder="1" applyAlignment="1">
      <alignment horizontal="center" vertical="center"/>
    </xf>
    <xf numFmtId="38" fontId="18" fillId="4" borderId="7" xfId="0" applyNumberFormat="1" applyFont="1" applyFill="1" applyBorder="1" applyAlignment="1">
      <alignment horizontal="center" vertical="center"/>
    </xf>
    <xf numFmtId="40" fontId="18" fillId="5" borderId="0" xfId="0" applyNumberFormat="1" applyFont="1" applyFill="1" applyAlignment="1">
      <alignment horizontal="center" vertical="center"/>
    </xf>
    <xf numFmtId="38" fontId="16" fillId="4" borderId="14" xfId="0" applyNumberFormat="1" applyFont="1" applyFill="1" applyBorder="1" applyAlignment="1">
      <alignment horizontal="center" vertical="center"/>
    </xf>
    <xf numFmtId="9" fontId="24" fillId="4" borderId="0" xfId="1" applyFont="1" applyFill="1" applyAlignment="1">
      <alignment horizontal="center" vertical="center"/>
    </xf>
    <xf numFmtId="40" fontId="16" fillId="4" borderId="0" xfId="0" applyNumberFormat="1" applyFont="1" applyFill="1" applyAlignment="1">
      <alignment horizontal="center" vertical="center"/>
    </xf>
    <xf numFmtId="165" fontId="16" fillId="4" borderId="29" xfId="0" applyNumberFormat="1" applyFont="1" applyFill="1" applyBorder="1" applyAlignment="1">
      <alignment horizontal="center" vertical="center"/>
    </xf>
    <xf numFmtId="38" fontId="18" fillId="4" borderId="19" xfId="0" applyNumberFormat="1" applyFont="1" applyFill="1" applyBorder="1" applyAlignment="1">
      <alignment horizontal="center" vertical="center"/>
    </xf>
    <xf numFmtId="40" fontId="18" fillId="5" borderId="19" xfId="0" applyNumberFormat="1" applyFont="1" applyFill="1" applyBorder="1" applyAlignment="1">
      <alignment horizontal="center" vertical="center"/>
    </xf>
    <xf numFmtId="9" fontId="24" fillId="4" borderId="0" xfId="1" applyFont="1" applyFill="1" applyBorder="1" applyAlignment="1">
      <alignment horizontal="center" vertical="center"/>
    </xf>
    <xf numFmtId="0" fontId="25" fillId="5" borderId="12" xfId="0" applyFont="1" applyFill="1" applyBorder="1" applyAlignment="1">
      <alignment horizontal="center" vertical="center" wrapText="1"/>
    </xf>
    <xf numFmtId="166" fontId="0" fillId="5" borderId="0" xfId="0" applyNumberFormat="1" applyFill="1" applyBorder="1" applyAlignment="1">
      <alignment horizontal="center" vertical="center" wrapText="1"/>
    </xf>
    <xf numFmtId="38" fontId="18" fillId="5" borderId="41" xfId="0" applyNumberFormat="1" applyFont="1" applyFill="1" applyBorder="1" applyAlignment="1">
      <alignment horizontal="center" vertical="center"/>
    </xf>
    <xf numFmtId="0" fontId="25" fillId="5" borderId="42" xfId="0" applyFont="1" applyFill="1" applyBorder="1" applyAlignment="1">
      <alignment horizontal="center" vertical="center" wrapText="1"/>
    </xf>
    <xf numFmtId="38" fontId="18" fillId="5" borderId="43" xfId="0" applyNumberFormat="1" applyFont="1" applyFill="1" applyBorder="1" applyAlignment="1">
      <alignment horizontal="center" vertical="center"/>
    </xf>
    <xf numFmtId="2" fontId="21" fillId="4" borderId="5" xfId="0" applyNumberFormat="1" applyFont="1" applyFill="1" applyBorder="1" applyAlignment="1" applyProtection="1">
      <alignment horizontal="left" vertical="center"/>
    </xf>
    <xf numFmtId="0" fontId="0" fillId="6" borderId="0" xfId="0" applyFill="1" applyBorder="1" applyAlignment="1">
      <alignment horizontal="center" vertical="center" wrapText="1"/>
    </xf>
    <xf numFmtId="0" fontId="0" fillId="6" borderId="12" xfId="0" applyFont="1" applyFill="1" applyBorder="1" applyAlignment="1">
      <alignment horizontal="center" vertical="center" wrapText="1"/>
    </xf>
    <xf numFmtId="168" fontId="14" fillId="4" borderId="9" xfId="2" applyNumberFormat="1" applyFont="1" applyFill="1" applyBorder="1" applyAlignment="1">
      <alignment horizontal="center" vertical="center" wrapText="1"/>
    </xf>
    <xf numFmtId="168" fontId="14" fillId="4" borderId="0" xfId="2" applyNumberFormat="1" applyFont="1" applyFill="1" applyBorder="1" applyAlignment="1">
      <alignment horizontal="center" vertical="center" wrapText="1"/>
    </xf>
    <xf numFmtId="168" fontId="14" fillId="4" borderId="9" xfId="2" applyNumberFormat="1" applyFont="1" applyFill="1" applyBorder="1" applyAlignment="1">
      <alignment horizontal="left" vertical="center" wrapText="1"/>
    </xf>
    <xf numFmtId="168" fontId="14" fillId="4" borderId="0" xfId="2" applyNumberFormat="1" applyFont="1" applyFill="1" applyBorder="1" applyAlignment="1">
      <alignment horizontal="left" vertical="center" wrapText="1"/>
    </xf>
    <xf numFmtId="168" fontId="14" fillId="4" borderId="12" xfId="2" applyNumberFormat="1" applyFont="1" applyFill="1" applyBorder="1" applyAlignment="1">
      <alignment horizontal="left" vertical="center" wrapText="1"/>
    </xf>
    <xf numFmtId="168" fontId="14" fillId="4" borderId="38" xfId="2" applyNumberFormat="1" applyFont="1" applyFill="1" applyBorder="1" applyAlignment="1">
      <alignment horizontal="left" vertical="center" wrapText="1"/>
    </xf>
    <xf numFmtId="168" fontId="14" fillId="4" borderId="7" xfId="2" applyNumberFormat="1" applyFont="1" applyFill="1" applyBorder="1" applyAlignment="1">
      <alignment horizontal="left" vertical="center" wrapText="1"/>
    </xf>
    <xf numFmtId="168" fontId="14" fillId="4" borderId="17" xfId="2" applyNumberFormat="1" applyFont="1" applyFill="1" applyBorder="1" applyAlignment="1">
      <alignment horizontal="left" vertical="center" wrapText="1"/>
    </xf>
    <xf numFmtId="10" fontId="24" fillId="4" borderId="8" xfId="1" applyNumberFormat="1" applyFont="1" applyFill="1" applyBorder="1" applyAlignment="1">
      <alignment horizontal="center" vertical="center"/>
    </xf>
    <xf numFmtId="169" fontId="16" fillId="4" borderId="0" xfId="0" applyNumberFormat="1" applyFont="1" applyFill="1" applyAlignment="1">
      <alignment horizontal="center" vertical="center"/>
    </xf>
    <xf numFmtId="169" fontId="16" fillId="4" borderId="0" xfId="0" applyNumberFormat="1" applyFont="1" applyFill="1" applyBorder="1" applyAlignment="1">
      <alignment horizontal="center" vertical="center"/>
    </xf>
    <xf numFmtId="169" fontId="16" fillId="4" borderId="12" xfId="0" applyNumberFormat="1" applyFont="1" applyFill="1" applyBorder="1" applyAlignment="1" applyProtection="1">
      <alignment horizontal="center" vertical="center"/>
    </xf>
    <xf numFmtId="0" fontId="1" fillId="7" borderId="4" xfId="0" applyFont="1" applyFill="1" applyBorder="1" applyAlignment="1">
      <alignment horizontal="left" vertical="center" wrapText="1"/>
    </xf>
    <xf numFmtId="0" fontId="3" fillId="7" borderId="4" xfId="0" applyFont="1" applyFill="1" applyBorder="1"/>
    <xf numFmtId="2" fontId="17" fillId="4" borderId="0" xfId="0" applyNumberFormat="1" applyFont="1" applyFill="1" applyBorder="1" applyAlignment="1" applyProtection="1">
      <alignment horizontal="left" vertical="center"/>
    </xf>
    <xf numFmtId="2" fontId="27" fillId="4" borderId="0" xfId="0" applyNumberFormat="1" applyFont="1" applyFill="1" applyBorder="1" applyAlignment="1" applyProtection="1">
      <alignment horizontal="left" vertical="center"/>
    </xf>
    <xf numFmtId="2" fontId="19" fillId="0" borderId="3" xfId="0" applyNumberFormat="1" applyFont="1" applyFill="1" applyBorder="1" applyAlignment="1" applyProtection="1">
      <alignment horizontal="center" vertical="center"/>
    </xf>
    <xf numFmtId="2" fontId="19" fillId="0" borderId="4" xfId="0" applyNumberFormat="1" applyFont="1" applyFill="1" applyBorder="1" applyAlignment="1" applyProtection="1">
      <alignment horizontal="center" vertical="center"/>
    </xf>
    <xf numFmtId="2" fontId="19" fillId="0" borderId="6" xfId="0" applyNumberFormat="1" applyFont="1" applyFill="1" applyBorder="1" applyAlignment="1" applyProtection="1">
      <alignment horizontal="center" vertical="center"/>
    </xf>
    <xf numFmtId="2" fontId="23" fillId="0" borderId="13" xfId="0" applyNumberFormat="1" applyFont="1" applyFill="1" applyBorder="1" applyAlignment="1" applyProtection="1">
      <alignment horizontal="center" vertical="center"/>
    </xf>
    <xf numFmtId="2" fontId="23" fillId="0" borderId="14" xfId="0" applyNumberFormat="1" applyFont="1" applyFill="1" applyBorder="1" applyAlignment="1" applyProtection="1">
      <alignment horizontal="center" vertical="center"/>
    </xf>
    <xf numFmtId="2" fontId="23" fillId="0" borderId="15" xfId="0" applyNumberFormat="1" applyFont="1" applyFill="1" applyBorder="1" applyAlignment="1" applyProtection="1">
      <alignment horizontal="center" vertical="center"/>
    </xf>
    <xf numFmtId="2" fontId="23" fillId="0" borderId="6" xfId="0" applyNumberFormat="1"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12" xfId="0" applyNumberFormat="1" applyFont="1" applyFill="1" applyBorder="1" applyAlignment="1" applyProtection="1">
      <alignment horizontal="center" vertical="center"/>
    </xf>
    <xf numFmtId="2" fontId="23" fillId="0" borderId="16" xfId="0" applyNumberFormat="1" applyFont="1" applyFill="1" applyBorder="1" applyAlignment="1" applyProtection="1">
      <alignment horizontal="center" vertical="center"/>
    </xf>
    <xf numFmtId="2" fontId="23" fillId="0" borderId="7" xfId="0" applyNumberFormat="1" applyFont="1" applyFill="1" applyBorder="1" applyAlignment="1" applyProtection="1">
      <alignment horizontal="center" vertical="center"/>
    </xf>
    <xf numFmtId="2" fontId="23" fillId="0" borderId="17" xfId="0" applyNumberFormat="1" applyFont="1" applyFill="1" applyBorder="1" applyAlignment="1" applyProtection="1">
      <alignment horizontal="center" vertical="center"/>
    </xf>
    <xf numFmtId="2" fontId="21" fillId="4" borderId="4" xfId="0" applyNumberFormat="1" applyFont="1" applyFill="1" applyBorder="1" applyAlignment="1" applyProtection="1">
      <alignment horizontal="left" vertical="center" wrapText="1"/>
    </xf>
    <xf numFmtId="2" fontId="21" fillId="4" borderId="25" xfId="0" applyNumberFormat="1" applyFont="1" applyFill="1" applyBorder="1" applyAlignment="1" applyProtection="1">
      <alignment horizontal="left" vertical="center" wrapText="1"/>
    </xf>
    <xf numFmtId="2" fontId="19" fillId="0" borderId="5" xfId="0" applyNumberFormat="1" applyFont="1" applyFill="1" applyBorder="1" applyAlignment="1" applyProtection="1">
      <alignment horizontal="center" vertical="center"/>
    </xf>
    <xf numFmtId="2" fontId="4" fillId="0" borderId="13" xfId="0" applyNumberFormat="1" applyFont="1" applyFill="1" applyBorder="1" applyAlignment="1" applyProtection="1">
      <alignment horizontal="center" vertical="center"/>
    </xf>
    <xf numFmtId="2" fontId="4" fillId="0" borderId="14" xfId="0" applyNumberFormat="1" applyFont="1" applyFill="1" applyBorder="1" applyAlignment="1" applyProtection="1">
      <alignment horizontal="center" vertical="center"/>
    </xf>
    <xf numFmtId="2" fontId="4" fillId="0" borderId="15" xfId="0" applyNumberFormat="1" applyFont="1" applyFill="1" applyBorder="1" applyAlignment="1" applyProtection="1">
      <alignment horizontal="center" vertical="center"/>
    </xf>
    <xf numFmtId="2" fontId="4" fillId="0" borderId="6" xfId="0" applyNumberFormat="1" applyFont="1" applyFill="1" applyBorder="1" applyAlignment="1" applyProtection="1">
      <alignment horizontal="center" vertical="center"/>
    </xf>
    <xf numFmtId="2" fontId="4" fillId="0" borderId="0" xfId="0" applyNumberFormat="1" applyFont="1" applyFill="1" applyBorder="1" applyAlignment="1" applyProtection="1">
      <alignment horizontal="center" vertical="center"/>
    </xf>
    <xf numFmtId="2" fontId="4" fillId="0" borderId="12" xfId="0" applyNumberFormat="1" applyFont="1" applyFill="1" applyBorder="1" applyAlignment="1" applyProtection="1">
      <alignment horizontal="center" vertical="center"/>
    </xf>
    <xf numFmtId="2" fontId="4" fillId="0" borderId="3" xfId="0" applyNumberFormat="1" applyFont="1" applyFill="1" applyBorder="1" applyAlignment="1" applyProtection="1">
      <alignment horizontal="center" vertical="center"/>
    </xf>
    <xf numFmtId="2" fontId="4" fillId="0" borderId="4" xfId="0" applyNumberFormat="1" applyFont="1" applyFill="1" applyBorder="1" applyAlignment="1" applyProtection="1">
      <alignment horizontal="center" vertical="center"/>
    </xf>
    <xf numFmtId="0" fontId="9" fillId="4" borderId="0" xfId="0" applyFont="1" applyFill="1" applyAlignment="1">
      <alignment horizontal="left" vertical="center"/>
    </xf>
    <xf numFmtId="0" fontId="9" fillId="4" borderId="12" xfId="0" applyFont="1" applyFill="1" applyBorder="1" applyAlignment="1">
      <alignment horizontal="left" vertical="center"/>
    </xf>
    <xf numFmtId="0" fontId="0" fillId="4" borderId="0" xfId="0" applyFill="1" applyAlignment="1">
      <alignment horizontal="center" vertical="center"/>
    </xf>
    <xf numFmtId="0" fontId="3" fillId="4" borderId="0" xfId="0" applyFont="1" applyFill="1" applyAlignment="1">
      <alignment horizontal="left" vertical="center"/>
    </xf>
    <xf numFmtId="0" fontId="9" fillId="4" borderId="6" xfId="0" applyFont="1" applyFill="1" applyBorder="1" applyAlignment="1">
      <alignment vertical="center"/>
    </xf>
    <xf numFmtId="0" fontId="9" fillId="4" borderId="12" xfId="0" applyFont="1" applyFill="1" applyBorder="1" applyAlignment="1">
      <alignment vertical="center"/>
    </xf>
    <xf numFmtId="0" fontId="9" fillId="4" borderId="0" xfId="0" applyFont="1" applyFill="1" applyBorder="1" applyAlignment="1">
      <alignment vertical="center"/>
    </xf>
    <xf numFmtId="2" fontId="6" fillId="0" borderId="13" xfId="0" applyNumberFormat="1" applyFont="1" applyFill="1" applyBorder="1" applyAlignment="1" applyProtection="1">
      <alignment horizontal="center" vertical="center"/>
    </xf>
    <xf numFmtId="2" fontId="6" fillId="0" borderId="14" xfId="0" applyNumberFormat="1" applyFont="1" applyFill="1" applyBorder="1" applyAlignment="1" applyProtection="1">
      <alignment horizontal="center" vertical="center"/>
    </xf>
    <xf numFmtId="2" fontId="6" fillId="0" borderId="15" xfId="0" applyNumberFormat="1" applyFont="1" applyFill="1" applyBorder="1" applyAlignment="1" applyProtection="1">
      <alignment horizontal="center" vertical="center"/>
    </xf>
    <xf numFmtId="2" fontId="6" fillId="0" borderId="6" xfId="0" applyNumberFormat="1" applyFont="1" applyFill="1" applyBorder="1" applyAlignment="1" applyProtection="1">
      <alignment horizontal="center" vertical="center"/>
    </xf>
    <xf numFmtId="2" fontId="6" fillId="0" borderId="0" xfId="0" applyNumberFormat="1" applyFont="1" applyFill="1" applyBorder="1" applyAlignment="1" applyProtection="1">
      <alignment horizontal="center" vertical="center"/>
    </xf>
    <xf numFmtId="2" fontId="6" fillId="0" borderId="12" xfId="0" applyNumberFormat="1" applyFont="1" applyFill="1" applyBorder="1" applyAlignment="1" applyProtection="1">
      <alignment horizontal="center" vertical="center"/>
    </xf>
    <xf numFmtId="2" fontId="6" fillId="0" borderId="7" xfId="0" applyNumberFormat="1" applyFont="1" applyFill="1" applyBorder="1" applyAlignment="1" applyProtection="1">
      <alignment horizontal="center" vertical="center"/>
    </xf>
    <xf numFmtId="2" fontId="6" fillId="0" borderId="17" xfId="0" applyNumberFormat="1" applyFont="1" applyFill="1" applyBorder="1" applyAlignment="1" applyProtection="1">
      <alignment horizontal="center" vertical="center"/>
    </xf>
    <xf numFmtId="0" fontId="3" fillId="0" borderId="0" xfId="0" applyFont="1" applyFill="1" applyAlignment="1">
      <alignment horizontal="left"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35" xfId="0" applyBorder="1" applyAlignment="1">
      <alignment horizontal="left" vertical="center" wrapText="1"/>
    </xf>
    <xf numFmtId="0" fontId="0" fillId="0" borderId="28"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xf>
    <xf numFmtId="2" fontId="21" fillId="7" borderId="4" xfId="0" applyNumberFormat="1" applyFont="1" applyFill="1" applyBorder="1" applyAlignment="1" applyProtection="1">
      <alignment horizontal="left" vertical="center" wrapText="1"/>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 * #,##0.0_-;\-[$€-2]\ * #,##0.0_-;_-[$€-2]\ * "-"??_-;_-@_-</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 * #,##0.0_-;\-[$€-2]\ * #,##0.0_-;_-[$€-2]\ *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abSelected="1" zoomScale="80" zoomScaleNormal="80" workbookViewId="0">
      <selection activeCell="P1" sqref="P1:P1048576"/>
    </sheetView>
  </sheetViews>
  <sheetFormatPr baseColWidth="10" defaultColWidth="11.5" defaultRowHeight="16" outlineLevelRow="1" x14ac:dyDescent="0.2"/>
  <cols>
    <col min="1" max="1" width="3.33203125" style="42" customWidth="1"/>
    <col min="2" max="2" width="42.33203125" style="31" customWidth="1"/>
    <col min="3" max="14" width="11" style="72" customWidth="1"/>
    <col min="15" max="15" width="14.5" style="42" customWidth="1"/>
    <col min="16" max="16384" width="11.5" style="42"/>
  </cols>
  <sheetData>
    <row r="1" spans="2:19" ht="17" thickBot="1" x14ac:dyDescent="0.25"/>
    <row r="2" spans="2:19" ht="30" customHeight="1" x14ac:dyDescent="0.2">
      <c r="B2" s="281"/>
      <c r="C2" s="284"/>
      <c r="D2" s="285"/>
      <c r="E2" s="285"/>
      <c r="F2" s="285"/>
      <c r="G2" s="285"/>
      <c r="H2" s="285"/>
      <c r="I2" s="285"/>
      <c r="J2" s="285"/>
      <c r="K2" s="285"/>
      <c r="L2" s="285"/>
      <c r="M2" s="285"/>
      <c r="N2" s="286"/>
      <c r="O2" s="24"/>
      <c r="P2" s="24"/>
      <c r="Q2" s="14"/>
      <c r="R2" s="14"/>
    </row>
    <row r="3" spans="2:19" ht="16" customHeight="1" x14ac:dyDescent="0.2">
      <c r="B3" s="282"/>
      <c r="C3" s="287"/>
      <c r="D3" s="288"/>
      <c r="E3" s="288"/>
      <c r="F3" s="288"/>
      <c r="G3" s="288"/>
      <c r="H3" s="288"/>
      <c r="I3" s="288"/>
      <c r="J3" s="288"/>
      <c r="K3" s="288"/>
      <c r="L3" s="288"/>
      <c r="M3" s="288"/>
      <c r="N3" s="289"/>
      <c r="O3" s="24"/>
      <c r="P3" s="24"/>
      <c r="Q3" s="14"/>
      <c r="R3" s="14"/>
    </row>
    <row r="4" spans="2:19" ht="16" customHeight="1" x14ac:dyDescent="0.2">
      <c r="B4" s="282"/>
      <c r="C4" s="287"/>
      <c r="D4" s="288"/>
      <c r="E4" s="288"/>
      <c r="F4" s="288"/>
      <c r="G4" s="288"/>
      <c r="H4" s="288"/>
      <c r="I4" s="288"/>
      <c r="J4" s="288"/>
      <c r="K4" s="288"/>
      <c r="L4" s="288"/>
      <c r="M4" s="288"/>
      <c r="N4" s="289"/>
      <c r="O4" s="24"/>
      <c r="P4" s="24"/>
      <c r="Q4" s="14"/>
      <c r="R4" s="14"/>
    </row>
    <row r="5" spans="2:19" ht="16" customHeight="1" x14ac:dyDescent="0.2">
      <c r="B5" s="282"/>
      <c r="C5" s="287"/>
      <c r="D5" s="288"/>
      <c r="E5" s="288"/>
      <c r="F5" s="288"/>
      <c r="G5" s="288"/>
      <c r="H5" s="288"/>
      <c r="I5" s="288"/>
      <c r="J5" s="288"/>
      <c r="K5" s="288"/>
      <c r="L5" s="288"/>
      <c r="M5" s="288"/>
      <c r="N5" s="289"/>
      <c r="O5" s="24"/>
      <c r="P5" s="24"/>
      <c r="Q5" s="14"/>
      <c r="R5" s="14"/>
    </row>
    <row r="6" spans="2:19" ht="16" customHeight="1" x14ac:dyDescent="0.2">
      <c r="B6" s="282"/>
      <c r="C6" s="287"/>
      <c r="D6" s="288"/>
      <c r="E6" s="288"/>
      <c r="F6" s="288"/>
      <c r="G6" s="288"/>
      <c r="H6" s="288"/>
      <c r="I6" s="288"/>
      <c r="J6" s="288"/>
      <c r="K6" s="288"/>
      <c r="L6" s="288"/>
      <c r="M6" s="288"/>
      <c r="N6" s="289"/>
      <c r="O6" s="24"/>
      <c r="P6" s="24"/>
      <c r="Q6" s="14"/>
    </row>
    <row r="7" spans="2:19" ht="16" customHeight="1" thickBot="1" x14ac:dyDescent="0.25">
      <c r="B7" s="282"/>
      <c r="C7" s="290"/>
      <c r="D7" s="291"/>
      <c r="E7" s="291"/>
      <c r="F7" s="291"/>
      <c r="G7" s="291"/>
      <c r="H7" s="291"/>
      <c r="I7" s="291"/>
      <c r="J7" s="291"/>
      <c r="K7" s="291"/>
      <c r="L7" s="291"/>
      <c r="M7" s="291"/>
      <c r="N7" s="292"/>
      <c r="O7" s="24"/>
      <c r="P7" s="24"/>
      <c r="Q7" s="14"/>
    </row>
    <row r="8" spans="2:19" ht="16" customHeight="1" thickBot="1" x14ac:dyDescent="0.25">
      <c r="B8" s="283"/>
      <c r="C8" s="32">
        <v>2014</v>
      </c>
      <c r="D8" s="33">
        <v>2015</v>
      </c>
      <c r="E8" s="33">
        <v>2016</v>
      </c>
      <c r="F8" s="33">
        <v>2017</v>
      </c>
      <c r="G8" s="33">
        <v>2018</v>
      </c>
      <c r="H8" s="33">
        <v>2019</v>
      </c>
      <c r="I8" s="175">
        <v>2020</v>
      </c>
      <c r="J8" s="104">
        <v>2021</v>
      </c>
      <c r="K8" s="104">
        <v>2022</v>
      </c>
      <c r="L8" s="104">
        <v>2023</v>
      </c>
      <c r="M8" s="104">
        <v>2024</v>
      </c>
      <c r="N8" s="105">
        <v>2025</v>
      </c>
      <c r="O8" s="14"/>
      <c r="P8" s="14"/>
      <c r="Q8" s="14"/>
    </row>
    <row r="9" spans="2:19" ht="16" customHeight="1" x14ac:dyDescent="0.2">
      <c r="B9" s="69" t="s">
        <v>35</v>
      </c>
      <c r="C9" s="73"/>
      <c r="D9" s="74"/>
      <c r="E9" s="74"/>
      <c r="F9" s="74"/>
      <c r="G9" s="74"/>
      <c r="H9" s="74"/>
      <c r="I9" s="177"/>
      <c r="J9" s="74"/>
      <c r="K9" s="74"/>
      <c r="L9" s="74"/>
      <c r="M9" s="75"/>
      <c r="N9" s="76"/>
      <c r="O9" s="14"/>
      <c r="P9" s="14"/>
      <c r="Q9" s="14"/>
    </row>
    <row r="10" spans="2:19" ht="16" customHeight="1" thickBot="1" x14ac:dyDescent="0.25">
      <c r="B10" s="64" t="s">
        <v>14</v>
      </c>
      <c r="C10" s="230"/>
      <c r="D10" s="230"/>
      <c r="E10" s="230">
        <v>446</v>
      </c>
      <c r="F10" s="230">
        <v>485</v>
      </c>
      <c r="G10" s="230">
        <v>487</v>
      </c>
      <c r="H10" s="235">
        <v>510</v>
      </c>
      <c r="I10" s="178">
        <v>524</v>
      </c>
      <c r="J10" s="77">
        <f t="shared" ref="J10:N10" si="0">(I10*$P$11)+I10</f>
        <v>524</v>
      </c>
      <c r="K10" s="77">
        <f t="shared" si="0"/>
        <v>524</v>
      </c>
      <c r="L10" s="77">
        <f t="shared" si="0"/>
        <v>524</v>
      </c>
      <c r="M10" s="77">
        <f t="shared" si="0"/>
        <v>524</v>
      </c>
      <c r="N10" s="78">
        <f t="shared" si="0"/>
        <v>524</v>
      </c>
      <c r="O10" s="14"/>
      <c r="P10" s="14"/>
      <c r="Q10" s="14"/>
    </row>
    <row r="11" spans="2:19" ht="15.75" customHeight="1" thickBot="1" x14ac:dyDescent="0.25">
      <c r="B11" s="200" t="s">
        <v>34</v>
      </c>
      <c r="C11" s="242" t="e">
        <f t="shared" ref="C11:H11" si="1">(C10-B10)/B10</f>
        <v>#VALUE!</v>
      </c>
      <c r="D11" s="242" t="e">
        <f t="shared" si="1"/>
        <v>#DIV/0!</v>
      </c>
      <c r="E11" s="242" t="e">
        <f t="shared" si="1"/>
        <v>#DIV/0!</v>
      </c>
      <c r="F11" s="242">
        <f t="shared" si="1"/>
        <v>8.744394618834081E-2</v>
      </c>
      <c r="G11" s="273">
        <f t="shared" si="1"/>
        <v>4.1237113402061857E-3</v>
      </c>
      <c r="H11" s="242">
        <f t="shared" si="1"/>
        <v>4.7227926078028747E-2</v>
      </c>
      <c r="I11" s="80">
        <f t="shared" ref="I11" si="2">(I10-H10)/H10</f>
        <v>2.7450980392156862E-2</v>
      </c>
      <c r="J11" s="182">
        <f t="shared" ref="J11:N11" si="3">$P$11</f>
        <v>0</v>
      </c>
      <c r="K11" s="80">
        <f t="shared" si="3"/>
        <v>0</v>
      </c>
      <c r="L11" s="80">
        <f t="shared" si="3"/>
        <v>0</v>
      </c>
      <c r="M11" s="80">
        <f t="shared" si="3"/>
        <v>0</v>
      </c>
      <c r="N11" s="81">
        <f t="shared" si="3"/>
        <v>0</v>
      </c>
      <c r="O11" s="43" t="s">
        <v>32</v>
      </c>
      <c r="P11" s="10"/>
      <c r="Q11" s="14"/>
      <c r="S11"/>
    </row>
    <row r="12" spans="2:19" ht="16" customHeight="1" x14ac:dyDescent="0.2">
      <c r="B12" s="202" t="s">
        <v>5</v>
      </c>
      <c r="C12" s="243">
        <f t="shared" ref="C12:H12" si="4">C15+C14</f>
        <v>0</v>
      </c>
      <c r="D12" s="243">
        <f t="shared" si="4"/>
        <v>0</v>
      </c>
      <c r="E12" s="243">
        <f t="shared" si="4"/>
        <v>0</v>
      </c>
      <c r="F12" s="243">
        <f t="shared" si="4"/>
        <v>0</v>
      </c>
      <c r="G12" s="243">
        <f t="shared" si="4"/>
        <v>0</v>
      </c>
      <c r="H12" s="253">
        <f t="shared" si="4"/>
        <v>0</v>
      </c>
      <c r="I12" s="197">
        <f t="shared" ref="I12" si="5">I15+I14</f>
        <v>0</v>
      </c>
      <c r="J12" s="238">
        <f t="shared" ref="J12:N12" si="6">J15+J14</f>
        <v>0</v>
      </c>
      <c r="K12" s="84">
        <f t="shared" si="6"/>
        <v>0</v>
      </c>
      <c r="L12" s="84">
        <f t="shared" si="6"/>
        <v>0</v>
      </c>
      <c r="M12" s="84">
        <f t="shared" si="6"/>
        <v>0</v>
      </c>
      <c r="N12" s="85">
        <f t="shared" si="6"/>
        <v>0</v>
      </c>
      <c r="O12" s="14"/>
      <c r="P12" s="18"/>
      <c r="Q12" s="14"/>
    </row>
    <row r="13" spans="2:19" ht="11" customHeight="1" x14ac:dyDescent="0.2">
      <c r="B13" s="200" t="s">
        <v>15</v>
      </c>
      <c r="C13" s="242" t="e">
        <f t="shared" ref="C13:H13" si="7">(C12/C10)</f>
        <v>#DIV/0!</v>
      </c>
      <c r="D13" s="242" t="e">
        <f t="shared" si="7"/>
        <v>#DIV/0!</v>
      </c>
      <c r="E13" s="242">
        <f t="shared" si="7"/>
        <v>0</v>
      </c>
      <c r="F13" s="242">
        <f t="shared" si="7"/>
        <v>0</v>
      </c>
      <c r="G13" s="242">
        <f t="shared" si="7"/>
        <v>0</v>
      </c>
      <c r="H13" s="242">
        <f t="shared" si="7"/>
        <v>0</v>
      </c>
      <c r="I13" s="81">
        <f t="shared" ref="I13" si="8">(I12/I10)</f>
        <v>0</v>
      </c>
      <c r="J13" s="182">
        <f>J12/J10</f>
        <v>0</v>
      </c>
      <c r="K13" s="80">
        <f>K12/K10</f>
        <v>0</v>
      </c>
      <c r="L13" s="80">
        <f>L12/L10</f>
        <v>0</v>
      </c>
      <c r="M13" s="80">
        <f>M12/M10</f>
        <v>0</v>
      </c>
      <c r="N13" s="81">
        <f>N12/N10</f>
        <v>0</v>
      </c>
      <c r="O13" s="14"/>
      <c r="P13" s="14"/>
      <c r="Q13" s="14"/>
    </row>
    <row r="14" spans="2:19" ht="44" customHeight="1" thickBot="1" x14ac:dyDescent="0.25">
      <c r="B14" s="326" t="s">
        <v>83</v>
      </c>
      <c r="C14" s="230"/>
      <c r="D14" s="230"/>
      <c r="E14" s="230"/>
      <c r="F14" s="230"/>
      <c r="G14" s="230"/>
      <c r="H14" s="261"/>
      <c r="I14" s="259"/>
      <c r="J14" s="224">
        <f>(I14*$P$11)+I14</f>
        <v>0</v>
      </c>
      <c r="K14" s="222">
        <f t="shared" ref="K14:N14" si="9">(J14*$P$11)+J14</f>
        <v>0</v>
      </c>
      <c r="L14" s="224">
        <f t="shared" si="9"/>
        <v>0</v>
      </c>
      <c r="M14" s="204">
        <f t="shared" si="9"/>
        <v>0</v>
      </c>
      <c r="N14" s="224">
        <f t="shared" si="9"/>
        <v>0</v>
      </c>
      <c r="O14" s="205"/>
      <c r="P14" s="14"/>
      <c r="Q14" s="14"/>
    </row>
    <row r="15" spans="2:19" ht="16" customHeight="1" outlineLevel="1" thickBot="1" x14ac:dyDescent="0.25">
      <c r="B15" s="64" t="s">
        <v>6</v>
      </c>
      <c r="C15" s="260"/>
      <c r="D15" s="260"/>
      <c r="E15" s="260"/>
      <c r="F15" s="260"/>
      <c r="G15" s="260"/>
      <c r="H15" s="260"/>
      <c r="I15" s="257"/>
      <c r="J15" s="77">
        <f>J10*$P$16</f>
        <v>0</v>
      </c>
      <c r="K15" s="77">
        <f>K10*$P$16</f>
        <v>0</v>
      </c>
      <c r="L15" s="77">
        <f>L10*$P$16</f>
        <v>0</v>
      </c>
      <c r="M15" s="77">
        <f>M10*$P$16</f>
        <v>0</v>
      </c>
      <c r="N15" s="78">
        <f>N10*$P$16</f>
        <v>0</v>
      </c>
      <c r="O15" s="14"/>
      <c r="P15" s="14"/>
      <c r="Q15" s="14"/>
    </row>
    <row r="16" spans="2:19" ht="16" customHeight="1" outlineLevel="1" thickBot="1" x14ac:dyDescent="0.25">
      <c r="B16" s="200" t="s">
        <v>16</v>
      </c>
      <c r="C16" s="242" t="e">
        <f t="shared" ref="C16:H16" si="10">(C15/C10)</f>
        <v>#DIV/0!</v>
      </c>
      <c r="D16" s="242" t="e">
        <f t="shared" si="10"/>
        <v>#DIV/0!</v>
      </c>
      <c r="E16" s="242">
        <f t="shared" si="10"/>
        <v>0</v>
      </c>
      <c r="F16" s="242">
        <f t="shared" si="10"/>
        <v>0</v>
      </c>
      <c r="G16" s="242">
        <f t="shared" si="10"/>
        <v>0</v>
      </c>
      <c r="H16" s="242">
        <f t="shared" si="10"/>
        <v>0</v>
      </c>
      <c r="I16" s="227">
        <f t="shared" ref="I16" si="11">(I15/I10)</f>
        <v>0</v>
      </c>
      <c r="J16" s="228">
        <f t="shared" ref="J16:N16" si="12">(J15/J10)</f>
        <v>0</v>
      </c>
      <c r="K16" s="228">
        <f t="shared" si="12"/>
        <v>0</v>
      </c>
      <c r="L16" s="228">
        <f t="shared" si="12"/>
        <v>0</v>
      </c>
      <c r="M16" s="228">
        <f t="shared" si="12"/>
        <v>0</v>
      </c>
      <c r="N16" s="229">
        <f t="shared" si="12"/>
        <v>0</v>
      </c>
      <c r="O16" s="43" t="s">
        <v>31</v>
      </c>
      <c r="P16" s="17"/>
      <c r="Q16" s="14"/>
    </row>
    <row r="17" spans="2:17" ht="16" customHeight="1" outlineLevel="1" x14ac:dyDescent="0.2">
      <c r="B17" s="293" t="s">
        <v>53</v>
      </c>
      <c r="C17" s="231"/>
      <c r="D17" s="231"/>
      <c r="E17" s="231"/>
      <c r="F17" s="231"/>
      <c r="G17" s="231"/>
      <c r="H17" s="236"/>
      <c r="I17" s="183"/>
      <c r="J17" s="137">
        <f>(I17*$P$11)+I17</f>
        <v>0</v>
      </c>
      <c r="K17" s="137">
        <f t="shared" ref="K17:N17" si="13">(J17*$P$11)+J17</f>
        <v>0</v>
      </c>
      <c r="L17" s="137">
        <f t="shared" si="13"/>
        <v>0</v>
      </c>
      <c r="M17" s="137">
        <f t="shared" si="13"/>
        <v>0</v>
      </c>
      <c r="N17" s="138">
        <f t="shared" si="13"/>
        <v>0</v>
      </c>
      <c r="O17" s="14"/>
      <c r="P17" s="14"/>
      <c r="Q17" s="14"/>
    </row>
    <row r="18" spans="2:17" ht="16" customHeight="1" outlineLevel="1" thickBot="1" x14ac:dyDescent="0.25">
      <c r="B18" s="294"/>
      <c r="C18" s="244"/>
      <c r="D18" s="244"/>
      <c r="E18" s="244"/>
      <c r="F18" s="244"/>
      <c r="G18" s="245"/>
      <c r="H18" s="245"/>
      <c r="I18" s="179"/>
      <c r="J18" s="83"/>
      <c r="K18" s="83"/>
      <c r="L18" s="83"/>
      <c r="M18" s="83"/>
      <c r="N18" s="89"/>
      <c r="O18" s="14"/>
      <c r="P18" s="14"/>
      <c r="Q18" s="14"/>
    </row>
    <row r="19" spans="2:17" ht="16" customHeight="1" thickBot="1" x14ac:dyDescent="0.25">
      <c r="B19" s="198" t="s">
        <v>0</v>
      </c>
      <c r="C19" s="246">
        <f t="shared" ref="C19:H19" si="14">C15-C17</f>
        <v>0</v>
      </c>
      <c r="D19" s="246">
        <f t="shared" si="14"/>
        <v>0</v>
      </c>
      <c r="E19" s="246">
        <f t="shared" si="14"/>
        <v>0</v>
      </c>
      <c r="F19" s="246">
        <f t="shared" si="14"/>
        <v>0</v>
      </c>
      <c r="G19" s="246">
        <f t="shared" si="14"/>
        <v>0</v>
      </c>
      <c r="H19" s="246">
        <f t="shared" si="14"/>
        <v>0</v>
      </c>
      <c r="I19" s="176">
        <f t="shared" ref="I19" si="15">I15-I17</f>
        <v>0</v>
      </c>
      <c r="J19" s="90">
        <f t="shared" ref="J19:N19" si="16">J15-J17-J18</f>
        <v>0</v>
      </c>
      <c r="K19" s="90">
        <f t="shared" si="16"/>
        <v>0</v>
      </c>
      <c r="L19" s="90">
        <f t="shared" si="16"/>
        <v>0</v>
      </c>
      <c r="M19" s="90">
        <f t="shared" si="16"/>
        <v>0</v>
      </c>
      <c r="N19" s="91">
        <f t="shared" si="16"/>
        <v>0</v>
      </c>
      <c r="O19" s="14"/>
      <c r="P19" s="14"/>
      <c r="Q19" s="14"/>
    </row>
    <row r="20" spans="2:17" ht="16" customHeight="1" collapsed="1" thickBot="1" x14ac:dyDescent="0.25">
      <c r="B20" s="199" t="s">
        <v>1</v>
      </c>
      <c r="C20" s="231"/>
      <c r="D20" s="231"/>
      <c r="E20" s="231"/>
      <c r="F20" s="231"/>
      <c r="G20" s="231"/>
      <c r="H20" s="237"/>
      <c r="I20" s="184"/>
      <c r="J20" s="87">
        <f>J19*J21</f>
        <v>0</v>
      </c>
      <c r="K20" s="87">
        <f t="shared" ref="K20:N20" si="17">K19*K21</f>
        <v>0</v>
      </c>
      <c r="L20" s="87">
        <f t="shared" si="17"/>
        <v>0</v>
      </c>
      <c r="M20" s="87">
        <f t="shared" si="17"/>
        <v>0</v>
      </c>
      <c r="N20" s="88">
        <f t="shared" si="17"/>
        <v>0</v>
      </c>
      <c r="O20" s="14"/>
      <c r="P20" s="14"/>
      <c r="Q20" s="14"/>
    </row>
    <row r="21" spans="2:17" ht="16" customHeight="1" thickBot="1" x14ac:dyDescent="0.25">
      <c r="B21" s="200" t="s">
        <v>9</v>
      </c>
      <c r="C21" s="247" t="e">
        <f t="shared" ref="C21:H21" si="18">(C20/C19)</f>
        <v>#DIV/0!</v>
      </c>
      <c r="D21" s="247" t="e">
        <f t="shared" si="18"/>
        <v>#DIV/0!</v>
      </c>
      <c r="E21" s="247" t="e">
        <f t="shared" si="18"/>
        <v>#DIV/0!</v>
      </c>
      <c r="F21" s="247" t="e">
        <f t="shared" si="18"/>
        <v>#DIV/0!</v>
      </c>
      <c r="G21" s="247" t="e">
        <f t="shared" si="18"/>
        <v>#DIV/0!</v>
      </c>
      <c r="H21" s="247" t="e">
        <f t="shared" si="18"/>
        <v>#DIV/0!</v>
      </c>
      <c r="I21" s="181" t="e">
        <f t="shared" ref="I21" si="19">(I20/I19)</f>
        <v>#DIV/0!</v>
      </c>
      <c r="J21" s="79">
        <f>$P$21</f>
        <v>0</v>
      </c>
      <c r="K21" s="79">
        <f t="shared" ref="K21:N21" si="20">$P$21</f>
        <v>0</v>
      </c>
      <c r="L21" s="79">
        <f t="shared" si="20"/>
        <v>0</v>
      </c>
      <c r="M21" s="79">
        <f t="shared" si="20"/>
        <v>0</v>
      </c>
      <c r="N21" s="86">
        <f t="shared" si="20"/>
        <v>0</v>
      </c>
      <c r="O21" s="43" t="s">
        <v>33</v>
      </c>
      <c r="P21" s="11"/>
      <c r="Q21" s="14"/>
    </row>
    <row r="22" spans="2:17" ht="16" customHeight="1" thickBot="1" x14ac:dyDescent="0.25">
      <c r="B22" s="201" t="s">
        <v>2</v>
      </c>
      <c r="C22" s="248">
        <f t="shared" ref="C22:H22" si="21">C19-C20</f>
        <v>0</v>
      </c>
      <c r="D22" s="248">
        <f t="shared" si="21"/>
        <v>0</v>
      </c>
      <c r="E22" s="248">
        <f t="shared" si="21"/>
        <v>0</v>
      </c>
      <c r="F22" s="248">
        <f t="shared" si="21"/>
        <v>0</v>
      </c>
      <c r="G22" s="248">
        <f t="shared" si="21"/>
        <v>0</v>
      </c>
      <c r="H22" s="254">
        <f t="shared" si="21"/>
        <v>0</v>
      </c>
      <c r="I22" s="185">
        <f t="shared" ref="I22" si="22">I19-I20</f>
        <v>0</v>
      </c>
      <c r="J22" s="92">
        <f t="shared" ref="J22:N22" si="23">J19-J20</f>
        <v>0</v>
      </c>
      <c r="K22" s="92">
        <f t="shared" si="23"/>
        <v>0</v>
      </c>
      <c r="L22" s="92">
        <f t="shared" si="23"/>
        <v>0</v>
      </c>
      <c r="M22" s="92">
        <f t="shared" si="23"/>
        <v>0</v>
      </c>
      <c r="N22" s="93">
        <f t="shared" si="23"/>
        <v>0</v>
      </c>
      <c r="O22" s="14"/>
      <c r="P22" s="14"/>
      <c r="Q22" s="14"/>
    </row>
    <row r="23" spans="2:17" ht="16" customHeight="1" thickBot="1" x14ac:dyDescent="0.25">
      <c r="B23" s="199" t="s">
        <v>3</v>
      </c>
      <c r="C23" s="249"/>
      <c r="D23" s="249"/>
      <c r="E23" s="249"/>
      <c r="F23" s="249"/>
      <c r="G23" s="249"/>
      <c r="H23" s="255"/>
      <c r="I23" s="155"/>
      <c r="J23" s="225">
        <f>I23*(1+$P$11)</f>
        <v>0</v>
      </c>
      <c r="K23" s="82">
        <f t="shared" ref="K23:N23" si="24">J23*(1+$P$11)</f>
        <v>0</v>
      </c>
      <c r="L23" s="82">
        <f t="shared" si="24"/>
        <v>0</v>
      </c>
      <c r="M23" s="82">
        <f t="shared" si="24"/>
        <v>0</v>
      </c>
      <c r="N23" s="195">
        <f t="shared" si="24"/>
        <v>0</v>
      </c>
      <c r="O23" s="14"/>
      <c r="P23" s="14"/>
      <c r="Q23" s="14"/>
    </row>
    <row r="24" spans="2:17" ht="16" customHeight="1" x14ac:dyDescent="0.2">
      <c r="B24" s="202" t="s">
        <v>4</v>
      </c>
      <c r="C24" s="250">
        <f t="shared" ref="C24:H24" si="25">C22-C23</f>
        <v>0</v>
      </c>
      <c r="D24" s="250">
        <f t="shared" si="25"/>
        <v>0</v>
      </c>
      <c r="E24" s="250">
        <f t="shared" si="25"/>
        <v>0</v>
      </c>
      <c r="F24" s="250">
        <f t="shared" si="25"/>
        <v>0</v>
      </c>
      <c r="G24" s="250">
        <f t="shared" si="25"/>
        <v>0</v>
      </c>
      <c r="H24" s="250">
        <f t="shared" si="25"/>
        <v>0</v>
      </c>
      <c r="I24" s="180">
        <f t="shared" ref="I24" si="26">I22-I23</f>
        <v>0</v>
      </c>
      <c r="J24" s="94">
        <f t="shared" ref="J24:N24" si="27">J22-J23</f>
        <v>0</v>
      </c>
      <c r="K24" s="94">
        <f t="shared" si="27"/>
        <v>0</v>
      </c>
      <c r="L24" s="94">
        <f t="shared" si="27"/>
        <v>0</v>
      </c>
      <c r="M24" s="94">
        <f t="shared" si="27"/>
        <v>0</v>
      </c>
      <c r="N24" s="95">
        <f t="shared" si="27"/>
        <v>0</v>
      </c>
      <c r="O24" s="14"/>
      <c r="P24" s="14"/>
      <c r="Q24" s="14"/>
    </row>
    <row r="25" spans="2:17" ht="16" customHeight="1" x14ac:dyDescent="0.2">
      <c r="B25" s="200" t="s">
        <v>36</v>
      </c>
      <c r="C25" s="251" t="e">
        <f t="shared" ref="C25:H25" si="28">C24/C10</f>
        <v>#DIV/0!</v>
      </c>
      <c r="D25" s="251" t="e">
        <f t="shared" si="28"/>
        <v>#DIV/0!</v>
      </c>
      <c r="E25" s="251">
        <f t="shared" si="28"/>
        <v>0</v>
      </c>
      <c r="F25" s="251">
        <f t="shared" si="28"/>
        <v>0</v>
      </c>
      <c r="G25" s="251">
        <f t="shared" si="28"/>
        <v>0</v>
      </c>
      <c r="H25" s="256">
        <f t="shared" si="28"/>
        <v>0</v>
      </c>
      <c r="I25" s="86">
        <f t="shared" ref="I25" si="29">I24/I10</f>
        <v>0</v>
      </c>
      <c r="J25" s="79">
        <f t="shared" ref="J25:N25" si="30">J24/J10</f>
        <v>0</v>
      </c>
      <c r="K25" s="79">
        <f t="shared" si="30"/>
        <v>0</v>
      </c>
      <c r="L25" s="79">
        <f t="shared" si="30"/>
        <v>0</v>
      </c>
      <c r="M25" s="79">
        <f t="shared" si="30"/>
        <v>0</v>
      </c>
      <c r="N25" s="86">
        <f t="shared" si="30"/>
        <v>0</v>
      </c>
      <c r="O25" s="14"/>
      <c r="P25" s="14"/>
      <c r="Q25" s="14"/>
    </row>
    <row r="26" spans="2:17" ht="16" customHeight="1" x14ac:dyDescent="0.2">
      <c r="B26" s="64" t="s">
        <v>17</v>
      </c>
      <c r="C26" s="252" t="e">
        <f t="shared" ref="C26:H26" si="31">C24/C27</f>
        <v>#DIV/0!</v>
      </c>
      <c r="D26" s="252" t="e">
        <f t="shared" si="31"/>
        <v>#DIV/0!</v>
      </c>
      <c r="E26" s="252" t="e">
        <f t="shared" si="31"/>
        <v>#DIV/0!</v>
      </c>
      <c r="F26" s="274" t="e">
        <f t="shared" si="31"/>
        <v>#DIV/0!</v>
      </c>
      <c r="G26" s="274" t="e">
        <f t="shared" si="31"/>
        <v>#DIV/0!</v>
      </c>
      <c r="H26" s="275" t="e">
        <f t="shared" si="31"/>
        <v>#DIV/0!</v>
      </c>
      <c r="I26" s="276" t="e">
        <f t="shared" ref="I26" si="32">I24/I27</f>
        <v>#DIV/0!</v>
      </c>
      <c r="J26" s="96" t="e">
        <f>J24/J27</f>
        <v>#DIV/0!</v>
      </c>
      <c r="K26" s="96" t="e">
        <f t="shared" ref="K26:N26" si="33">K24/K27</f>
        <v>#DIV/0!</v>
      </c>
      <c r="L26" s="96" t="e">
        <f>L24/L27</f>
        <v>#DIV/0!</v>
      </c>
      <c r="M26" s="96" t="e">
        <f t="shared" si="33"/>
        <v>#DIV/0!</v>
      </c>
      <c r="N26" s="97" t="e">
        <f t="shared" si="33"/>
        <v>#DIV/0!</v>
      </c>
      <c r="O26" s="14"/>
      <c r="P26" s="14"/>
      <c r="Q26" s="14"/>
    </row>
    <row r="27" spans="2:17" ht="16" customHeight="1" thickBot="1" x14ac:dyDescent="0.25">
      <c r="B27" s="262" t="s">
        <v>54</v>
      </c>
      <c r="C27" s="232"/>
      <c r="D27" s="232"/>
      <c r="E27" s="232"/>
      <c r="F27" s="232"/>
      <c r="G27" s="232"/>
      <c r="H27" s="232"/>
      <c r="I27" s="99"/>
      <c r="J27" s="98"/>
      <c r="K27" s="98"/>
      <c r="L27" s="98"/>
      <c r="M27" s="98"/>
      <c r="N27" s="98"/>
      <c r="O27" s="205"/>
      <c r="P27" s="14"/>
      <c r="Q27" s="14"/>
    </row>
    <row r="28" spans="2:17" ht="16" customHeight="1" x14ac:dyDescent="0.2">
      <c r="B28" s="70"/>
      <c r="C28" s="82"/>
      <c r="D28" s="82"/>
      <c r="E28" s="82"/>
      <c r="F28" s="82"/>
      <c r="G28" s="82"/>
      <c r="H28" s="82"/>
      <c r="I28" s="82"/>
      <c r="J28" s="82"/>
      <c r="K28" s="82"/>
      <c r="L28" s="83"/>
      <c r="M28" s="100"/>
      <c r="N28" s="100"/>
      <c r="O28" s="14"/>
      <c r="P28" s="14"/>
      <c r="Q28" s="14"/>
    </row>
    <row r="29" spans="2:17" ht="16" customHeight="1" x14ac:dyDescent="0.2">
      <c r="B29" s="70"/>
      <c r="C29" s="83"/>
      <c r="D29" s="83"/>
      <c r="E29" s="83"/>
      <c r="F29" s="83"/>
      <c r="G29" s="83"/>
      <c r="H29" s="83"/>
      <c r="I29" s="83"/>
      <c r="J29" s="82"/>
      <c r="K29" s="82"/>
      <c r="L29" s="83"/>
      <c r="M29" s="100"/>
      <c r="N29" s="100"/>
      <c r="O29" s="14"/>
      <c r="P29" s="14"/>
      <c r="Q29" s="14"/>
    </row>
    <row r="30" spans="2:17" ht="16" customHeight="1" x14ac:dyDescent="0.2">
      <c r="B30" s="70"/>
      <c r="C30" s="82"/>
      <c r="D30" s="82"/>
      <c r="E30" s="82"/>
      <c r="F30" s="82"/>
      <c r="G30" s="82"/>
      <c r="H30" s="82"/>
      <c r="I30" s="82"/>
      <c r="J30" s="82"/>
      <c r="K30" s="82"/>
      <c r="L30" s="82"/>
      <c r="M30" s="100"/>
      <c r="N30" s="100"/>
      <c r="O30" s="14"/>
      <c r="P30" s="14"/>
      <c r="Q30" s="14"/>
    </row>
    <row r="31" spans="2:17" ht="16" customHeight="1" x14ac:dyDescent="0.2">
      <c r="B31" s="279"/>
      <c r="C31" s="279"/>
      <c r="D31" s="279"/>
      <c r="E31" s="279"/>
      <c r="F31" s="279"/>
      <c r="G31" s="279"/>
      <c r="H31" s="279"/>
      <c r="I31" s="279"/>
      <c r="J31" s="279"/>
      <c r="K31" s="279"/>
      <c r="L31" s="279"/>
      <c r="M31" s="101"/>
      <c r="N31" s="100"/>
      <c r="O31" s="14"/>
      <c r="P31" s="14"/>
      <c r="Q31" s="14"/>
    </row>
    <row r="32" spans="2:17" ht="16" customHeight="1" x14ac:dyDescent="0.2">
      <c r="B32" s="70"/>
      <c r="C32" s="82"/>
      <c r="D32" s="82"/>
      <c r="E32" s="82"/>
      <c r="F32" s="82"/>
      <c r="G32" s="82"/>
      <c r="H32" s="82"/>
      <c r="I32" s="82"/>
      <c r="J32" s="82"/>
      <c r="K32" s="82"/>
      <c r="L32" s="82"/>
      <c r="M32" s="101"/>
      <c r="N32" s="100"/>
    </row>
    <row r="33" spans="2:14" ht="16" customHeight="1" x14ac:dyDescent="0.2">
      <c r="B33" s="70"/>
      <c r="C33" s="77"/>
      <c r="D33" s="77"/>
      <c r="E33" s="77"/>
      <c r="F33" s="77"/>
      <c r="G33" s="77"/>
      <c r="H33" s="77"/>
      <c r="I33" s="77"/>
      <c r="J33" s="82"/>
      <c r="K33" s="82"/>
      <c r="L33" s="82"/>
      <c r="M33" s="101"/>
      <c r="N33" s="100"/>
    </row>
    <row r="34" spans="2:14" ht="16" customHeight="1" x14ac:dyDescent="0.2">
      <c r="B34" s="71"/>
      <c r="C34" s="96"/>
      <c r="D34" s="96"/>
      <c r="E34" s="96"/>
      <c r="F34" s="96"/>
      <c r="G34" s="96"/>
      <c r="H34" s="96"/>
      <c r="I34" s="96"/>
      <c r="J34" s="96"/>
      <c r="K34" s="96"/>
      <c r="L34" s="96"/>
      <c r="M34" s="101"/>
      <c r="N34" s="100"/>
    </row>
    <row r="35" spans="2:14" ht="16" customHeight="1" x14ac:dyDescent="0.2">
      <c r="B35" s="70"/>
      <c r="C35" s="82"/>
      <c r="D35" s="82"/>
      <c r="E35" s="82"/>
      <c r="F35" s="82"/>
      <c r="G35" s="82"/>
      <c r="H35" s="83"/>
      <c r="I35" s="82"/>
      <c r="J35" s="82"/>
      <c r="K35" s="82"/>
      <c r="L35" s="82"/>
      <c r="M35" s="101"/>
      <c r="N35" s="100"/>
    </row>
    <row r="36" spans="2:14" ht="16" customHeight="1" x14ac:dyDescent="0.2">
      <c r="B36" s="70"/>
      <c r="C36" s="82"/>
      <c r="D36" s="83"/>
      <c r="E36" s="83"/>
      <c r="F36" s="82"/>
      <c r="G36" s="82"/>
      <c r="H36" s="82"/>
      <c r="I36" s="82"/>
      <c r="J36" s="82"/>
      <c r="K36" s="82"/>
      <c r="L36" s="82"/>
      <c r="M36" s="101"/>
      <c r="N36" s="100"/>
    </row>
    <row r="37" spans="2:14" ht="16" customHeight="1" x14ac:dyDescent="0.2">
      <c r="B37" s="71"/>
      <c r="C37" s="96"/>
      <c r="D37" s="96"/>
      <c r="E37" s="96"/>
      <c r="F37" s="96"/>
      <c r="G37" s="96"/>
      <c r="H37" s="96"/>
      <c r="I37" s="96"/>
      <c r="J37" s="96"/>
      <c r="K37" s="96"/>
      <c r="L37" s="96"/>
      <c r="M37" s="101"/>
      <c r="N37" s="100"/>
    </row>
    <row r="38" spans="2:14" ht="16" customHeight="1" x14ac:dyDescent="0.2">
      <c r="B38" s="70"/>
      <c r="C38" s="82"/>
      <c r="D38" s="82"/>
      <c r="E38" s="82"/>
      <c r="F38" s="82"/>
      <c r="G38" s="82"/>
      <c r="H38" s="82"/>
      <c r="I38" s="82"/>
      <c r="J38" s="82"/>
      <c r="K38" s="82"/>
      <c r="L38" s="82"/>
      <c r="M38" s="101"/>
      <c r="N38" s="100"/>
    </row>
    <row r="39" spans="2:14" ht="16" customHeight="1" x14ac:dyDescent="0.2">
      <c r="B39" s="70"/>
      <c r="C39" s="83"/>
      <c r="D39" s="82"/>
      <c r="E39" s="82"/>
      <c r="F39" s="82"/>
      <c r="G39" s="82"/>
      <c r="H39" s="82"/>
      <c r="I39" s="82"/>
      <c r="J39" s="82"/>
      <c r="K39" s="82"/>
      <c r="L39" s="82"/>
      <c r="M39" s="101"/>
      <c r="N39" s="100"/>
    </row>
    <row r="40" spans="2:14" ht="16" customHeight="1" x14ac:dyDescent="0.2">
      <c r="B40" s="70"/>
      <c r="C40" s="82"/>
      <c r="D40" s="82"/>
      <c r="E40" s="82"/>
      <c r="F40" s="82"/>
      <c r="G40" s="83"/>
      <c r="H40" s="82"/>
      <c r="I40" s="82"/>
      <c r="J40" s="82"/>
      <c r="K40" s="82"/>
      <c r="L40" s="82"/>
      <c r="M40" s="101"/>
      <c r="N40" s="100"/>
    </row>
    <row r="41" spans="2:14" ht="16" customHeight="1" x14ac:dyDescent="0.2">
      <c r="B41" s="70"/>
      <c r="C41" s="83"/>
      <c r="D41" s="83"/>
      <c r="E41" s="82"/>
      <c r="F41" s="82"/>
      <c r="G41" s="82"/>
      <c r="H41" s="82"/>
      <c r="I41" s="82"/>
      <c r="J41" s="82"/>
      <c r="K41" s="82"/>
      <c r="L41" s="82"/>
      <c r="M41" s="101"/>
      <c r="N41" s="100"/>
    </row>
    <row r="42" spans="2:14" ht="16" customHeight="1" x14ac:dyDescent="0.2">
      <c r="B42" s="71"/>
      <c r="C42" s="96"/>
      <c r="D42" s="96"/>
      <c r="E42" s="96"/>
      <c r="F42" s="96"/>
      <c r="G42" s="102"/>
      <c r="H42" s="96"/>
      <c r="I42" s="96"/>
      <c r="J42" s="96"/>
      <c r="K42" s="96"/>
      <c r="L42" s="96"/>
      <c r="M42" s="101"/>
      <c r="N42" s="100"/>
    </row>
    <row r="43" spans="2:14" ht="16" customHeight="1" x14ac:dyDescent="0.2">
      <c r="B43" s="280"/>
      <c r="C43" s="280"/>
      <c r="D43" s="280"/>
      <c r="E43" s="280"/>
      <c r="F43" s="280"/>
      <c r="G43" s="280"/>
      <c r="H43" s="280"/>
      <c r="I43" s="280"/>
      <c r="J43" s="280"/>
      <c r="K43" s="280"/>
      <c r="L43" s="280"/>
      <c r="M43" s="100"/>
      <c r="N43" s="100"/>
    </row>
    <row r="44" spans="2:14" ht="16" customHeight="1" x14ac:dyDescent="0.2">
      <c r="B44" s="70"/>
      <c r="C44" s="82"/>
      <c r="D44" s="82"/>
      <c r="E44" s="82"/>
      <c r="F44" s="82"/>
      <c r="G44" s="82"/>
      <c r="H44" s="82"/>
      <c r="I44" s="82"/>
      <c r="J44" s="82"/>
      <c r="K44" s="82"/>
      <c r="L44" s="82"/>
      <c r="M44" s="100"/>
      <c r="N44" s="100"/>
    </row>
    <row r="45" spans="2:14" ht="16" customHeight="1" x14ac:dyDescent="0.2">
      <c r="B45" s="70"/>
      <c r="C45" s="82"/>
      <c r="D45" s="82"/>
      <c r="E45" s="82"/>
      <c r="F45" s="82"/>
      <c r="G45" s="83"/>
      <c r="H45" s="82"/>
      <c r="I45" s="82"/>
      <c r="J45" s="82"/>
      <c r="K45" s="82"/>
      <c r="L45" s="82"/>
      <c r="M45" s="100"/>
      <c r="N45" s="100"/>
    </row>
    <row r="46" spans="2:14" ht="16" customHeight="1" x14ac:dyDescent="0.2">
      <c r="B46" s="70"/>
      <c r="C46" s="82"/>
      <c r="D46" s="82"/>
      <c r="E46" s="82"/>
      <c r="F46" s="82"/>
      <c r="G46" s="82"/>
      <c r="H46" s="82"/>
      <c r="I46" s="82"/>
      <c r="J46" s="82"/>
      <c r="K46" s="82"/>
      <c r="L46" s="82"/>
      <c r="M46" s="100"/>
      <c r="N46" s="100"/>
    </row>
  </sheetData>
  <mergeCells count="5">
    <mergeCell ref="B31:L31"/>
    <mergeCell ref="B43:L43"/>
    <mergeCell ref="B2:B8"/>
    <mergeCell ref="C2:N7"/>
    <mergeCell ref="B17:B1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1"/>
  <sheetViews>
    <sheetView topLeftCell="A4" workbookViewId="0">
      <selection activeCell="I12" sqref="I12"/>
    </sheetView>
  </sheetViews>
  <sheetFormatPr baseColWidth="10" defaultColWidth="9.1640625" defaultRowHeight="16" x14ac:dyDescent="0.2"/>
  <cols>
    <col min="1" max="1" width="3.5" customWidth="1"/>
    <col min="2" max="2" width="46.5" style="29" customWidth="1"/>
    <col min="3" max="3" width="11.6640625" bestFit="1" customWidth="1"/>
    <col min="4" max="5" width="9.5" bestFit="1" customWidth="1"/>
    <col min="6" max="14" width="10.5" bestFit="1" customWidth="1"/>
  </cols>
  <sheetData>
    <row r="1" spans="2:15" ht="17" thickBot="1" x14ac:dyDescent="0.25"/>
    <row r="2" spans="2:15" ht="15" customHeight="1" x14ac:dyDescent="0.2">
      <c r="B2" s="281"/>
      <c r="C2" s="296"/>
      <c r="D2" s="297"/>
      <c r="E2" s="297"/>
      <c r="F2" s="297"/>
      <c r="G2" s="297"/>
      <c r="H2" s="297"/>
      <c r="I2" s="297"/>
      <c r="J2" s="297"/>
      <c r="K2" s="297"/>
      <c r="L2" s="297"/>
      <c r="M2" s="297"/>
      <c r="N2" s="298"/>
    </row>
    <row r="3" spans="2:15" ht="15" customHeight="1" x14ac:dyDescent="0.2">
      <c r="B3" s="282"/>
      <c r="C3" s="299"/>
      <c r="D3" s="300"/>
      <c r="E3" s="300"/>
      <c r="F3" s="300"/>
      <c r="G3" s="300"/>
      <c r="H3" s="300"/>
      <c r="I3" s="300"/>
      <c r="J3" s="300"/>
      <c r="K3" s="300"/>
      <c r="L3" s="300"/>
      <c r="M3" s="300"/>
      <c r="N3" s="301"/>
    </row>
    <row r="4" spans="2:15" ht="15" customHeight="1" x14ac:dyDescent="0.2">
      <c r="B4" s="282"/>
      <c r="C4" s="299"/>
      <c r="D4" s="300"/>
      <c r="E4" s="300"/>
      <c r="F4" s="300"/>
      <c r="G4" s="300"/>
      <c r="H4" s="300"/>
      <c r="I4" s="300"/>
      <c r="J4" s="300"/>
      <c r="K4" s="300"/>
      <c r="L4" s="300"/>
      <c r="M4" s="300"/>
      <c r="N4" s="301"/>
    </row>
    <row r="5" spans="2:15" ht="15" customHeight="1" x14ac:dyDescent="0.2">
      <c r="B5" s="282"/>
      <c r="C5" s="299"/>
      <c r="D5" s="300"/>
      <c r="E5" s="300"/>
      <c r="F5" s="300"/>
      <c r="G5" s="300"/>
      <c r="H5" s="300"/>
      <c r="I5" s="300"/>
      <c r="J5" s="300"/>
      <c r="K5" s="300"/>
      <c r="L5" s="300"/>
      <c r="M5" s="300"/>
      <c r="N5" s="301"/>
    </row>
    <row r="6" spans="2:15" ht="15" customHeight="1" x14ac:dyDescent="0.2">
      <c r="B6" s="282"/>
      <c r="C6" s="299"/>
      <c r="D6" s="300"/>
      <c r="E6" s="300"/>
      <c r="F6" s="300"/>
      <c r="G6" s="300"/>
      <c r="H6" s="300"/>
      <c r="I6" s="300"/>
      <c r="J6" s="300"/>
      <c r="K6" s="300"/>
      <c r="L6" s="300"/>
      <c r="M6" s="300"/>
      <c r="N6" s="301"/>
    </row>
    <row r="7" spans="2:15" ht="48.75" customHeight="1" thickBot="1" x14ac:dyDescent="0.25">
      <c r="B7" s="282"/>
      <c r="C7" s="299"/>
      <c r="D7" s="300"/>
      <c r="E7" s="300"/>
      <c r="F7" s="300"/>
      <c r="G7" s="300"/>
      <c r="H7" s="300"/>
      <c r="I7" s="300"/>
      <c r="J7" s="300"/>
      <c r="K7" s="300"/>
      <c r="L7" s="300"/>
      <c r="M7" s="300"/>
      <c r="N7" s="301"/>
    </row>
    <row r="8" spans="2:15" ht="18.75" customHeight="1" thickBot="1" x14ac:dyDescent="0.25">
      <c r="B8" s="295"/>
      <c r="C8" s="33">
        <v>2014</v>
      </c>
      <c r="D8" s="33">
        <v>2015</v>
      </c>
      <c r="E8" s="33">
        <v>2016</v>
      </c>
      <c r="F8" s="33">
        <v>2017</v>
      </c>
      <c r="G8" s="33">
        <v>2018</v>
      </c>
      <c r="H8" s="33">
        <v>2019</v>
      </c>
      <c r="I8" s="33">
        <v>2020</v>
      </c>
      <c r="J8" s="103">
        <v>2021</v>
      </c>
      <c r="K8" s="104">
        <v>2022</v>
      </c>
      <c r="L8" s="104">
        <v>2023</v>
      </c>
      <c r="M8" s="104">
        <v>2024</v>
      </c>
      <c r="N8" s="105">
        <v>2025</v>
      </c>
    </row>
    <row r="9" spans="2:15" x14ac:dyDescent="0.2">
      <c r="B9" s="63" t="s">
        <v>37</v>
      </c>
      <c r="C9" s="34"/>
      <c r="D9" s="35"/>
      <c r="E9" s="35"/>
      <c r="F9" s="35"/>
      <c r="G9" s="35"/>
      <c r="H9" s="35"/>
      <c r="I9" s="35"/>
      <c r="J9" s="36"/>
      <c r="K9" s="35"/>
      <c r="L9" s="35"/>
      <c r="M9" s="37"/>
      <c r="N9" s="38"/>
    </row>
    <row r="10" spans="2:15" x14ac:dyDescent="0.2">
      <c r="B10" s="64" t="s">
        <v>5</v>
      </c>
      <c r="C10" s="139">
        <f>'1.Income statement'!C12</f>
        <v>0</v>
      </c>
      <c r="D10" s="139">
        <f>'1.Income statement'!D12</f>
        <v>0</v>
      </c>
      <c r="E10" s="139">
        <f>'1.Income statement'!E12</f>
        <v>0</v>
      </c>
      <c r="F10" s="139">
        <f>'1.Income statement'!F12</f>
        <v>0</v>
      </c>
      <c r="G10" s="139">
        <f>'1.Income statement'!G12</f>
        <v>0</v>
      </c>
      <c r="H10" s="139">
        <f>'1.Income statement'!H12</f>
        <v>0</v>
      </c>
      <c r="I10" s="139">
        <f>'1.Income statement'!I12</f>
        <v>0</v>
      </c>
      <c r="J10" s="140">
        <f>'1.Income statement'!J12</f>
        <v>0</v>
      </c>
      <c r="K10" s="139">
        <f>'1.Income statement'!K12</f>
        <v>0</v>
      </c>
      <c r="L10" s="139">
        <f>'1.Income statement'!L12</f>
        <v>0</v>
      </c>
      <c r="M10" s="139">
        <f>'1.Income statement'!M12</f>
        <v>0</v>
      </c>
      <c r="N10" s="141">
        <f>'1.Income statement'!N12</f>
        <v>0</v>
      </c>
    </row>
    <row r="11" spans="2:15" x14ac:dyDescent="0.2">
      <c r="B11" s="187" t="s">
        <v>39</v>
      </c>
      <c r="C11" s="152"/>
      <c r="D11" s="152"/>
      <c r="E11" s="152">
        <v>7</v>
      </c>
      <c r="F11" s="152">
        <v>9</v>
      </c>
      <c r="G11" s="152">
        <v>7</v>
      </c>
      <c r="H11" s="152">
        <v>8</v>
      </c>
      <c r="I11" s="152">
        <v>7</v>
      </c>
      <c r="J11" s="142">
        <f>(I11*'1.Income statement'!$P$11)+'2.Flujos de caja'!I11</f>
        <v>7</v>
      </c>
      <c r="K11" s="143">
        <f>(J11*'1.Income statement'!$P$11)+'2.Flujos de caja'!J11</f>
        <v>7</v>
      </c>
      <c r="L11" s="143">
        <f>(K11*'1.Income statement'!$P$11)+'2.Flujos de caja'!K11</f>
        <v>7</v>
      </c>
      <c r="M11" s="143">
        <f>(L11*'1.Income statement'!$P$11)+'2.Flujos de caja'!L11</f>
        <v>7</v>
      </c>
      <c r="N11" s="144">
        <f>(M11*'1.Income statement'!$P$11)+'2.Flujos de caja'!M11</f>
        <v>7</v>
      </c>
    </row>
    <row r="12" spans="2:15" ht="51" x14ac:dyDescent="0.2">
      <c r="B12" s="277" t="s">
        <v>81</v>
      </c>
      <c r="C12" s="258"/>
      <c r="D12" s="258"/>
      <c r="E12" s="258"/>
      <c r="F12" s="258"/>
      <c r="G12" s="258"/>
      <c r="H12" s="258"/>
      <c r="I12" s="258"/>
      <c r="J12" s="146">
        <f>(I12*'1.Income statement'!$P$11)+'2.Flujos de caja'!I12</f>
        <v>0</v>
      </c>
      <c r="K12" s="145">
        <f>(J12*'1.Income statement'!$P$11)+'2.Flujos de caja'!J12</f>
        <v>0</v>
      </c>
      <c r="L12" s="145">
        <f>(K12*'1.Income statement'!$P$11)+'2.Flujos de caja'!K12</f>
        <v>0</v>
      </c>
      <c r="M12" s="145">
        <f>(L12*'1.Income statement'!$P$11)+'2.Flujos de caja'!L12</f>
        <v>0</v>
      </c>
      <c r="N12" s="145">
        <f>(M12*'1.Income statement'!$P$11)+'2.Flujos de caja'!M12</f>
        <v>0</v>
      </c>
      <c r="O12" s="216"/>
    </row>
    <row r="13" spans="2:15" x14ac:dyDescent="0.2">
      <c r="B13" s="188" t="s">
        <v>38</v>
      </c>
      <c r="C13" s="145">
        <f>'1.Income statement'!C17</f>
        <v>0</v>
      </c>
      <c r="D13" s="145">
        <f>'1.Income statement'!D17</f>
        <v>0</v>
      </c>
      <c r="E13" s="145">
        <f>'1.Income statement'!E17</f>
        <v>0</v>
      </c>
      <c r="F13" s="145">
        <f>'1.Income statement'!F17</f>
        <v>0</v>
      </c>
      <c r="G13" s="145">
        <f>'1.Income statement'!G17</f>
        <v>0</v>
      </c>
      <c r="H13" s="145">
        <f>'1.Income statement'!H17</f>
        <v>0</v>
      </c>
      <c r="I13" s="145">
        <f>'1.Income statement'!I17</f>
        <v>0</v>
      </c>
      <c r="J13" s="146">
        <f>'1.Income statement'!J17</f>
        <v>0</v>
      </c>
      <c r="K13" s="145">
        <f>'1.Income statement'!K17</f>
        <v>0</v>
      </c>
      <c r="L13" s="145">
        <f>'1.Income statement'!L17</f>
        <v>0</v>
      </c>
      <c r="M13" s="145">
        <f>'1.Income statement'!M17</f>
        <v>0</v>
      </c>
      <c r="N13" s="147">
        <f>'1.Income statement'!N17</f>
        <v>0</v>
      </c>
    </row>
    <row r="14" spans="2:15" x14ac:dyDescent="0.2">
      <c r="B14" s="188" t="s">
        <v>40</v>
      </c>
      <c r="C14" s="145">
        <f>'1.Income statement'!C20</f>
        <v>0</v>
      </c>
      <c r="D14" s="145">
        <f>'1.Income statement'!D20</f>
        <v>0</v>
      </c>
      <c r="E14" s="145">
        <f>'1.Income statement'!E20</f>
        <v>0</v>
      </c>
      <c r="F14" s="145">
        <f>'1.Income statement'!F20</f>
        <v>0</v>
      </c>
      <c r="G14" s="145">
        <f>'1.Income statement'!G20</f>
        <v>0</v>
      </c>
      <c r="H14" s="145">
        <f>'1.Income statement'!H20</f>
        <v>0</v>
      </c>
      <c r="I14" s="145">
        <f>'1.Income statement'!I20</f>
        <v>0</v>
      </c>
      <c r="J14" s="146">
        <f>'1.Income statement'!J20</f>
        <v>0</v>
      </c>
      <c r="K14" s="145">
        <f>'1.Income statement'!K20</f>
        <v>0</v>
      </c>
      <c r="L14" s="145">
        <f>'1.Income statement'!L20</f>
        <v>0</v>
      </c>
      <c r="M14" s="145">
        <f>'1.Income statement'!M20</f>
        <v>0</v>
      </c>
      <c r="N14" s="147">
        <f>'1.Income statement'!N20</f>
        <v>0</v>
      </c>
    </row>
    <row r="15" spans="2:15" x14ac:dyDescent="0.2">
      <c r="B15" s="189" t="s">
        <v>78</v>
      </c>
      <c r="C15" s="186">
        <f>'1.Income statement'!C23</f>
        <v>0</v>
      </c>
      <c r="D15" s="186">
        <f>'1.Income statement'!D23</f>
        <v>0</v>
      </c>
      <c r="E15" s="186">
        <f>'1.Income statement'!E23</f>
        <v>0</v>
      </c>
      <c r="F15" s="186">
        <f>'1.Income statement'!F23</f>
        <v>0</v>
      </c>
      <c r="G15" s="186">
        <f>'1.Income statement'!G23</f>
        <v>0</v>
      </c>
      <c r="H15" s="186">
        <f>'1.Income statement'!H23</f>
        <v>0</v>
      </c>
      <c r="I15" s="186">
        <f>'1.Income statement'!I23</f>
        <v>0</v>
      </c>
      <c r="J15" s="226">
        <f>'1.Income statement'!J23</f>
        <v>0</v>
      </c>
      <c r="K15" s="193">
        <f>'1.Income statement'!K23</f>
        <v>0</v>
      </c>
      <c r="L15" s="193">
        <f>'1.Income statement'!L23</f>
        <v>0</v>
      </c>
      <c r="M15" s="193">
        <f>'1.Income statement'!M23</f>
        <v>0</v>
      </c>
      <c r="N15" s="194">
        <f>'1.Income statement'!N23</f>
        <v>0</v>
      </c>
    </row>
    <row r="16" spans="2:15" x14ac:dyDescent="0.2">
      <c r="B16" s="65" t="s">
        <v>7</v>
      </c>
      <c r="C16" s="148">
        <f t="shared" ref="C16:H16" si="0">C10-C11-C13-C14-C15-C12</f>
        <v>0</v>
      </c>
      <c r="D16" s="148">
        <f t="shared" si="0"/>
        <v>0</v>
      </c>
      <c r="E16" s="148">
        <f t="shared" si="0"/>
        <v>-7</v>
      </c>
      <c r="F16" s="148">
        <f t="shared" si="0"/>
        <v>-9</v>
      </c>
      <c r="G16" s="148">
        <f t="shared" si="0"/>
        <v>-7</v>
      </c>
      <c r="H16" s="148">
        <f t="shared" si="0"/>
        <v>-8</v>
      </c>
      <c r="I16" s="148">
        <f>I10-I11-I13-I14-I15-I12</f>
        <v>-7</v>
      </c>
      <c r="J16" s="203">
        <f t="shared" ref="J16:N16" si="1">J10-J11-J13-J14-J15-J12</f>
        <v>-7</v>
      </c>
      <c r="K16" s="148">
        <f t="shared" si="1"/>
        <v>-7</v>
      </c>
      <c r="L16" s="148">
        <f t="shared" si="1"/>
        <v>-7</v>
      </c>
      <c r="M16" s="148">
        <f t="shared" si="1"/>
        <v>-7</v>
      </c>
      <c r="N16" s="148">
        <f t="shared" si="1"/>
        <v>-7</v>
      </c>
      <c r="O16" s="216"/>
    </row>
    <row r="17" spans="2:15" ht="17" thickBot="1" x14ac:dyDescent="0.25">
      <c r="B17" s="66" t="s">
        <v>8</v>
      </c>
      <c r="C17" s="39" t="e">
        <f>C16/'1.Income statement'!C27</f>
        <v>#DIV/0!</v>
      </c>
      <c r="D17" s="39" t="e">
        <f>D16/'1.Income statement'!D27</f>
        <v>#DIV/0!</v>
      </c>
      <c r="E17" s="39" t="e">
        <f>E16/'1.Income statement'!E27</f>
        <v>#DIV/0!</v>
      </c>
      <c r="F17" s="39" t="e">
        <f>F16/'1.Income statement'!F27</f>
        <v>#DIV/0!</v>
      </c>
      <c r="G17" s="39" t="e">
        <f>G16/'1.Income statement'!G27</f>
        <v>#DIV/0!</v>
      </c>
      <c r="H17" s="39" t="e">
        <f>H16/'1.Income statement'!H27</f>
        <v>#DIV/0!</v>
      </c>
      <c r="I17" s="39" t="e">
        <f>I16/'1.Income statement'!I27</f>
        <v>#DIV/0!</v>
      </c>
      <c r="J17" s="40" t="e">
        <f>J16/'1.Income statement'!J27</f>
        <v>#DIV/0!</v>
      </c>
      <c r="K17" s="39" t="e">
        <f>K16/'1.Income statement'!K27</f>
        <v>#DIV/0!</v>
      </c>
      <c r="L17" s="39" t="e">
        <f>L16/'1.Income statement'!L27</f>
        <v>#DIV/0!</v>
      </c>
      <c r="M17" s="39" t="e">
        <f>M16/'1.Income statement'!M27</f>
        <v>#DIV/0!</v>
      </c>
      <c r="N17" s="41" t="e">
        <f>N16/'1.Income statement'!N27</f>
        <v>#DIV/0!</v>
      </c>
      <c r="O17" s="206"/>
    </row>
    <row r="18" spans="2:15" x14ac:dyDescent="0.2">
      <c r="B18" s="28"/>
      <c r="C18" s="3"/>
      <c r="D18" s="3"/>
      <c r="E18" s="3"/>
      <c r="F18" s="3"/>
      <c r="G18" s="3"/>
      <c r="H18" s="3"/>
      <c r="I18" s="3"/>
      <c r="J18" s="3"/>
      <c r="K18" s="3"/>
      <c r="L18" s="3"/>
      <c r="M18" s="3"/>
      <c r="N18" s="3"/>
    </row>
    <row r="19" spans="2:15" x14ac:dyDescent="0.2">
      <c r="B19" s="4"/>
      <c r="C19" s="3"/>
      <c r="D19" s="3"/>
      <c r="E19" s="3"/>
      <c r="F19" s="3"/>
      <c r="G19" s="3"/>
      <c r="H19" s="3"/>
      <c r="I19" s="3"/>
      <c r="J19" s="3"/>
      <c r="K19" s="3"/>
      <c r="L19" s="3"/>
      <c r="M19" s="3"/>
      <c r="N19" s="3"/>
    </row>
    <row r="20" spans="2:15" x14ac:dyDescent="0.2">
      <c r="B20" s="28"/>
      <c r="C20" s="3"/>
      <c r="D20" s="3"/>
      <c r="E20" s="3"/>
      <c r="F20" s="3"/>
      <c r="G20" s="3"/>
      <c r="H20" s="3"/>
      <c r="I20" s="3"/>
      <c r="J20" s="3"/>
      <c r="K20" s="3"/>
      <c r="L20" s="3"/>
      <c r="M20" s="3"/>
      <c r="N20" s="3"/>
    </row>
    <row r="21" spans="2:15" x14ac:dyDescent="0.2">
      <c r="B21" s="28"/>
      <c r="C21" s="3"/>
      <c r="D21" s="3"/>
      <c r="E21" s="3"/>
      <c r="F21" s="3"/>
      <c r="G21" s="3"/>
      <c r="H21" s="3"/>
      <c r="I21" s="3"/>
      <c r="J21" s="3"/>
      <c r="K21" s="3"/>
      <c r="L21" s="3"/>
      <c r="M21" s="3"/>
      <c r="N21" s="3"/>
    </row>
    <row r="22" spans="2:15" x14ac:dyDescent="0.2">
      <c r="B22" s="28"/>
      <c r="C22" s="3"/>
      <c r="D22" s="3"/>
      <c r="E22" s="3"/>
      <c r="F22" s="3"/>
      <c r="G22" s="3"/>
      <c r="H22" s="3"/>
      <c r="I22" s="3"/>
      <c r="J22" s="3"/>
      <c r="K22" s="3"/>
      <c r="L22" s="3"/>
      <c r="M22" s="3"/>
      <c r="N22" s="3"/>
    </row>
    <row r="23" spans="2:15" x14ac:dyDescent="0.2">
      <c r="B23" s="28"/>
      <c r="C23" s="3"/>
      <c r="D23" s="3"/>
      <c r="E23" s="3"/>
      <c r="F23" s="3"/>
      <c r="G23" s="3"/>
      <c r="H23" s="3"/>
      <c r="I23" s="3"/>
      <c r="J23" s="3"/>
      <c r="K23" s="3"/>
      <c r="L23" s="3"/>
      <c r="M23" s="3"/>
      <c r="N23" s="3"/>
    </row>
    <row r="24" spans="2:15" x14ac:dyDescent="0.2">
      <c r="B24" s="28"/>
      <c r="C24" s="3"/>
      <c r="D24" s="3"/>
      <c r="E24" s="3"/>
      <c r="F24" s="3"/>
      <c r="G24" s="3"/>
      <c r="H24" s="3"/>
      <c r="I24" s="3"/>
      <c r="J24" s="3"/>
      <c r="K24" s="3"/>
      <c r="L24" s="3"/>
      <c r="M24" s="3"/>
      <c r="N24" s="3"/>
    </row>
    <row r="25" spans="2:15" x14ac:dyDescent="0.2">
      <c r="B25" s="28"/>
      <c r="C25" s="2"/>
      <c r="D25" s="2"/>
      <c r="E25" s="2"/>
      <c r="F25" s="2"/>
      <c r="G25" s="2"/>
      <c r="H25" s="2"/>
      <c r="I25" s="2"/>
      <c r="J25" s="2"/>
      <c r="K25" s="2"/>
      <c r="L25" s="2"/>
      <c r="M25" s="2"/>
      <c r="N25" s="2"/>
    </row>
    <row r="26" spans="2:15" x14ac:dyDescent="0.2">
      <c r="B26" s="27"/>
      <c r="C26" s="1"/>
      <c r="D26" s="1"/>
      <c r="E26" s="1"/>
      <c r="F26" s="1"/>
      <c r="G26" s="1"/>
      <c r="H26" s="1"/>
      <c r="I26" s="1"/>
      <c r="J26" s="1"/>
      <c r="K26" s="1"/>
      <c r="L26" s="1"/>
      <c r="M26" s="1"/>
      <c r="N26" s="1"/>
    </row>
    <row r="27" spans="2:15" x14ac:dyDescent="0.2">
      <c r="B27" s="27"/>
      <c r="C27" s="1"/>
      <c r="D27" s="1"/>
      <c r="E27" s="1"/>
      <c r="F27" s="1"/>
      <c r="G27" s="1"/>
      <c r="H27" s="1"/>
      <c r="I27" s="1"/>
      <c r="J27" s="1"/>
      <c r="K27" s="1"/>
      <c r="L27" s="1"/>
      <c r="M27" s="1"/>
      <c r="N27" s="1"/>
    </row>
    <row r="28" spans="2:15" x14ac:dyDescent="0.2">
      <c r="B28" s="27"/>
      <c r="C28" s="1"/>
      <c r="D28" s="1"/>
      <c r="E28" s="1"/>
      <c r="F28" s="1"/>
      <c r="G28" s="1"/>
      <c r="H28" s="1"/>
      <c r="I28" s="1"/>
      <c r="J28" s="1"/>
      <c r="K28" s="1"/>
      <c r="L28" s="1"/>
      <c r="M28" s="1"/>
      <c r="N28" s="1"/>
    </row>
    <row r="29" spans="2:15" x14ac:dyDescent="0.2">
      <c r="B29" s="27"/>
      <c r="C29" s="1"/>
      <c r="D29" s="1"/>
      <c r="E29" s="1"/>
      <c r="F29" s="1"/>
      <c r="G29" s="1"/>
      <c r="H29" s="1"/>
      <c r="I29" s="1"/>
      <c r="J29" s="1"/>
      <c r="K29" s="1"/>
      <c r="L29" s="1"/>
      <c r="M29" s="1"/>
      <c r="N29" s="1"/>
    </row>
    <row r="30" spans="2:15" x14ac:dyDescent="0.2">
      <c r="B30" s="27"/>
      <c r="C30" s="1"/>
      <c r="D30" s="1"/>
      <c r="E30" s="1"/>
      <c r="F30" s="1"/>
      <c r="G30" s="1"/>
      <c r="H30" s="1"/>
      <c r="I30" s="1"/>
      <c r="J30" s="1"/>
      <c r="K30" s="1"/>
      <c r="L30" s="1"/>
      <c r="M30" s="1"/>
      <c r="N30" s="1"/>
    </row>
    <row r="31" spans="2:15" x14ac:dyDescent="0.2">
      <c r="B31" s="27"/>
      <c r="C31" s="1"/>
      <c r="D31" s="1"/>
      <c r="E31" s="1"/>
      <c r="F31" s="1"/>
      <c r="G31" s="1"/>
      <c r="H31" s="1"/>
      <c r="I31" s="1"/>
      <c r="J31" s="1"/>
      <c r="K31" s="1"/>
      <c r="L31" s="1"/>
      <c r="M31" s="1"/>
      <c r="N31"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workbookViewId="0">
      <selection activeCell="R16" sqref="R16"/>
    </sheetView>
  </sheetViews>
  <sheetFormatPr baseColWidth="10" defaultColWidth="9.1640625" defaultRowHeight="15" x14ac:dyDescent="0.2"/>
  <cols>
    <col min="1" max="1" width="4.1640625" customWidth="1"/>
    <col min="2" max="2" width="56.1640625" customWidth="1"/>
    <col min="3" max="3" width="8.5" customWidth="1"/>
    <col min="4" max="4" width="9" customWidth="1"/>
    <col min="15" max="15" width="13.83203125" customWidth="1"/>
  </cols>
  <sheetData>
    <row r="1" spans="2:16" ht="16" thickBot="1" x14ac:dyDescent="0.25"/>
    <row r="2" spans="2:16" ht="15" customHeight="1" x14ac:dyDescent="0.2">
      <c r="B2" s="302"/>
      <c r="C2" s="296"/>
      <c r="D2" s="297"/>
      <c r="E2" s="297"/>
      <c r="F2" s="297"/>
      <c r="G2" s="297"/>
      <c r="H2" s="297"/>
      <c r="I2" s="297"/>
      <c r="J2" s="297"/>
      <c r="K2" s="297"/>
      <c r="L2" s="297"/>
      <c r="M2" s="297"/>
      <c r="N2" s="298"/>
    </row>
    <row r="3" spans="2:16" ht="15" customHeight="1" x14ac:dyDescent="0.2">
      <c r="B3" s="303"/>
      <c r="C3" s="299"/>
      <c r="D3" s="300"/>
      <c r="E3" s="300"/>
      <c r="F3" s="300"/>
      <c r="G3" s="300"/>
      <c r="H3" s="300"/>
      <c r="I3" s="300"/>
      <c r="J3" s="300"/>
      <c r="K3" s="300"/>
      <c r="L3" s="300"/>
      <c r="M3" s="300"/>
      <c r="N3" s="301"/>
    </row>
    <row r="4" spans="2:16" ht="15" customHeight="1" x14ac:dyDescent="0.2">
      <c r="B4" s="303"/>
      <c r="C4" s="299"/>
      <c r="D4" s="300"/>
      <c r="E4" s="300"/>
      <c r="F4" s="300"/>
      <c r="G4" s="300"/>
      <c r="H4" s="300"/>
      <c r="I4" s="300"/>
      <c r="J4" s="300"/>
      <c r="K4" s="300"/>
      <c r="L4" s="300"/>
      <c r="M4" s="300"/>
      <c r="N4" s="301"/>
    </row>
    <row r="5" spans="2:16" ht="15" customHeight="1" x14ac:dyDescent="0.2">
      <c r="B5" s="303"/>
      <c r="C5" s="299"/>
      <c r="D5" s="300"/>
      <c r="E5" s="300"/>
      <c r="F5" s="300"/>
      <c r="G5" s="300"/>
      <c r="H5" s="300"/>
      <c r="I5" s="300"/>
      <c r="J5" s="300"/>
      <c r="K5" s="300"/>
      <c r="L5" s="300"/>
      <c r="M5" s="300"/>
      <c r="N5" s="301"/>
    </row>
    <row r="6" spans="2:16" ht="15" customHeight="1" x14ac:dyDescent="0.2">
      <c r="B6" s="303"/>
      <c r="C6" s="299"/>
      <c r="D6" s="300"/>
      <c r="E6" s="300"/>
      <c r="F6" s="300"/>
      <c r="G6" s="300"/>
      <c r="H6" s="300"/>
      <c r="I6" s="300"/>
      <c r="J6" s="300"/>
      <c r="K6" s="300"/>
      <c r="L6" s="300"/>
      <c r="M6" s="300"/>
      <c r="N6" s="301"/>
    </row>
    <row r="7" spans="2:16" ht="48.75" customHeight="1" thickBot="1" x14ac:dyDescent="0.25">
      <c r="B7" s="303"/>
      <c r="C7" s="299"/>
      <c r="D7" s="300"/>
      <c r="E7" s="300"/>
      <c r="F7" s="300"/>
      <c r="G7" s="300"/>
      <c r="H7" s="300"/>
      <c r="I7" s="300"/>
      <c r="J7" s="300"/>
      <c r="K7" s="300"/>
      <c r="L7" s="300"/>
      <c r="M7" s="300"/>
      <c r="N7" s="301"/>
    </row>
    <row r="8" spans="2:16" ht="18.75" customHeight="1" thickBot="1" x14ac:dyDescent="0.25">
      <c r="B8" s="303"/>
      <c r="C8" s="33">
        <v>2014</v>
      </c>
      <c r="D8" s="33">
        <v>2015</v>
      </c>
      <c r="E8" s="33">
        <v>2016</v>
      </c>
      <c r="F8" s="33">
        <v>2017</v>
      </c>
      <c r="G8" s="33">
        <v>2018</v>
      </c>
      <c r="H8" s="33">
        <v>2019</v>
      </c>
      <c r="I8" s="33">
        <v>2020</v>
      </c>
      <c r="J8" s="103">
        <v>2021</v>
      </c>
      <c r="K8" s="104">
        <v>2022</v>
      </c>
      <c r="L8" s="104">
        <v>2023</v>
      </c>
      <c r="M8" s="104">
        <v>2024</v>
      </c>
      <c r="N8" s="105">
        <v>2025</v>
      </c>
    </row>
    <row r="9" spans="2:16" ht="17" thickBot="1" x14ac:dyDescent="0.25">
      <c r="B9" s="44" t="s">
        <v>41</v>
      </c>
      <c r="C9" s="67"/>
      <c r="D9" s="68"/>
      <c r="E9" s="68"/>
      <c r="F9" s="68"/>
      <c r="G9" s="68"/>
      <c r="H9" s="68"/>
      <c r="I9" s="149"/>
      <c r="J9" s="67"/>
      <c r="K9" s="68"/>
      <c r="L9" s="68"/>
      <c r="M9" s="50"/>
      <c r="N9" s="51"/>
    </row>
    <row r="10" spans="2:16" ht="16" thickBot="1" x14ac:dyDescent="0.25">
      <c r="B10" s="207" t="s">
        <v>10</v>
      </c>
      <c r="C10" s="46">
        <f>'1.Income statement'!C15</f>
        <v>0</v>
      </c>
      <c r="D10" s="46">
        <f>'1.Income statement'!D15</f>
        <v>0</v>
      </c>
      <c r="E10" s="46">
        <f>'1.Income statement'!E15</f>
        <v>0</v>
      </c>
      <c r="F10" s="46">
        <f>'1.Income statement'!F15</f>
        <v>0</v>
      </c>
      <c r="G10" s="46">
        <f>'1.Income statement'!G15</f>
        <v>0</v>
      </c>
      <c r="H10" s="46">
        <f>'1.Income statement'!H15</f>
        <v>0</v>
      </c>
      <c r="I10" s="46">
        <f>'1.Income statement'!I15</f>
        <v>0</v>
      </c>
      <c r="J10" s="45">
        <f>'1.Income statement'!J15</f>
        <v>0</v>
      </c>
      <c r="K10" s="46">
        <f>'1.Income statement'!K15</f>
        <v>0</v>
      </c>
      <c r="L10" s="46">
        <f>'1.Income statement'!L15</f>
        <v>0</v>
      </c>
      <c r="M10" s="46">
        <f>'1.Income statement'!M15</f>
        <v>0</v>
      </c>
      <c r="N10" s="47">
        <f>'1.Income statement'!N15</f>
        <v>0</v>
      </c>
      <c r="O10" s="16" t="s">
        <v>32</v>
      </c>
      <c r="P10" s="10">
        <f>'1.Income statement'!$P$11</f>
        <v>0</v>
      </c>
    </row>
    <row r="11" spans="2:16" x14ac:dyDescent="0.2">
      <c r="B11" s="208" t="s">
        <v>42</v>
      </c>
      <c r="C11" s="53">
        <f>'1.Income statement'!C17</f>
        <v>0</v>
      </c>
      <c r="D11" s="53">
        <f>'1.Income statement'!D17</f>
        <v>0</v>
      </c>
      <c r="E11" s="53">
        <f>'1.Income statement'!E17</f>
        <v>0</v>
      </c>
      <c r="F11" s="53">
        <f>'1.Income statement'!F17</f>
        <v>0</v>
      </c>
      <c r="G11" s="53">
        <f>'1.Income statement'!G17</f>
        <v>0</v>
      </c>
      <c r="H11" s="53">
        <f>'1.Income statement'!H17</f>
        <v>0</v>
      </c>
      <c r="I11" s="53">
        <f>'1.Income statement'!I17</f>
        <v>0</v>
      </c>
      <c r="J11" s="52">
        <f>'1.Income statement'!J17</f>
        <v>0</v>
      </c>
      <c r="K11" s="53">
        <f>'1.Income statement'!K17</f>
        <v>0</v>
      </c>
      <c r="L11" s="53">
        <f>'1.Income statement'!L17</f>
        <v>0</v>
      </c>
      <c r="M11" s="53">
        <f>'1.Income statement'!M17</f>
        <v>0</v>
      </c>
      <c r="N11" s="54">
        <f>'1.Income statement'!N17</f>
        <v>0</v>
      </c>
    </row>
    <row r="12" spans="2:16" x14ac:dyDescent="0.2">
      <c r="B12" s="209" t="s">
        <v>40</v>
      </c>
      <c r="C12" s="55">
        <f>'1.Income statement'!C20</f>
        <v>0</v>
      </c>
      <c r="D12" s="55">
        <f>'1.Income statement'!D20</f>
        <v>0</v>
      </c>
      <c r="E12" s="55">
        <f>'1.Income statement'!E20</f>
        <v>0</v>
      </c>
      <c r="F12" s="55">
        <f>'1.Income statement'!F20</f>
        <v>0</v>
      </c>
      <c r="G12" s="55">
        <f>'1.Income statement'!G20</f>
        <v>0</v>
      </c>
      <c r="H12" s="55">
        <f>'1.Income statement'!H20</f>
        <v>0</v>
      </c>
      <c r="I12" s="56">
        <f>'1.Income statement'!I20</f>
        <v>0</v>
      </c>
      <c r="J12" s="55">
        <f>'1.Income statement'!J20</f>
        <v>0</v>
      </c>
      <c r="K12" s="55">
        <f>'1.Income statement'!K20</f>
        <v>0</v>
      </c>
      <c r="L12" s="55">
        <f>'1.Income statement'!L20</f>
        <v>0</v>
      </c>
      <c r="M12" s="55">
        <f>'1.Income statement'!M20</f>
        <v>0</v>
      </c>
      <c r="N12" s="56">
        <f>'1.Income statement'!N20</f>
        <v>0</v>
      </c>
    </row>
    <row r="13" spans="2:16" x14ac:dyDescent="0.2">
      <c r="B13" s="210" t="s">
        <v>11</v>
      </c>
      <c r="C13" s="46">
        <f>'1.Income statement'!C24</f>
        <v>0</v>
      </c>
      <c r="D13" s="46">
        <f>'1.Income statement'!D24</f>
        <v>0</v>
      </c>
      <c r="E13" s="46">
        <f>'1.Income statement'!E24</f>
        <v>0</v>
      </c>
      <c r="F13" s="46">
        <f>'1.Income statement'!F24</f>
        <v>0</v>
      </c>
      <c r="G13" s="46">
        <f>'1.Income statement'!G24</f>
        <v>0</v>
      </c>
      <c r="H13" s="46">
        <f>'1.Income statement'!H24</f>
        <v>0</v>
      </c>
      <c r="I13" s="46">
        <f>'1.Income statement'!I24</f>
        <v>0</v>
      </c>
      <c r="J13" s="45">
        <f>'1.Income statement'!J24</f>
        <v>0</v>
      </c>
      <c r="K13" s="46">
        <f>'1.Income statement'!K24</f>
        <v>0</v>
      </c>
      <c r="L13" s="46">
        <f>'1.Income statement'!L24</f>
        <v>0</v>
      </c>
      <c r="M13" s="46">
        <f>'1.Income statement'!M24</f>
        <v>0</v>
      </c>
      <c r="N13" s="47">
        <f>'1.Income statement'!N24</f>
        <v>0</v>
      </c>
    </row>
    <row r="14" spans="2:16" x14ac:dyDescent="0.2">
      <c r="B14" s="211" t="s">
        <v>45</v>
      </c>
      <c r="C14" s="233"/>
      <c r="D14" s="233"/>
      <c r="E14" s="233"/>
      <c r="F14" s="233"/>
      <c r="G14" s="233"/>
      <c r="H14" s="239"/>
      <c r="I14" s="190"/>
      <c r="J14" s="55">
        <f>I14*$P$10+I14</f>
        <v>0</v>
      </c>
      <c r="K14" s="55">
        <f t="shared" ref="K14:N14" si="0">J14*$P$10+J14</f>
        <v>0</v>
      </c>
      <c r="L14" s="55">
        <f t="shared" si="0"/>
        <v>0</v>
      </c>
      <c r="M14" s="55">
        <f t="shared" si="0"/>
        <v>0</v>
      </c>
      <c r="N14" s="55">
        <f t="shared" si="0"/>
        <v>0</v>
      </c>
      <c r="O14" s="216"/>
    </row>
    <row r="15" spans="2:16" x14ac:dyDescent="0.2">
      <c r="B15" s="278" t="s">
        <v>82</v>
      </c>
      <c r="C15" s="233"/>
      <c r="D15" s="233"/>
      <c r="E15" s="233"/>
      <c r="F15" s="233"/>
      <c r="G15" s="233"/>
      <c r="H15" s="263"/>
      <c r="I15" s="264"/>
      <c r="J15" s="55">
        <f t="shared" ref="J15:J17" si="1">I15*$P$10+I15</f>
        <v>0</v>
      </c>
      <c r="K15" s="55">
        <f t="shared" ref="K15:N15" si="2">J15*$P$10+J15</f>
        <v>0</v>
      </c>
      <c r="L15" s="55">
        <f t="shared" si="2"/>
        <v>0</v>
      </c>
      <c r="M15" s="55">
        <f t="shared" si="2"/>
        <v>0</v>
      </c>
      <c r="N15" s="56">
        <f t="shared" si="2"/>
        <v>0</v>
      </c>
    </row>
    <row r="16" spans="2:16" x14ac:dyDescent="0.2">
      <c r="B16" s="211" t="s">
        <v>43</v>
      </c>
      <c r="C16" s="233"/>
      <c r="D16" s="233"/>
      <c r="E16" s="233"/>
      <c r="F16" s="233"/>
      <c r="G16" s="233"/>
      <c r="H16" s="240"/>
      <c r="I16" s="150"/>
      <c r="J16" s="55">
        <f t="shared" si="1"/>
        <v>0</v>
      </c>
      <c r="K16" s="55">
        <f t="shared" ref="K16:N16" si="3">J16*$P$10+J16</f>
        <v>0</v>
      </c>
      <c r="L16" s="55">
        <f t="shared" si="3"/>
        <v>0</v>
      </c>
      <c r="M16" s="55">
        <f t="shared" si="3"/>
        <v>0</v>
      </c>
      <c r="N16" s="56">
        <f t="shared" si="3"/>
        <v>0</v>
      </c>
    </row>
    <row r="17" spans="2:14" x14ac:dyDescent="0.2">
      <c r="B17" s="211" t="s">
        <v>44</v>
      </c>
      <c r="C17" s="234"/>
      <c r="D17" s="234"/>
      <c r="E17" s="234"/>
      <c r="F17" s="234"/>
      <c r="G17" s="233"/>
      <c r="H17" s="234"/>
      <c r="I17" s="191"/>
      <c r="J17" s="55">
        <f t="shared" si="1"/>
        <v>0</v>
      </c>
      <c r="K17" s="151">
        <f t="shared" ref="K17:N17" si="4">J17*$P$10+J17</f>
        <v>0</v>
      </c>
      <c r="L17" s="151">
        <f t="shared" si="4"/>
        <v>0</v>
      </c>
      <c r="M17" s="151">
        <f t="shared" si="4"/>
        <v>0</v>
      </c>
      <c r="N17" s="56">
        <f t="shared" si="4"/>
        <v>0</v>
      </c>
    </row>
    <row r="18" spans="2:14" x14ac:dyDescent="0.2">
      <c r="B18" s="213" t="s">
        <v>49</v>
      </c>
      <c r="C18" s="61">
        <f>C17+C15-C14</f>
        <v>0</v>
      </c>
      <c r="D18" s="61">
        <f t="shared" ref="D18:I18" si="5">D17+D15-D14</f>
        <v>0</v>
      </c>
      <c r="E18" s="61">
        <f t="shared" si="5"/>
        <v>0</v>
      </c>
      <c r="F18" s="61">
        <f t="shared" si="5"/>
        <v>0</v>
      </c>
      <c r="G18" s="192">
        <f t="shared" si="5"/>
        <v>0</v>
      </c>
      <c r="H18" s="61">
        <f t="shared" si="5"/>
        <v>0</v>
      </c>
      <c r="I18" s="61">
        <f t="shared" si="5"/>
        <v>0</v>
      </c>
      <c r="J18" s="130">
        <f t="shared" ref="J18:N18" si="6">J17+J15-J14</f>
        <v>0</v>
      </c>
      <c r="K18" s="61">
        <f t="shared" si="6"/>
        <v>0</v>
      </c>
      <c r="L18" s="61">
        <f t="shared" si="6"/>
        <v>0</v>
      </c>
      <c r="M18" s="61">
        <f t="shared" si="6"/>
        <v>0</v>
      </c>
      <c r="N18" s="57">
        <f t="shared" si="6"/>
        <v>0</v>
      </c>
    </row>
    <row r="19" spans="2:14" x14ac:dyDescent="0.2">
      <c r="B19" s="214" t="s">
        <v>50</v>
      </c>
      <c r="C19" s="58">
        <f t="shared" ref="C19:I19" si="7">C15-C14+C17-C16</f>
        <v>0</v>
      </c>
      <c r="D19" s="58">
        <f t="shared" si="7"/>
        <v>0</v>
      </c>
      <c r="E19" s="58">
        <f t="shared" si="7"/>
        <v>0</v>
      </c>
      <c r="F19" s="58">
        <f t="shared" si="7"/>
        <v>0</v>
      </c>
      <c r="G19" s="58">
        <f t="shared" si="7"/>
        <v>0</v>
      </c>
      <c r="H19" s="58">
        <f t="shared" si="7"/>
        <v>0</v>
      </c>
      <c r="I19" s="58">
        <f t="shared" si="7"/>
        <v>0</v>
      </c>
      <c r="J19" s="131">
        <f t="shared" ref="J19:N19" si="8">J15-J14+J17-J16</f>
        <v>0</v>
      </c>
      <c r="K19" s="58">
        <f t="shared" si="8"/>
        <v>0</v>
      </c>
      <c r="L19" s="58">
        <f t="shared" si="8"/>
        <v>0</v>
      </c>
      <c r="M19" s="58">
        <f t="shared" si="8"/>
        <v>0</v>
      </c>
      <c r="N19" s="59">
        <f t="shared" si="8"/>
        <v>0</v>
      </c>
    </row>
    <row r="20" spans="2:14" x14ac:dyDescent="0.2">
      <c r="B20" s="212"/>
      <c r="C20" s="60"/>
      <c r="D20" s="60"/>
      <c r="E20" s="60"/>
      <c r="F20" s="60"/>
      <c r="G20" s="60"/>
      <c r="H20" s="113"/>
      <c r="J20" s="132"/>
      <c r="K20" s="61"/>
      <c r="L20" s="61"/>
      <c r="M20" s="61"/>
      <c r="N20" s="62"/>
    </row>
    <row r="21" spans="2:14" x14ac:dyDescent="0.2">
      <c r="B21" s="211" t="s">
        <v>46</v>
      </c>
      <c r="C21" s="48" t="e">
        <f t="shared" ref="C21:I21" si="9">C13/C17</f>
        <v>#DIV/0!</v>
      </c>
      <c r="D21" s="48" t="e">
        <f t="shared" si="9"/>
        <v>#DIV/0!</v>
      </c>
      <c r="E21" s="48" t="e">
        <f t="shared" si="9"/>
        <v>#DIV/0!</v>
      </c>
      <c r="F21" s="48" t="e">
        <f t="shared" si="9"/>
        <v>#DIV/0!</v>
      </c>
      <c r="G21" s="48" t="e">
        <f t="shared" si="9"/>
        <v>#DIV/0!</v>
      </c>
      <c r="H21" s="48" t="e">
        <f t="shared" si="9"/>
        <v>#DIV/0!</v>
      </c>
      <c r="I21" s="48" t="e">
        <f t="shared" si="9"/>
        <v>#DIV/0!</v>
      </c>
      <c r="J21" s="133" t="e">
        <f t="shared" ref="J21:N21" si="10">J13/J17</f>
        <v>#DIV/0!</v>
      </c>
      <c r="K21" s="48" t="e">
        <f t="shared" si="10"/>
        <v>#DIV/0!</v>
      </c>
      <c r="L21" s="48" t="e">
        <f t="shared" si="10"/>
        <v>#DIV/0!</v>
      </c>
      <c r="M21" s="48" t="e">
        <f t="shared" si="10"/>
        <v>#DIV/0!</v>
      </c>
      <c r="N21" s="49" t="e">
        <f t="shared" si="10"/>
        <v>#DIV/0!</v>
      </c>
    </row>
    <row r="22" spans="2:14" x14ac:dyDescent="0.2">
      <c r="B22" s="211" t="s">
        <v>52</v>
      </c>
      <c r="C22" s="20" t="e">
        <f t="shared" ref="C22:I22" si="11">C10/C19</f>
        <v>#DIV/0!</v>
      </c>
      <c r="D22" s="20" t="e">
        <f t="shared" si="11"/>
        <v>#DIV/0!</v>
      </c>
      <c r="E22" s="20" t="e">
        <f t="shared" si="11"/>
        <v>#DIV/0!</v>
      </c>
      <c r="F22" s="20" t="e">
        <f t="shared" si="11"/>
        <v>#DIV/0!</v>
      </c>
      <c r="G22" s="20" t="e">
        <f t="shared" si="11"/>
        <v>#DIV/0!</v>
      </c>
      <c r="H22" s="20" t="e">
        <f t="shared" si="11"/>
        <v>#DIV/0!</v>
      </c>
      <c r="I22" s="20" t="e">
        <f t="shared" si="11"/>
        <v>#DIV/0!</v>
      </c>
      <c r="J22" s="134" t="e">
        <f t="shared" ref="J22:N22" si="12">J10/J19</f>
        <v>#DIV/0!</v>
      </c>
      <c r="K22" s="20" t="e">
        <f t="shared" si="12"/>
        <v>#DIV/0!</v>
      </c>
      <c r="L22" s="20" t="e">
        <f t="shared" si="12"/>
        <v>#DIV/0!</v>
      </c>
      <c r="M22" s="20" t="e">
        <f t="shared" si="12"/>
        <v>#DIV/0!</v>
      </c>
      <c r="N22" s="22" t="e">
        <f t="shared" si="12"/>
        <v>#DIV/0!</v>
      </c>
    </row>
    <row r="23" spans="2:14" ht="16" thickBot="1" x14ac:dyDescent="0.25">
      <c r="B23" s="215" t="s">
        <v>51</v>
      </c>
      <c r="C23" s="21" t="e">
        <f t="shared" ref="C23:I23" si="13">C10/C18</f>
        <v>#DIV/0!</v>
      </c>
      <c r="D23" s="21" t="e">
        <f t="shared" si="13"/>
        <v>#DIV/0!</v>
      </c>
      <c r="E23" s="21" t="e">
        <f t="shared" si="13"/>
        <v>#DIV/0!</v>
      </c>
      <c r="F23" s="21" t="e">
        <f t="shared" si="13"/>
        <v>#DIV/0!</v>
      </c>
      <c r="G23" s="21" t="e">
        <f t="shared" si="13"/>
        <v>#DIV/0!</v>
      </c>
      <c r="H23" s="21" t="e">
        <f t="shared" si="13"/>
        <v>#DIV/0!</v>
      </c>
      <c r="I23" s="21" t="e">
        <f t="shared" si="13"/>
        <v>#DIV/0!</v>
      </c>
      <c r="J23" s="135" t="e">
        <f t="shared" ref="J23:N23" si="14">J10/J18</f>
        <v>#DIV/0!</v>
      </c>
      <c r="K23" s="21" t="e">
        <f t="shared" si="14"/>
        <v>#DIV/0!</v>
      </c>
      <c r="L23" s="21" t="e">
        <f t="shared" si="14"/>
        <v>#DIV/0!</v>
      </c>
      <c r="M23" s="21" t="e">
        <f t="shared" si="14"/>
        <v>#DIV/0!</v>
      </c>
      <c r="N23" s="23" t="e">
        <f t="shared" si="14"/>
        <v>#DIV/0!</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opLeftCell="B1" zoomScaleNormal="100" workbookViewId="0">
      <selection activeCell="Q1" sqref="Q1:Q1048576"/>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332031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302"/>
      <c r="C2" s="311"/>
      <c r="D2" s="312"/>
      <c r="E2" s="312"/>
      <c r="F2" s="312"/>
      <c r="G2" s="312"/>
      <c r="H2" s="312"/>
      <c r="I2" s="312"/>
      <c r="J2" s="312"/>
      <c r="K2" s="312"/>
      <c r="L2" s="312"/>
      <c r="M2" s="312"/>
      <c r="N2" s="313"/>
      <c r="O2" s="1"/>
      <c r="P2" s="1"/>
      <c r="Q2" s="1"/>
      <c r="R2" s="1"/>
      <c r="S2" s="1"/>
      <c r="T2" s="1"/>
      <c r="U2" s="1"/>
      <c r="V2" s="1"/>
    </row>
    <row r="3" spans="2:22" ht="15" customHeight="1" x14ac:dyDescent="0.2">
      <c r="B3" s="303"/>
      <c r="C3" s="314"/>
      <c r="D3" s="315"/>
      <c r="E3" s="315"/>
      <c r="F3" s="315"/>
      <c r="G3" s="315"/>
      <c r="H3" s="315"/>
      <c r="I3" s="315"/>
      <c r="J3" s="315"/>
      <c r="K3" s="315"/>
      <c r="L3" s="315"/>
      <c r="M3" s="315"/>
      <c r="N3" s="316"/>
      <c r="O3" s="1"/>
      <c r="P3" s="1"/>
      <c r="Q3" s="1"/>
      <c r="R3" s="1"/>
      <c r="S3" s="1"/>
      <c r="T3" s="1"/>
      <c r="U3" s="1"/>
      <c r="V3" s="1"/>
    </row>
    <row r="4" spans="2:22" ht="15" customHeight="1" x14ac:dyDescent="0.2">
      <c r="B4" s="303"/>
      <c r="C4" s="314"/>
      <c r="D4" s="315"/>
      <c r="E4" s="315"/>
      <c r="F4" s="315"/>
      <c r="G4" s="315"/>
      <c r="H4" s="315"/>
      <c r="I4" s="315"/>
      <c r="J4" s="315"/>
      <c r="K4" s="315"/>
      <c r="L4" s="315"/>
      <c r="M4" s="315"/>
      <c r="N4" s="316"/>
      <c r="O4" s="1"/>
      <c r="P4" s="1"/>
      <c r="Q4" s="1"/>
      <c r="R4" s="1"/>
      <c r="S4" s="1"/>
      <c r="T4" s="1"/>
      <c r="U4" s="1"/>
      <c r="V4" s="1"/>
    </row>
    <row r="5" spans="2:22" ht="15" customHeight="1" x14ac:dyDescent="0.2">
      <c r="B5" s="303"/>
      <c r="C5" s="314"/>
      <c r="D5" s="315"/>
      <c r="E5" s="315"/>
      <c r="F5" s="315"/>
      <c r="G5" s="315"/>
      <c r="H5" s="315"/>
      <c r="I5" s="315"/>
      <c r="J5" s="315"/>
      <c r="K5" s="315"/>
      <c r="L5" s="315"/>
      <c r="M5" s="315"/>
      <c r="N5" s="316"/>
      <c r="O5" s="1"/>
      <c r="P5" s="1"/>
      <c r="Q5" s="1"/>
      <c r="R5" s="1"/>
      <c r="S5" s="1"/>
      <c r="T5" s="1"/>
      <c r="U5" s="1"/>
      <c r="V5" s="1"/>
    </row>
    <row r="6" spans="2:22" ht="15" customHeight="1" x14ac:dyDescent="0.2">
      <c r="B6" s="303"/>
      <c r="C6" s="314"/>
      <c r="D6" s="315"/>
      <c r="E6" s="315"/>
      <c r="F6" s="315"/>
      <c r="G6" s="315"/>
      <c r="H6" s="315"/>
      <c r="I6" s="315"/>
      <c r="J6" s="315"/>
      <c r="K6" s="315"/>
      <c r="L6" s="315"/>
      <c r="M6" s="315"/>
      <c r="N6" s="316"/>
      <c r="O6" s="1"/>
      <c r="P6" s="1"/>
      <c r="Q6" s="1"/>
      <c r="R6" s="1"/>
      <c r="S6" s="1"/>
      <c r="T6" s="1"/>
      <c r="U6" s="1"/>
      <c r="V6" s="1"/>
    </row>
    <row r="7" spans="2:22" ht="48.75" customHeight="1" thickBot="1" x14ac:dyDescent="0.25">
      <c r="B7" s="303"/>
      <c r="C7" s="314"/>
      <c r="D7" s="315"/>
      <c r="E7" s="315"/>
      <c r="F7" s="315"/>
      <c r="G7" s="315"/>
      <c r="H7" s="315"/>
      <c r="I7" s="315"/>
      <c r="J7" s="317"/>
      <c r="K7" s="317"/>
      <c r="L7" s="317"/>
      <c r="M7" s="317"/>
      <c r="N7" s="318"/>
      <c r="O7" s="1"/>
      <c r="P7" s="1"/>
      <c r="Q7" s="1"/>
      <c r="R7" s="1"/>
      <c r="S7" s="1"/>
      <c r="T7" s="1"/>
      <c r="U7" s="1"/>
      <c r="V7" s="1"/>
    </row>
    <row r="8" spans="2:22" ht="18.75" customHeight="1" thickBot="1" x14ac:dyDescent="0.25">
      <c r="B8" s="303"/>
      <c r="C8" s="33">
        <v>2014</v>
      </c>
      <c r="D8" s="33">
        <v>2015</v>
      </c>
      <c r="E8" s="33">
        <v>2016</v>
      </c>
      <c r="F8" s="33">
        <v>2017</v>
      </c>
      <c r="G8" s="33">
        <v>2018</v>
      </c>
      <c r="H8" s="33">
        <v>2019</v>
      </c>
      <c r="I8" s="33">
        <v>2020</v>
      </c>
      <c r="J8" s="103">
        <v>2021</v>
      </c>
      <c r="K8" s="104">
        <v>2022</v>
      </c>
      <c r="L8" s="104">
        <v>2023</v>
      </c>
      <c r="M8" s="104">
        <v>2024</v>
      </c>
      <c r="N8" s="105">
        <v>2025</v>
      </c>
      <c r="O8" s="219"/>
      <c r="P8" s="1"/>
      <c r="Q8" s="1"/>
      <c r="R8" s="1"/>
      <c r="S8" s="1"/>
      <c r="T8" s="1"/>
      <c r="U8" s="1"/>
      <c r="V8" s="1"/>
    </row>
    <row r="9" spans="2:22" ht="17" thickBot="1" x14ac:dyDescent="0.25">
      <c r="B9" s="115" t="s">
        <v>26</v>
      </c>
      <c r="C9" s="118"/>
      <c r="D9" s="30"/>
      <c r="E9" s="30"/>
      <c r="F9" s="30"/>
      <c r="G9" s="30"/>
      <c r="H9" s="30"/>
      <c r="I9" s="107"/>
      <c r="J9" s="30"/>
      <c r="K9" s="30"/>
      <c r="L9" s="30"/>
      <c r="M9" s="60"/>
      <c r="N9" s="119"/>
      <c r="O9" s="304" t="s">
        <v>13</v>
      </c>
      <c r="P9" s="305"/>
      <c r="Q9" s="15"/>
      <c r="R9" s="1"/>
      <c r="S9" s="1"/>
      <c r="T9" s="1"/>
      <c r="U9" s="1"/>
      <c r="V9" s="1"/>
    </row>
    <row r="10" spans="2:22" ht="16" x14ac:dyDescent="0.2">
      <c r="B10" s="64" t="s">
        <v>25</v>
      </c>
      <c r="C10" s="117"/>
      <c r="D10" s="108"/>
      <c r="E10" s="108"/>
      <c r="F10" s="108"/>
      <c r="G10" s="108"/>
      <c r="H10" s="108"/>
      <c r="I10" s="109">
        <f>$Q$9*'1.Income statement'!I27</f>
        <v>0</v>
      </c>
      <c r="J10" s="108">
        <f>$Q$9*'1.Income statement'!J27</f>
        <v>0</v>
      </c>
      <c r="K10" s="108">
        <f>$Q$9*'1.Income statement'!K27</f>
        <v>0</v>
      </c>
      <c r="L10" s="108">
        <f>$Q$9*'1.Income statement'!L27</f>
        <v>0</v>
      </c>
      <c r="M10" s="108">
        <f>$Q$9*'1.Income statement'!M27</f>
        <v>0</v>
      </c>
      <c r="N10" s="120">
        <f>$Q$9*'1.Income statement'!N27</f>
        <v>0</v>
      </c>
      <c r="O10" s="14"/>
      <c r="P10" s="14"/>
      <c r="Q10" s="14"/>
      <c r="R10" s="1"/>
      <c r="S10" s="1"/>
      <c r="T10" s="1"/>
      <c r="U10" s="1"/>
      <c r="V10" s="1"/>
    </row>
    <row r="11" spans="2:22" ht="16" x14ac:dyDescent="0.2">
      <c r="B11" s="64" t="s">
        <v>58</v>
      </c>
      <c r="C11" s="108">
        <f>'3.retornos capital'!C15-'3.retornos capital'!C14</f>
        <v>0</v>
      </c>
      <c r="D11" s="108">
        <f>'3.retornos capital'!D15-'3.retornos capital'!D14</f>
        <v>0</v>
      </c>
      <c r="E11" s="108">
        <f>'3.retornos capital'!E15-'3.retornos capital'!E14</f>
        <v>0</v>
      </c>
      <c r="F11" s="108">
        <f>'3.retornos capital'!F15-'3.retornos capital'!F14</f>
        <v>0</v>
      </c>
      <c r="G11" s="108">
        <f>'3.retornos capital'!G15-'3.retornos capital'!G14</f>
        <v>0</v>
      </c>
      <c r="H11" s="108">
        <f>'3.retornos capital'!H15-'3.retornos capital'!H14</f>
        <v>0</v>
      </c>
      <c r="I11" s="109">
        <f>'3.retornos capital'!I15-'3.retornos capital'!I14</f>
        <v>0</v>
      </c>
      <c r="J11" s="223"/>
      <c r="K11" s="223"/>
      <c r="L11" s="223"/>
      <c r="M11" s="223"/>
      <c r="N11" s="220"/>
      <c r="O11" s="306"/>
      <c r="P11" s="306"/>
      <c r="Q11" s="14"/>
      <c r="R11" s="1"/>
      <c r="S11" s="1"/>
      <c r="T11" s="1"/>
      <c r="U11" s="1"/>
      <c r="V11" s="1"/>
    </row>
    <row r="12" spans="2:22" ht="16" x14ac:dyDescent="0.2">
      <c r="B12" s="111" t="s">
        <v>79</v>
      </c>
      <c r="C12" s="136" t="e">
        <f>C11/'1.Income statement'!C12</f>
        <v>#DIV/0!</v>
      </c>
      <c r="D12" s="136" t="e">
        <f>D11/'1.Income statement'!D12</f>
        <v>#DIV/0!</v>
      </c>
      <c r="E12" s="136" t="e">
        <f>E11/'1.Income statement'!E12</f>
        <v>#DIV/0!</v>
      </c>
      <c r="F12" s="136" t="e">
        <f>F11/'1.Income statement'!F12</f>
        <v>#DIV/0!</v>
      </c>
      <c r="G12" s="136" t="e">
        <f>G11/'1.Income statement'!G12</f>
        <v>#DIV/0!</v>
      </c>
      <c r="H12" s="136" t="e">
        <f>H11/'1.Income statement'!H12</f>
        <v>#DIV/0!</v>
      </c>
      <c r="I12" s="12" t="e">
        <f>I11/'1.Income statement'!I12</f>
        <v>#DIV/0!</v>
      </c>
      <c r="J12" s="218" t="e">
        <f>J11/'1.Income statement'!J12</f>
        <v>#DIV/0!</v>
      </c>
      <c r="K12" s="136" t="e">
        <f>K11/'1.Income statement'!K12</f>
        <v>#DIV/0!</v>
      </c>
      <c r="L12" s="136" t="e">
        <f>L11/'1.Income statement'!L12</f>
        <v>#DIV/0!</v>
      </c>
      <c r="M12" s="136" t="e">
        <f>M11/'1.Income statement'!M12</f>
        <v>#DIV/0!</v>
      </c>
      <c r="N12" s="121" t="e">
        <f>N11/'1.Income statement'!N12</f>
        <v>#DIV/0!</v>
      </c>
      <c r="O12" s="307"/>
      <c r="P12" s="307"/>
      <c r="Q12" s="14"/>
      <c r="R12" s="1"/>
      <c r="S12" s="1"/>
      <c r="T12" s="1"/>
      <c r="U12" s="1"/>
      <c r="V12" s="1"/>
    </row>
    <row r="13" spans="2:22" ht="16" x14ac:dyDescent="0.2">
      <c r="B13" s="111" t="s">
        <v>80</v>
      </c>
      <c r="C13" s="136" t="e">
        <f>C11/'3.retornos capital'!C17</f>
        <v>#DIV/0!</v>
      </c>
      <c r="D13" s="136" t="e">
        <f>D11/'3.retornos capital'!D17</f>
        <v>#DIV/0!</v>
      </c>
      <c r="E13" s="136" t="e">
        <f>E11/'3.retornos capital'!E17</f>
        <v>#DIV/0!</v>
      </c>
      <c r="F13" s="136" t="e">
        <f>F11/'3.retornos capital'!F17</f>
        <v>#DIV/0!</v>
      </c>
      <c r="G13" s="136" t="e">
        <f>G11/'3.retornos capital'!G17</f>
        <v>#DIV/0!</v>
      </c>
      <c r="H13" s="136" t="e">
        <f>H11/'3.retornos capital'!H17</f>
        <v>#DIV/0!</v>
      </c>
      <c r="I13" s="136" t="e">
        <f>I11/'3.retornos capital'!I17</f>
        <v>#DIV/0!</v>
      </c>
      <c r="J13" s="218" t="e">
        <f>J11/'3.retornos capital'!J17</f>
        <v>#DIV/0!</v>
      </c>
      <c r="K13" s="136" t="e">
        <f>K11/'3.retornos capital'!K17</f>
        <v>#DIV/0!</v>
      </c>
      <c r="L13" s="136" t="e">
        <f>L11/'3.retornos capital'!L17</f>
        <v>#DIV/0!</v>
      </c>
      <c r="M13" s="136" t="e">
        <f>M11/'3.retornos capital'!M17</f>
        <v>#DIV/0!</v>
      </c>
      <c r="N13" s="136" t="e">
        <f>N11/'3.retornos capital'!N17</f>
        <v>#DIV/0!</v>
      </c>
      <c r="O13" s="221"/>
      <c r="P13" s="196"/>
      <c r="Q13" s="14"/>
      <c r="R13" s="1"/>
      <c r="S13" s="1"/>
      <c r="T13" s="1"/>
      <c r="U13" s="1"/>
      <c r="V13" s="1"/>
    </row>
    <row r="14" spans="2:22" ht="16" x14ac:dyDescent="0.2">
      <c r="B14" s="112" t="s">
        <v>24</v>
      </c>
      <c r="C14" s="46"/>
      <c r="D14" s="46"/>
      <c r="E14" s="46"/>
      <c r="F14" s="46"/>
      <c r="G14" s="46"/>
      <c r="H14" s="46"/>
      <c r="I14" s="13">
        <f>I10+I11</f>
        <v>0</v>
      </c>
      <c r="J14" s="46">
        <f t="shared" ref="J14:N14" si="0">J10+J11</f>
        <v>0</v>
      </c>
      <c r="K14" s="46">
        <f t="shared" si="0"/>
        <v>0</v>
      </c>
      <c r="L14" s="46">
        <f t="shared" si="0"/>
        <v>0</v>
      </c>
      <c r="M14" s="46">
        <f t="shared" si="0"/>
        <v>0</v>
      </c>
      <c r="N14" s="47">
        <f t="shared" si="0"/>
        <v>0</v>
      </c>
      <c r="O14" s="319"/>
      <c r="P14" s="319"/>
      <c r="Q14" s="14"/>
      <c r="R14" s="1"/>
      <c r="S14" s="1"/>
      <c r="T14" s="1"/>
      <c r="U14" s="1"/>
      <c r="V14" s="1"/>
    </row>
    <row r="15" spans="2:22" ht="16" x14ac:dyDescent="0.2">
      <c r="B15" s="64" t="s">
        <v>5</v>
      </c>
      <c r="C15" s="108">
        <f>'1.Income statement'!C12</f>
        <v>0</v>
      </c>
      <c r="D15" s="108">
        <f>'1.Income statement'!D12</f>
        <v>0</v>
      </c>
      <c r="E15" s="108">
        <f>'1.Income statement'!E12</f>
        <v>0</v>
      </c>
      <c r="F15" s="108">
        <f>'1.Income statement'!F12</f>
        <v>0</v>
      </c>
      <c r="G15" s="108">
        <f>'1.Income statement'!G12</f>
        <v>0</v>
      </c>
      <c r="H15" s="217">
        <f>'1.Income statement'!H12</f>
        <v>0</v>
      </c>
      <c r="I15" s="110">
        <f>'1.Income statement'!I12</f>
        <v>0</v>
      </c>
      <c r="J15" s="108">
        <f>'1.Income statement'!J12</f>
        <v>0</v>
      </c>
      <c r="K15" s="108">
        <f>'1.Income statement'!K12</f>
        <v>0</v>
      </c>
      <c r="L15" s="108">
        <f>'1.Income statement'!L12</f>
        <v>0</v>
      </c>
      <c r="M15" s="108">
        <f>'1.Income statement'!M12</f>
        <v>0</v>
      </c>
      <c r="N15" s="122">
        <f>'1.Income statement'!N12</f>
        <v>0</v>
      </c>
      <c r="O15" s="307"/>
      <c r="P15" s="307"/>
      <c r="Q15" s="14"/>
      <c r="R15" s="1"/>
      <c r="S15" s="1"/>
      <c r="T15" s="1"/>
      <c r="U15" s="1"/>
      <c r="V15" s="1"/>
    </row>
    <row r="16" spans="2:22" ht="16" x14ac:dyDescent="0.2">
      <c r="B16" s="64" t="s">
        <v>10</v>
      </c>
      <c r="C16" s="108">
        <f>'1.Income statement'!C15</f>
        <v>0</v>
      </c>
      <c r="D16" s="108">
        <f>'1.Income statement'!D15</f>
        <v>0</v>
      </c>
      <c r="E16" s="108">
        <f>'1.Income statement'!E15</f>
        <v>0</v>
      </c>
      <c r="F16" s="108">
        <f>'1.Income statement'!F15</f>
        <v>0</v>
      </c>
      <c r="G16" s="108">
        <f>'1.Income statement'!G15</f>
        <v>0</v>
      </c>
      <c r="H16" s="108">
        <f>'1.Income statement'!H15</f>
        <v>0</v>
      </c>
      <c r="I16" s="109">
        <f>'1.Income statement'!I15</f>
        <v>0</v>
      </c>
      <c r="J16" s="108">
        <f>'1.Income statement'!J15</f>
        <v>0</v>
      </c>
      <c r="K16" s="108">
        <f>'1.Income statement'!K15</f>
        <v>0</v>
      </c>
      <c r="L16" s="108">
        <f>'1.Income statement'!L15</f>
        <v>0</v>
      </c>
      <c r="M16" s="108">
        <f>'1.Income statement'!M15</f>
        <v>0</v>
      </c>
      <c r="N16" s="120">
        <f>'1.Income statement'!N15</f>
        <v>0</v>
      </c>
      <c r="O16" s="307"/>
      <c r="P16" s="307"/>
      <c r="Q16" s="14"/>
      <c r="R16" s="1"/>
      <c r="S16" s="1"/>
      <c r="T16" s="1"/>
      <c r="U16" s="1"/>
      <c r="V16" s="1"/>
    </row>
    <row r="17" spans="2:22" ht="16" x14ac:dyDescent="0.2">
      <c r="B17" s="64" t="s">
        <v>11</v>
      </c>
      <c r="C17" s="108">
        <f>'1.Income statement'!C24</f>
        <v>0</v>
      </c>
      <c r="D17" s="108">
        <f>'1.Income statement'!D24</f>
        <v>0</v>
      </c>
      <c r="E17" s="108">
        <f>'1.Income statement'!E24</f>
        <v>0</v>
      </c>
      <c r="F17" s="108">
        <f>'1.Income statement'!F24</f>
        <v>0</v>
      </c>
      <c r="G17" s="108">
        <f>'1.Income statement'!G24</f>
        <v>0</v>
      </c>
      <c r="H17" s="108">
        <f>'1.Income statement'!H24</f>
        <v>0</v>
      </c>
      <c r="I17" s="109">
        <f>'1.Income statement'!I24</f>
        <v>0</v>
      </c>
      <c r="J17" s="108">
        <f>'1.Income statement'!J24</f>
        <v>0</v>
      </c>
      <c r="K17" s="108">
        <f>'1.Income statement'!K24</f>
        <v>0</v>
      </c>
      <c r="L17" s="108">
        <f>'1.Income statement'!L24</f>
        <v>0</v>
      </c>
      <c r="M17" s="108">
        <f>'1.Income statement'!M24</f>
        <v>0</v>
      </c>
      <c r="N17" s="120">
        <f>'1.Income statement'!N24</f>
        <v>0</v>
      </c>
      <c r="O17" s="307"/>
      <c r="P17" s="307"/>
      <c r="Q17" s="14"/>
      <c r="R17" s="1"/>
      <c r="S17" s="1"/>
      <c r="T17" s="1"/>
      <c r="U17" s="1"/>
      <c r="V17" s="1"/>
    </row>
    <row r="18" spans="2:22" ht="16" x14ac:dyDescent="0.2">
      <c r="B18" s="64" t="s">
        <v>12</v>
      </c>
      <c r="C18" s="108">
        <f>'2.Flujos de caja'!C16</f>
        <v>0</v>
      </c>
      <c r="D18" s="108">
        <f>'2.Flujos de caja'!D16</f>
        <v>0</v>
      </c>
      <c r="E18" s="108">
        <f>'2.Flujos de caja'!E16</f>
        <v>-7</v>
      </c>
      <c r="F18" s="108">
        <f>'2.Flujos de caja'!F16</f>
        <v>-9</v>
      </c>
      <c r="G18" s="108">
        <f>'2.Flujos de caja'!G16</f>
        <v>-7</v>
      </c>
      <c r="H18" s="108">
        <f>'2.Flujos de caja'!H16</f>
        <v>-8</v>
      </c>
      <c r="I18" s="109">
        <f>'2.Flujos de caja'!I16</f>
        <v>-7</v>
      </c>
      <c r="J18" s="108">
        <f>'2.Flujos de caja'!J16</f>
        <v>-7</v>
      </c>
      <c r="K18" s="108">
        <f>'2.Flujos de caja'!K16</f>
        <v>-7</v>
      </c>
      <c r="L18" s="108">
        <f>'2.Flujos de caja'!L16</f>
        <v>-7</v>
      </c>
      <c r="M18" s="108">
        <f>'2.Flujos de caja'!M16</f>
        <v>-7</v>
      </c>
      <c r="N18" s="120">
        <f>'2.Flujos de caja'!N16</f>
        <v>-7</v>
      </c>
      <c r="O18" s="307"/>
      <c r="P18" s="307"/>
      <c r="Q18" s="5"/>
      <c r="R18" s="1"/>
      <c r="S18" s="1"/>
      <c r="T18" s="1"/>
      <c r="U18" s="1"/>
      <c r="V18" s="1"/>
    </row>
    <row r="19" spans="2:22" ht="17" thickBot="1" x14ac:dyDescent="0.25">
      <c r="B19" s="64"/>
      <c r="C19" s="117"/>
      <c r="D19" s="108"/>
      <c r="E19" s="108"/>
      <c r="F19" s="108"/>
      <c r="G19" s="108"/>
      <c r="H19" s="108"/>
      <c r="I19" s="109"/>
      <c r="J19" s="108"/>
      <c r="K19" s="108"/>
      <c r="L19" s="108"/>
      <c r="M19" s="108"/>
      <c r="N19" s="120"/>
      <c r="O19" s="19"/>
      <c r="P19" s="19"/>
      <c r="Q19" s="14"/>
      <c r="R19" s="1"/>
      <c r="S19" s="1"/>
      <c r="T19" s="1"/>
      <c r="U19" s="1"/>
      <c r="V19" s="1"/>
    </row>
    <row r="20" spans="2:22" ht="17" thickBot="1" x14ac:dyDescent="0.25">
      <c r="B20" s="127"/>
      <c r="C20" s="128" t="s">
        <v>47</v>
      </c>
      <c r="D20" s="126" t="s">
        <v>48</v>
      </c>
      <c r="E20" s="113"/>
      <c r="F20" s="113"/>
      <c r="G20" s="113"/>
      <c r="H20" s="113"/>
      <c r="I20" s="114"/>
      <c r="J20" s="113"/>
      <c r="K20" s="113"/>
      <c r="L20" s="113"/>
      <c r="M20" s="113"/>
      <c r="N20" s="123"/>
      <c r="O20" s="320"/>
      <c r="P20" s="320"/>
      <c r="Q20" s="5"/>
      <c r="R20" s="1"/>
      <c r="S20" s="1"/>
      <c r="T20" s="1"/>
      <c r="U20" s="1"/>
      <c r="V20" s="1"/>
    </row>
    <row r="21" spans="2:22" ht="20" thickBot="1" x14ac:dyDescent="0.25">
      <c r="B21" s="25" t="s">
        <v>20</v>
      </c>
      <c r="C21" s="116" t="e">
        <f>(L21/$Q$9)^(1/3)-1</f>
        <v>#DIV/0!</v>
      </c>
      <c r="D21" s="116" t="e">
        <f>(N21/$Q$9)^(1/5)-1</f>
        <v>#DIV/0!</v>
      </c>
      <c r="E21" s="60"/>
      <c r="F21" s="6" t="s">
        <v>56</v>
      </c>
      <c r="G21" s="6"/>
      <c r="H21" s="6"/>
      <c r="I21" s="265" t="e">
        <f>IF(--I11&lt;0,(I17*$Q$21-I11),IF(--I11&gt;0,I17*$Q$21))/'1.Income statement'!I27</f>
        <v>#DIV/0!</v>
      </c>
      <c r="J21" s="266" t="e">
        <f>IF(J11&lt;0,J17*$Q$21-J11,IF(J11=0,J17*$Q$21,IF(J11&gt;0,J17*$Q$21)))/'1.Income statement'!J27</f>
        <v>#DIV/0!</v>
      </c>
      <c r="K21" s="266" t="e">
        <f>IF(K11&lt;0,K17*$Q$21-K11,IF(K11=0,K17*$Q$21,IF(K11&gt;0,K17*$Q$21)))/'1.Income statement'!K27</f>
        <v>#DIV/0!</v>
      </c>
      <c r="L21" s="266" t="e">
        <f>IF(L11&lt;0,L17*$Q$21-L11,IF(L11=0,L17*$Q$21,IF(L11&gt;0,L17*$Q$21)))/'1.Income statement'!L27</f>
        <v>#DIV/0!</v>
      </c>
      <c r="M21" s="266" t="e">
        <f>IF(M11&lt;0,M17*$Q$21-M11,IF(M11=0,M17*$Q$21,IF(M11&gt;0,M17*$Q$21)))/'1.Income statement'!M27</f>
        <v>#DIV/0!</v>
      </c>
      <c r="N21" s="266" t="e">
        <f>IF(N11&lt;0,N17*$Q$21-N11,IF(N11=0,N17*$Q$21,IF(N11&gt;0,N17*$Q$21)))/'1.Income statement'!N27</f>
        <v>#DIV/0!</v>
      </c>
      <c r="O21" s="241" t="s">
        <v>27</v>
      </c>
      <c r="P21" s="129"/>
      <c r="Q21" s="9"/>
      <c r="R21" s="1"/>
      <c r="S21" s="1"/>
      <c r="T21" s="1"/>
      <c r="U21" s="1"/>
      <c r="V21" s="1"/>
    </row>
    <row r="22" spans="2:22" ht="20" thickBot="1" x14ac:dyDescent="0.25">
      <c r="B22" s="25" t="s">
        <v>21</v>
      </c>
      <c r="C22" s="106" t="e">
        <f t="shared" ref="C22:C24" si="1">(L22/$Q$9)^(1/3)-1</f>
        <v>#DIV/0!</v>
      </c>
      <c r="D22" s="106" t="e">
        <f t="shared" ref="D22:D24" si="2">(N22/$Q$9)^(1/5)-1</f>
        <v>#DIV/0!</v>
      </c>
      <c r="E22" s="60"/>
      <c r="F22" s="7" t="s">
        <v>55</v>
      </c>
      <c r="G22" s="60"/>
      <c r="H22" s="60"/>
      <c r="I22" s="265" t="e">
        <f>IF(--I11&lt;0,(I18*$Q$22-I11),IF(--I11&gt;0,I18*$Q$22))/'1.Income statement'!I27</f>
        <v>#DIV/0!</v>
      </c>
      <c r="J22" s="266" t="e">
        <f>IF(J11&lt;0,J18*$Q$22-J11,IF(J11=0,J18*$Q$22,IF(J11&gt;0,J18*$Q$22)))/'1.Income statement'!J27</f>
        <v>#DIV/0!</v>
      </c>
      <c r="K22" s="266" t="e">
        <f>IF(K11&lt;0,K18*$Q$22-K11,IF(K11=0,K18*$Q$22,IF(K11&gt;0,K18*$Q$22)))/'1.Income statement'!K27</f>
        <v>#DIV/0!</v>
      </c>
      <c r="L22" s="266" t="e">
        <f>IF(L11&lt;0,L18*$Q$22-L11,IF(L11=0,L18*$Q$22,IF(L11&gt;0,L18*$Q$22)))/'1.Income statement'!L27</f>
        <v>#DIV/0!</v>
      </c>
      <c r="M22" s="266" t="e">
        <f>IF(M11&lt;0,M18*$Q$22-M11,IF(M11=0,M18*$Q$22,IF(M11&gt;0,M18*$Q$22)))/'1.Income statement'!M27</f>
        <v>#DIV/0!</v>
      </c>
      <c r="N22" s="266" t="e">
        <f>IF(N11&lt;0,N18*$Q$22-N11,IF(N11=0,N18*$Q$22,IF(N11&gt;0,N18*$Q$22)))/'1.Income statement'!N27</f>
        <v>#DIV/0!</v>
      </c>
      <c r="O22" s="308" t="s">
        <v>28</v>
      </c>
      <c r="P22" s="309"/>
      <c r="Q22" s="9"/>
      <c r="R22" s="1"/>
      <c r="S22" s="1"/>
      <c r="T22" s="1"/>
      <c r="U22" s="1"/>
      <c r="V22" s="1"/>
    </row>
    <row r="23" spans="2:22" ht="20" thickBot="1" x14ac:dyDescent="0.25">
      <c r="B23" s="25" t="s">
        <v>22</v>
      </c>
      <c r="C23" s="106" t="e">
        <f t="shared" si="1"/>
        <v>#DIV/0!</v>
      </c>
      <c r="D23" s="106" t="e">
        <f t="shared" si="2"/>
        <v>#DIV/0!</v>
      </c>
      <c r="E23" s="60"/>
      <c r="F23" s="7" t="s">
        <v>18</v>
      </c>
      <c r="G23" s="60"/>
      <c r="H23" s="60"/>
      <c r="I23" s="267" t="e">
        <f>((I15*$Q$23)-I11)/'1.Income statement'!I27</f>
        <v>#DIV/0!</v>
      </c>
      <c r="J23" s="268" t="e">
        <f>((J15*$Q$23)-J11)/'1.Income statement'!J27</f>
        <v>#DIV/0!</v>
      </c>
      <c r="K23" s="268" t="e">
        <f>((K15*$Q$23)-K11)/'1.Income statement'!K27</f>
        <v>#DIV/0!</v>
      </c>
      <c r="L23" s="268" t="e">
        <f>((L15*$Q$23)-L11)/'1.Income statement'!L27</f>
        <v>#DIV/0!</v>
      </c>
      <c r="M23" s="268" t="e">
        <f>((M15*$Q$23)-M11)/'1.Income statement'!M27</f>
        <v>#DIV/0!</v>
      </c>
      <c r="N23" s="269" t="e">
        <f>((N15*$Q$23)-N11)/'1.Income statement'!N27</f>
        <v>#DIV/0!</v>
      </c>
      <c r="O23" s="310" t="s">
        <v>29</v>
      </c>
      <c r="P23" s="310"/>
      <c r="Q23" s="9"/>
      <c r="R23" s="1"/>
      <c r="S23" s="1"/>
      <c r="T23" s="1"/>
      <c r="U23" s="1"/>
      <c r="V23" s="1"/>
    </row>
    <row r="24" spans="2:22" ht="20" thickBot="1" x14ac:dyDescent="0.25">
      <c r="B24" s="26" t="s">
        <v>23</v>
      </c>
      <c r="C24" s="106" t="e">
        <f t="shared" si="1"/>
        <v>#DIV/0!</v>
      </c>
      <c r="D24" s="106" t="e">
        <f t="shared" si="2"/>
        <v>#DIV/0!</v>
      </c>
      <c r="E24" s="124"/>
      <c r="F24" s="125" t="s">
        <v>19</v>
      </c>
      <c r="G24" s="124"/>
      <c r="H24" s="124"/>
      <c r="I24" s="270" t="e">
        <f>((I16*$Q$24)-I11)/'1.Income statement'!I27</f>
        <v>#DIV/0!</v>
      </c>
      <c r="J24" s="271" t="e">
        <f>((J16*$Q$24)-J11)/'1.Income statement'!J27</f>
        <v>#DIV/0!</v>
      </c>
      <c r="K24" s="271" t="e">
        <f>((K16*$Q$24)-K11)/'1.Income statement'!K27</f>
        <v>#DIV/0!</v>
      </c>
      <c r="L24" s="271" t="e">
        <f>((L16*$Q$24)-L11)/'1.Income statement'!L27</f>
        <v>#DIV/0!</v>
      </c>
      <c r="M24" s="271" t="e">
        <f>((M16*$Q$24)-M11)/'1.Income statement'!M27</f>
        <v>#DIV/0!</v>
      </c>
      <c r="N24" s="272" t="e">
        <f>((N16*$Q$24)-N11)/'1.Income statement'!N27</f>
        <v>#DIV/0!</v>
      </c>
      <c r="O24" s="310" t="s">
        <v>30</v>
      </c>
      <c r="P24" s="310"/>
      <c r="Q24" s="9"/>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O23:P23"/>
    <mergeCell ref="O24:P24"/>
    <mergeCell ref="C2:N7"/>
    <mergeCell ref="O14:P14"/>
    <mergeCell ref="O15:P15"/>
    <mergeCell ref="O16:P16"/>
    <mergeCell ref="O17:P17"/>
    <mergeCell ref="O18:P18"/>
    <mergeCell ref="O20:P20"/>
    <mergeCell ref="B2:B8"/>
    <mergeCell ref="O9:P9"/>
    <mergeCell ref="O11:P11"/>
    <mergeCell ref="O12:P12"/>
    <mergeCell ref="O22:P22"/>
  </mergeCells>
  <dataValidations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70" t="s">
        <v>69</v>
      </c>
      <c r="C3" s="167"/>
      <c r="D3" s="167"/>
      <c r="E3" s="167"/>
      <c r="F3" s="167"/>
      <c r="G3" s="167"/>
    </row>
    <row r="4" spans="2:9" ht="46.5" customHeight="1" x14ac:dyDescent="0.2">
      <c r="B4" s="169" t="s">
        <v>57</v>
      </c>
      <c r="C4" s="164"/>
      <c r="D4" s="164"/>
      <c r="E4" s="153"/>
      <c r="F4" s="164"/>
      <c r="G4" s="164"/>
      <c r="H4" s="164"/>
      <c r="I4" s="168"/>
    </row>
    <row r="5" spans="2:9" ht="21" customHeight="1" x14ac:dyDescent="0.2">
      <c r="B5" s="165"/>
      <c r="C5" s="164"/>
      <c r="D5" s="164"/>
      <c r="E5" s="164"/>
      <c r="F5" s="164"/>
      <c r="G5" s="164"/>
      <c r="H5" s="164"/>
      <c r="I5" s="168"/>
    </row>
    <row r="6" spans="2:9" ht="21" customHeight="1" x14ac:dyDescent="0.2">
      <c r="B6" s="321" t="s">
        <v>70</v>
      </c>
      <c r="C6" s="321"/>
      <c r="D6" s="321"/>
      <c r="E6" s="321"/>
      <c r="F6" s="321"/>
      <c r="G6" s="321"/>
      <c r="H6" s="321"/>
      <c r="I6" s="321"/>
    </row>
    <row r="7" spans="2:9" ht="21" customHeight="1" thickBot="1" x14ac:dyDescent="0.3">
      <c r="B7" s="156"/>
      <c r="C7" s="156"/>
      <c r="D7" s="156"/>
      <c r="E7" s="156"/>
      <c r="F7" s="156"/>
      <c r="G7" s="156"/>
      <c r="H7" s="156"/>
      <c r="I7" s="156"/>
    </row>
    <row r="8" spans="2:9" ht="57" customHeight="1" thickBot="1" x14ac:dyDescent="0.3">
      <c r="B8" s="173" t="s">
        <v>71</v>
      </c>
      <c r="C8" s="156"/>
      <c r="D8" s="156"/>
      <c r="E8" s="156"/>
      <c r="F8" s="156"/>
      <c r="G8" s="156"/>
      <c r="H8" s="156"/>
      <c r="I8" s="156"/>
    </row>
    <row r="9" spans="2:9" s="153" customFormat="1" ht="21" customHeight="1" x14ac:dyDescent="0.2">
      <c r="B9" s="161" t="s">
        <v>59</v>
      </c>
      <c r="C9" s="158"/>
      <c r="D9" s="158"/>
      <c r="E9" s="158"/>
      <c r="F9" s="158"/>
      <c r="G9" s="158"/>
      <c r="H9" s="158"/>
      <c r="I9" s="158"/>
    </row>
    <row r="10" spans="2:9" s="153" customFormat="1" ht="21" customHeight="1" x14ac:dyDescent="0.2">
      <c r="B10" s="159" t="s">
        <v>64</v>
      </c>
      <c r="C10" s="158"/>
      <c r="D10" s="158"/>
      <c r="E10" s="158"/>
      <c r="F10" s="158"/>
      <c r="G10" s="158"/>
      <c r="H10" s="158"/>
      <c r="I10" s="158"/>
    </row>
    <row r="11" spans="2:9" s="153" customFormat="1" ht="21" customHeight="1" x14ac:dyDescent="0.2">
      <c r="B11" s="159" t="s">
        <v>60</v>
      </c>
      <c r="C11" s="158"/>
      <c r="D11" s="158"/>
      <c r="E11" s="158"/>
      <c r="F11" s="158"/>
      <c r="G11" s="158"/>
      <c r="H11" s="158"/>
      <c r="I11" s="158"/>
    </row>
    <row r="12" spans="2:9" s="153" customFormat="1" ht="21" customHeight="1" x14ac:dyDescent="0.2">
      <c r="B12" s="159" t="s">
        <v>61</v>
      </c>
      <c r="C12" s="158"/>
      <c r="D12" s="158"/>
      <c r="E12" s="158"/>
      <c r="F12" s="158"/>
      <c r="G12" s="158"/>
      <c r="H12" s="158"/>
      <c r="I12" s="158"/>
    </row>
    <row r="13" spans="2:9" s="153" customFormat="1" ht="21" customHeight="1" x14ac:dyDescent="0.2">
      <c r="B13" s="159" t="s">
        <v>63</v>
      </c>
      <c r="C13" s="158"/>
      <c r="D13" s="158"/>
      <c r="E13" s="158"/>
      <c r="F13" s="158"/>
      <c r="G13" s="158"/>
      <c r="H13" s="158"/>
      <c r="I13" s="158"/>
    </row>
    <row r="14" spans="2:9" s="153" customFormat="1" ht="21" customHeight="1" x14ac:dyDescent="0.2">
      <c r="B14" s="159" t="s">
        <v>77</v>
      </c>
      <c r="C14" s="158"/>
      <c r="D14" s="158"/>
      <c r="E14" s="158"/>
      <c r="F14" s="158"/>
      <c r="G14" s="158"/>
      <c r="H14" s="158"/>
      <c r="I14" s="158"/>
    </row>
    <row r="15" spans="2:9" s="153" customFormat="1" ht="18" customHeight="1" x14ac:dyDescent="0.2">
      <c r="B15" s="322" t="s">
        <v>62</v>
      </c>
      <c r="C15" s="158"/>
      <c r="D15" s="158"/>
      <c r="E15" s="158"/>
      <c r="F15" s="158"/>
      <c r="G15" s="158"/>
      <c r="H15" s="158"/>
      <c r="I15" s="158"/>
    </row>
    <row r="16" spans="2:9" s="153" customFormat="1" ht="39" customHeight="1" thickBot="1" x14ac:dyDescent="0.25">
      <c r="B16" s="323"/>
      <c r="C16" s="158"/>
      <c r="D16" s="158"/>
      <c r="E16" s="158"/>
      <c r="F16" s="158"/>
      <c r="G16" s="158"/>
      <c r="H16" s="158"/>
      <c r="I16" s="158"/>
    </row>
    <row r="17" spans="2:9" s="153" customFormat="1" ht="57" customHeight="1" thickBot="1" x14ac:dyDescent="0.25">
      <c r="B17" s="174" t="s">
        <v>72</v>
      </c>
      <c r="C17" s="154"/>
      <c r="D17" s="154"/>
      <c r="E17" s="154"/>
      <c r="F17" s="154"/>
      <c r="G17" s="154"/>
      <c r="H17" s="154"/>
      <c r="I17" s="154"/>
    </row>
    <row r="18" spans="2:9" s="153" customFormat="1" ht="23.25" customHeight="1" thickBot="1" x14ac:dyDescent="0.25">
      <c r="B18" s="171" t="s">
        <v>75</v>
      </c>
      <c r="C18" s="157"/>
      <c r="D18" s="157"/>
      <c r="E18" s="157"/>
      <c r="F18" s="157"/>
      <c r="G18" s="157"/>
      <c r="H18" s="157"/>
      <c r="I18" s="157"/>
    </row>
    <row r="19" spans="2:9" ht="57" customHeight="1" thickBot="1" x14ac:dyDescent="0.25">
      <c r="B19" s="174" t="s">
        <v>73</v>
      </c>
      <c r="C19" s="157"/>
      <c r="D19" s="157"/>
      <c r="E19" s="157"/>
      <c r="F19" s="157"/>
      <c r="G19" s="157"/>
      <c r="H19" s="157"/>
      <c r="I19" s="157"/>
    </row>
    <row r="20" spans="2:9" ht="21" customHeight="1" x14ac:dyDescent="0.2">
      <c r="B20" s="324" t="s">
        <v>65</v>
      </c>
      <c r="C20" s="153"/>
      <c r="D20" s="153"/>
      <c r="E20" s="153"/>
      <c r="F20" s="153"/>
      <c r="G20" s="153"/>
      <c r="H20" s="153"/>
      <c r="I20" s="153"/>
    </row>
    <row r="21" spans="2:9" ht="21" customHeight="1" x14ac:dyDescent="0.2">
      <c r="B21" s="322"/>
      <c r="C21" s="157"/>
      <c r="D21" s="157"/>
      <c r="E21" s="157"/>
      <c r="F21" s="157"/>
      <c r="G21" s="157"/>
      <c r="H21" s="157"/>
      <c r="I21" s="157"/>
    </row>
    <row r="22" spans="2:9" ht="33" customHeight="1" thickBot="1" x14ac:dyDescent="0.25">
      <c r="B22" s="323"/>
      <c r="C22" s="157"/>
      <c r="D22" s="157"/>
      <c r="E22" s="157"/>
      <c r="F22" s="157"/>
      <c r="G22" s="157"/>
      <c r="H22" s="157"/>
      <c r="I22" s="157"/>
    </row>
    <row r="23" spans="2:9" ht="57" customHeight="1" thickBot="1" x14ac:dyDescent="0.25">
      <c r="B23" s="174" t="s">
        <v>74</v>
      </c>
      <c r="C23" s="157"/>
      <c r="D23" s="157"/>
      <c r="E23" s="157"/>
      <c r="F23" s="157"/>
      <c r="G23" s="157"/>
      <c r="H23" s="157"/>
      <c r="I23" s="157"/>
    </row>
    <row r="24" spans="2:9" ht="35.25" customHeight="1" x14ac:dyDescent="0.2">
      <c r="B24" s="161" t="s">
        <v>76</v>
      </c>
      <c r="C24" s="157"/>
      <c r="D24" s="157"/>
      <c r="E24" s="157"/>
      <c r="F24" s="157"/>
      <c r="G24" s="157"/>
      <c r="H24" s="157"/>
      <c r="I24" s="157"/>
    </row>
    <row r="25" spans="2:9" ht="72" customHeight="1" thickBot="1" x14ac:dyDescent="0.25">
      <c r="B25" s="160" t="s">
        <v>66</v>
      </c>
      <c r="C25" s="157"/>
      <c r="D25" s="157"/>
      <c r="E25" s="157"/>
      <c r="F25" s="157"/>
      <c r="G25" s="157"/>
      <c r="H25" s="157"/>
      <c r="I25" s="157"/>
    </row>
    <row r="26" spans="2:9" ht="26.25" customHeight="1" x14ac:dyDescent="0.2">
      <c r="B26" s="163"/>
      <c r="C26" s="157"/>
      <c r="D26" s="157"/>
      <c r="E26" s="157"/>
      <c r="F26" s="157"/>
      <c r="G26" s="157"/>
      <c r="H26" s="157"/>
      <c r="I26" s="157"/>
    </row>
    <row r="27" spans="2:9" ht="21" x14ac:dyDescent="0.25">
      <c r="B27" s="172" t="s">
        <v>68</v>
      </c>
      <c r="C27" s="162"/>
      <c r="D27" s="162"/>
      <c r="E27" s="162"/>
    </row>
    <row r="28" spans="2:9" ht="61.5" customHeight="1" x14ac:dyDescent="0.2">
      <c r="B28" s="166" t="s">
        <v>67</v>
      </c>
      <c r="C28" s="164"/>
      <c r="D28" s="164"/>
      <c r="E28" s="164"/>
      <c r="F28" s="164"/>
      <c r="G28" s="164"/>
      <c r="H28" s="164"/>
      <c r="I28" s="164"/>
    </row>
    <row r="29" spans="2:9" ht="28.5" customHeight="1" x14ac:dyDescent="0.2">
      <c r="B29" s="325"/>
      <c r="C29" s="325"/>
      <c r="D29" s="325"/>
      <c r="E29" s="325"/>
      <c r="F29" s="325"/>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2021-04-27T00:50:34Z</dcterms:modified>
</cp:coreProperties>
</file>