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filterPrivacy="1" defaultThemeVersion="124226"/>
  <xr:revisionPtr revIDLastSave="0" documentId="13_ncr:1_{FE8E9795-AB94-1E4B-B4DD-9020DA8739BE}" xr6:coauthVersionLast="46" xr6:coauthVersionMax="46" xr10:uidLastSave="{00000000-0000-0000-0000-000000000000}"/>
  <bookViews>
    <workbookView xWindow="0" yWindow="0" windowWidth="25600" windowHeight="16000" activeTab="2"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3" l="1"/>
  <c r="E31" i="3"/>
  <c r="D31" i="3"/>
  <c r="C31" i="3"/>
  <c r="C32" i="2"/>
  <c r="I18" i="3"/>
  <c r="D18" i="3"/>
  <c r="E18" i="3"/>
  <c r="F18" i="3"/>
  <c r="G18" i="3"/>
  <c r="H18" i="3"/>
  <c r="C18" i="3"/>
  <c r="I12" i="1" l="1"/>
  <c r="J10" i="1" l="1"/>
  <c r="J11" i="1"/>
  <c r="E14" i="2" l="1"/>
  <c r="F14" i="2"/>
  <c r="G14" i="2"/>
  <c r="H14" i="2"/>
  <c r="I14" i="2"/>
  <c r="D14" i="2"/>
  <c r="C14" i="2"/>
  <c r="G16" i="1" l="1"/>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H21" i="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 ref="D48" authorId="0" shapeId="0" xr:uid="{15072159-E5AB-B740-A728-DF04F01AE1B5}">
      <text>
        <r>
          <rPr>
            <b/>
            <sz val="10"/>
            <color rgb="FF000000"/>
            <rFont val="Tahoma"/>
            <family val="2"/>
          </rPr>
          <t xml:space="preserve">Author:
</t>
        </r>
        <r>
          <rPr>
            <sz val="10"/>
            <color rgb="FF000000"/>
            <rFont val="Calibri"/>
            <family val="2"/>
            <scheme val="minor"/>
          </rPr>
          <t>EBIT, a veces aparece con nombres como: beneficio operativo, operating income</t>
        </r>
        <r>
          <rPr>
            <sz val="10"/>
            <color rgb="FF000000"/>
            <rFont val="Calibri"/>
            <family val="2"/>
            <scheme val="minor"/>
          </rPr>
          <t xml:space="preserve">
</t>
        </r>
      </text>
    </comment>
    <comment ref="E48" authorId="0" shapeId="0" xr:uid="{447F62D9-81F9-1749-8A6A-19E52A8EE8CD}">
      <text>
        <r>
          <rPr>
            <b/>
            <sz val="10"/>
            <color rgb="FF000000"/>
            <rFont val="Tahoma"/>
            <family val="2"/>
          </rPr>
          <t xml:space="preserve">Author:
</t>
        </r>
        <r>
          <rPr>
            <sz val="10"/>
            <color rgb="FF000000"/>
            <rFont val="Calibri"/>
            <family val="2"/>
            <scheme val="minor"/>
          </rPr>
          <t>En la plantilla de ejemplo. Neurones no tiene deuda y mucha caja, por eso ingresa intereses en vez de pagarlos y aparece con signo negativo. Lo normal en el 90% de la empresas es que tengan pago de intereses y hay que introducir el valor de esos pagos con signo positivo.</t>
        </r>
        <r>
          <rPr>
            <sz val="10"/>
            <color rgb="FF000000"/>
            <rFont val="Calibri"/>
            <family val="2"/>
            <scheme val="minor"/>
          </rPr>
          <t xml:space="preserve">
</t>
        </r>
        <r>
          <rPr>
            <b/>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 ref="C32" authorId="0" shapeId="0" xr:uid="{D99E33BC-2211-F94A-8A74-66E1426E04BF}">
      <text>
        <r>
          <rPr>
            <b/>
            <sz val="10"/>
            <color rgb="FF000000"/>
            <rFont val="Tahoma"/>
            <family val="2"/>
          </rPr>
          <t xml:space="preserve">Author:
</t>
        </r>
        <r>
          <rPr>
            <sz val="10"/>
            <color rgb="FF000000"/>
            <rFont val="Calibri"/>
            <family val="2"/>
            <scheme val="minor"/>
          </rPr>
          <t>Aparece en los informes como investment in property, ó inversion en activos fijos, ó como "capital expenditures.</t>
        </r>
        <r>
          <rPr>
            <sz val="10"/>
            <color rgb="FF000000"/>
            <rFont val="Calibri"/>
            <family val="2"/>
            <scheme val="minor"/>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 ref="D31" authorId="0" shapeId="0" xr:uid="{1A34367D-336C-094D-8285-58854E42CC75}">
      <text>
        <r>
          <rPr>
            <sz val="12"/>
            <color rgb="FF000000"/>
            <rFont val="Calibri"/>
            <family val="2"/>
          </rPr>
          <t>Deuda que requiera pago de intereses, tanto a corto plazo como a largo plazo.</t>
        </r>
        <r>
          <rPr>
            <sz val="7"/>
            <color rgb="FF000000"/>
            <rFont val="Calibri"/>
            <family val="2"/>
          </rPr>
          <t xml:space="preserve">
</t>
        </r>
        <r>
          <rPr>
            <sz val="7"/>
            <color rgb="FF000000"/>
            <rFont val="Tahoma"/>
            <family val="2"/>
          </rPr>
          <t xml:space="preserve">
</t>
        </r>
      </text>
    </comment>
    <comment ref="F31" authorId="0" shapeId="0" xr:uid="{B525A2C6-994D-4A45-9669-DA3C62170EEB}">
      <text>
        <r>
          <rPr>
            <b/>
            <sz val="10"/>
            <color rgb="FF000000"/>
            <rFont val="Tahoma"/>
            <family val="2"/>
          </rPr>
          <t xml:space="preserve">Author:
</t>
        </r>
        <r>
          <rPr>
            <sz val="10"/>
            <color rgb="FF000000"/>
            <rFont val="Calibri"/>
            <family val="2"/>
            <scheme val="minor"/>
          </rPr>
          <t>Si la equity aparece con signo negativo en los informes hemos de introducir la cifra con signo negativo.</t>
        </r>
        <r>
          <rPr>
            <sz val="10"/>
            <color rgb="FF000000"/>
            <rFont val="Calibri"/>
            <family val="2"/>
            <scheme val="minor"/>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Author: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<sst xmlns="http://schemas.openxmlformats.org/spreadsheetml/2006/main" count="100" uniqueCount="86">
  <si>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</si>
  <si>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</si>
  <si>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</si>
  <si>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</si>
  <si>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</si>
  <si>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</si>
  <si>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</si>
  <si>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</si>
  <si>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</si>
  <si>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</si>
  <si>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</si>
  <si>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</si>
  <si>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</si>
  <si>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</si>
  <si>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</si>
  <si>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</si>
  <si>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</si>
  <si>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</si>
  <si>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</si>
  <si>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</si>
  <si>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</si>
  <si>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</si>
  <si>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</si>
  <si>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</si>
  <si>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</si>
  <si>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</si>
  <si>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</si>
  <si>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</si>
  <si>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</si>
  <si>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</si>
  <si>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</si>
  <si>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</si>
  <si>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</si>
  <si>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</si>
  <si>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</si>
  <si>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</si>
  <si>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</si>
  <si>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</si>
  <si>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</si>
  <si>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</si>
  <si>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</si>
  <si>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</si>
  <si>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</si>
  <si>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</si>
  <si>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</si>
  <si>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</si>
  <si>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</si>
  <si>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</si>
  <si>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</si>
  <si>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</si>
  <si>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</si>
  <si>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</si>
  <si>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</si>
  <si>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</si>
  <si>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</si>
  <si>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</si>
  <si>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</si>
  <si>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</si>
  <si>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</si>
  <si>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</si>
  <si>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</si>
  <si>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</si>
  <si>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</si>
  <si>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</si>
  <si>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</si>
  <si>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</si>
  <si>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</si>
  <si>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</si>
  <si>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</si>
  <si>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</si>
  <si>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</si>
  <si>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</si>
  <si>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</si>
  <si>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</si>
  <si>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</si>
  <si>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</si>
  <si>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</si>
  <si>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</si>
  <si>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</si>
  <si>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</si>
  <si>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</si>
  <si>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</si>
  <si>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</si>
  <si>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AÑO</t>
  </si>
  <si>
    <t>Cambio Moneda al US DOLLAR</t>
  </si>
  <si>
    <t xml:space="preserve">Interest expense/ Income (introducir en negativo si es un ingreso)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</si>
</sst>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 &quot;€&quot;_-;\-* #,##0.00\ &quot;€&quot;_-;_-* &quot;-&quot;??\ &quot;€&quot;_-;_-@_-"/>
    <numFmt numFmtId="165" formatCode="#,##0.0;[Red]\-#,##0.0"/>
    <numFmt numFmtId="166" formatCode="0.0"/>
    <numFmt numFmtId="167" formatCode="0.0%"/>
    <numFmt numFmtId="168" formatCode="_-[$$-2809]* #,##0_-;\-[$$-2809]* #,##0_-;_-[$$-2809]* &quot;-&quot;??_-;_-@_-"/>
  </numFmts>
  <fonts count="4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12"/>
      <color theme="0"/>
      <name val="Calibri"/>
      <family val="2"/>
      <scheme val="minor"/>
    </font>
    <font>
      <sz val="12"/>
      <color theme="0"/>
      <name val="Calibri"/>
      <family val="2"/>
      <scheme val="minor"/>
    </font>
    <font>
      <b/>
      <sz val="9"/>
      <color rgb="FF000000"/>
      <name val="Tahoma"/>
      <family val="2"/>
    </font>
    <font>
      <sz val="9"/>
      <color rgb="FF000000"/>
      <name val="Tahoma"/>
      <family val="2"/>
    </font>
    <font>
      <b/>
      <sz val="11"/>
      <color theme="0"/>
      <name val="Calibri"/>
      <family val="2"/>
      <scheme val="minor"/>
    </font>
    <font>
      <b/>
      <sz val="10"/>
      <color rgb="FF000000"/>
      <name val="Tahoma"/>
      <family val="2"/>
    </font>
    <font>
      <sz val="10"/>
      <color rgb="FF000000"/>
      <name val="Calibri"/>
      <family val="2"/>
      <scheme val="minor"/>
    </font>
    <font>
      <sz val="12"/>
      <color rgb="FF000000"/>
      <name val="Calibri"/>
      <family val="2"/>
    </font>
    <font>
      <sz val="7"/>
      <color rgb="FF000000"/>
      <name val="Calibri"/>
      <family val="2"/>
    </font>
    <font>
      <sz val="7"/>
      <color rgb="FF000000"/>
      <name val="Tahoma"/>
      <family val="2"/>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theme="4" tint="0.79998168889431442"/>
        <bgColor theme="4" tint="0.79998168889431442"/>
      </patternFill>
    </fill>
  </fills>
  <borders count="48">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ck">
        <color indexed="64"/>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
    <xf numFmtId="0" fontId="0" fillId="0" borderId="0"/>
    <xf numFmtId="9"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cellStyleXfs>
  <cellXfs count="324">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9"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3"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10" fillId="4" borderId="4" xfId="0" applyFont="1" applyFill="1" applyBorder="1" applyAlignment="1">
      <alignment vertical="center"/>
    </xf>
    <xf numFmtId="0" fontId="10" fillId="4" borderId="5" xfId="0" applyFont="1" applyFill="1" applyBorder="1" applyAlignment="1">
      <alignment vertical="center"/>
    </xf>
    <xf numFmtId="0" fontId="15" fillId="4" borderId="0" xfId="0" applyFont="1" applyFill="1"/>
    <xf numFmtId="0" fontId="15" fillId="4" borderId="0" xfId="0" applyFont="1" applyFill="1" applyBorder="1"/>
    <xf numFmtId="0" fontId="15" fillId="0" borderId="0" xfId="0" applyFont="1"/>
    <xf numFmtId="2" fontId="16" fillId="4" borderId="0" xfId="0" applyNumberFormat="1" applyFont="1" applyFill="1" applyBorder="1" applyAlignment="1" applyProtection="1">
      <alignment vertical="center"/>
    </xf>
    <xf numFmtId="0" fontId="15" fillId="0" borderId="0" xfId="0" applyFont="1" applyAlignment="1">
      <alignment vertical="center"/>
    </xf>
    <xf numFmtId="1" fontId="16" fillId="2" borderId="18" xfId="0" applyNumberFormat="1" applyFont="1" applyFill="1" applyBorder="1" applyAlignment="1" applyProtection="1">
      <alignment horizontal="center" vertical="center"/>
    </xf>
    <xf numFmtId="1" fontId="16" fillId="2" borderId="19"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2" fillId="4" borderId="13" xfId="0" applyNumberFormat="1" applyFont="1" applyFill="1" applyBorder="1" applyAlignment="1" applyProtection="1"/>
    <xf numFmtId="1" fontId="3" fillId="4" borderId="24"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20" fillId="4" borderId="3" xfId="0" applyNumberFormat="1" applyFont="1" applyFill="1" applyBorder="1" applyAlignment="1" applyProtection="1">
      <alignment vertical="center"/>
    </xf>
    <xf numFmtId="2" fontId="20" fillId="4" borderId="4" xfId="0" applyNumberFormat="1" applyFont="1" applyFill="1" applyBorder="1" applyAlignment="1" applyProtection="1">
      <alignment horizontal="left" vertical="center"/>
    </xf>
    <xf numFmtId="0" fontId="9" fillId="4" borderId="4" xfId="0" applyFont="1" applyFill="1" applyBorder="1" applyAlignment="1">
      <alignment horizontal="left" vertical="center"/>
    </xf>
    <xf numFmtId="0" fontId="15" fillId="4" borderId="5" xfId="0" applyFont="1" applyFill="1" applyBorder="1" applyAlignment="1">
      <alignment horizontal="left" vertical="center"/>
    </xf>
    <xf numFmtId="2" fontId="11" fillId="4" borderId="13" xfId="0" applyNumberFormat="1" applyFont="1" applyFill="1" applyBorder="1" applyAlignment="1" applyProtection="1">
      <alignment horizontal="center"/>
    </xf>
    <xf numFmtId="2" fontId="11" fillId="4" borderId="14" xfId="0" applyNumberFormat="1" applyFont="1" applyFill="1" applyBorder="1" applyAlignment="1" applyProtection="1">
      <alignment horizontal="center"/>
    </xf>
    <xf numFmtId="2" fontId="20" fillId="4" borderId="13" xfId="0" applyNumberFormat="1" applyFont="1" applyFill="1" applyBorder="1" applyAlignment="1" applyProtection="1">
      <alignment vertical="center"/>
    </xf>
    <xf numFmtId="2" fontId="21" fillId="4" borderId="16" xfId="0" applyNumberFormat="1" applyFont="1" applyFill="1" applyBorder="1" applyAlignment="1" applyProtection="1">
      <alignment horizontal="left" vertical="center"/>
    </xf>
    <xf numFmtId="2" fontId="21" fillId="4" borderId="0"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6" fillId="4" borderId="13" xfId="0" applyNumberFormat="1" applyFont="1" applyFill="1" applyBorder="1" applyAlignment="1" applyProtection="1">
      <alignment horizontal="center" vertical="center"/>
    </xf>
    <xf numFmtId="2" fontId="16"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6" fillId="4" borderId="0" xfId="0" applyNumberFormat="1" applyFont="1" applyFill="1" applyBorder="1" applyAlignment="1" applyProtection="1">
      <alignment horizontal="center" vertical="center"/>
    </xf>
    <xf numFmtId="38" fontId="16" fillId="4" borderId="12" xfId="0" applyNumberFormat="1" applyFont="1" applyFill="1" applyBorder="1" applyAlignment="1" applyProtection="1">
      <alignment horizontal="center" vertical="center"/>
    </xf>
    <xf numFmtId="9" fontId="24" fillId="4" borderId="0" xfId="1" applyFont="1" applyFill="1" applyBorder="1" applyAlignment="1" applyProtection="1">
      <alignment horizontal="center" vertical="center"/>
    </xf>
    <xf numFmtId="9" fontId="24" fillId="4" borderId="8" xfId="1" applyFont="1" applyFill="1" applyBorder="1" applyAlignment="1" applyProtection="1">
      <alignment horizontal="center" vertical="center"/>
    </xf>
    <xf numFmtId="9" fontId="24" fillId="4" borderId="23" xfId="1" applyFont="1" applyFill="1" applyBorder="1" applyAlignment="1" applyProtection="1">
      <alignment horizontal="center" vertical="center"/>
    </xf>
    <xf numFmtId="40" fontId="18" fillId="4" borderId="0" xfId="0" applyNumberFormat="1" applyFont="1" applyFill="1" applyBorder="1" applyAlignment="1" applyProtection="1">
      <alignment horizontal="center" vertical="center"/>
    </xf>
    <xf numFmtId="2" fontId="18" fillId="4" borderId="0" xfId="0" applyNumberFormat="1" applyFont="1" applyFill="1" applyBorder="1" applyAlignment="1" applyProtection="1">
      <alignment horizontal="center" vertical="center"/>
    </xf>
    <xf numFmtId="165" fontId="16" fillId="4" borderId="0" xfId="0" applyNumberFormat="1" applyFont="1" applyFill="1" applyBorder="1" applyAlignment="1" applyProtection="1">
      <alignment horizontal="center" vertical="center"/>
    </xf>
    <xf numFmtId="165" fontId="16" fillId="4" borderId="12" xfId="0" applyNumberFormat="1" applyFont="1" applyFill="1" applyBorder="1" applyAlignment="1" applyProtection="1">
      <alignment horizontal="center" vertical="center"/>
    </xf>
    <xf numFmtId="9" fontId="24" fillId="4" borderId="12" xfId="1" applyFont="1" applyFill="1" applyBorder="1" applyAlignment="1" applyProtection="1">
      <alignment horizontal="center" vertical="center"/>
    </xf>
    <xf numFmtId="38" fontId="18" fillId="4" borderId="0" xfId="0" applyNumberFormat="1" applyFont="1" applyFill="1" applyBorder="1" applyAlignment="1" applyProtection="1">
      <alignment horizontal="center" vertical="center"/>
    </xf>
    <xf numFmtId="38" fontId="18" fillId="4" borderId="12" xfId="0" applyNumberFormat="1" applyFont="1" applyFill="1" applyBorder="1" applyAlignment="1" applyProtection="1">
      <alignment horizontal="center" vertical="center"/>
    </xf>
    <xf numFmtId="2" fontId="18" fillId="4" borderId="27" xfId="0" applyNumberFormat="1" applyFont="1" applyFill="1" applyBorder="1" applyAlignment="1" applyProtection="1">
      <alignment horizontal="center" vertical="center"/>
    </xf>
    <xf numFmtId="1" fontId="16" fillId="4" borderId="1" xfId="0" applyNumberFormat="1" applyFont="1" applyFill="1" applyBorder="1" applyAlignment="1" applyProtection="1">
      <alignment horizontal="center" vertical="center"/>
    </xf>
    <xf numFmtId="1" fontId="16" fillId="4" borderId="28" xfId="0" applyNumberFormat="1" applyFont="1" applyFill="1" applyBorder="1" applyAlignment="1" applyProtection="1">
      <alignment horizontal="center" vertical="center"/>
    </xf>
    <xf numFmtId="38" fontId="18" fillId="4" borderId="1" xfId="0" applyNumberFormat="1" applyFont="1" applyFill="1" applyBorder="1" applyAlignment="1" applyProtection="1">
      <alignment horizontal="center" vertical="center"/>
    </xf>
    <xf numFmtId="38" fontId="18" fillId="4" borderId="28" xfId="0" applyNumberFormat="1" applyFont="1" applyFill="1" applyBorder="1" applyAlignment="1" applyProtection="1">
      <alignment horizontal="center" vertical="center"/>
    </xf>
    <xf numFmtId="38" fontId="16" fillId="4" borderId="1" xfId="0" applyNumberFormat="1" applyFont="1" applyFill="1" applyBorder="1" applyAlignment="1" applyProtection="1">
      <alignment horizontal="center" vertical="center"/>
    </xf>
    <xf numFmtId="38" fontId="16" fillId="4" borderId="28" xfId="0" applyNumberFormat="1" applyFont="1" applyFill="1" applyBorder="1" applyAlignment="1" applyProtection="1">
      <alignment horizontal="center" vertical="center"/>
    </xf>
    <xf numFmtId="40" fontId="16" fillId="4" borderId="0" xfId="0" applyNumberFormat="1" applyFont="1" applyFill="1" applyBorder="1" applyAlignment="1" applyProtection="1">
      <alignment horizontal="center" vertical="center"/>
    </xf>
    <xf numFmtId="40" fontId="16" fillId="4" borderId="12" xfId="0" applyNumberFormat="1" applyFont="1" applyFill="1" applyBorder="1" applyAlignment="1" applyProtection="1">
      <alignment horizontal="center" vertical="center"/>
    </xf>
    <xf numFmtId="38" fontId="18" fillId="5" borderId="7" xfId="0" applyNumberFormat="1" applyFont="1" applyFill="1" applyBorder="1" applyAlignment="1" applyProtection="1">
      <alignment horizontal="center" vertical="center"/>
    </xf>
    <xf numFmtId="38" fontId="18"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6" fillId="4" borderId="0" xfId="0" applyNumberFormat="1" applyFont="1" applyFill="1" applyBorder="1" applyAlignment="1" applyProtection="1">
      <alignment horizontal="center" vertical="center"/>
    </xf>
    <xf numFmtId="1" fontId="16" fillId="3" borderId="32" xfId="0" applyNumberFormat="1" applyFont="1" applyFill="1" applyBorder="1" applyAlignment="1" applyProtection="1">
      <alignment horizontal="center" vertical="center"/>
    </xf>
    <xf numFmtId="1" fontId="16" fillId="3" borderId="19" xfId="0" applyNumberFormat="1" applyFont="1" applyFill="1" applyBorder="1" applyAlignment="1" applyProtection="1">
      <alignment horizontal="center" vertical="center"/>
    </xf>
    <xf numFmtId="1" fontId="16" fillId="3" borderId="20"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6" fillId="4" borderId="9" xfId="0" applyNumberFormat="1" applyFont="1" applyFill="1" applyBorder="1" applyAlignment="1" applyProtection="1">
      <alignment vertical="center"/>
    </xf>
    <xf numFmtId="1" fontId="16" fillId="4" borderId="0" xfId="0" applyNumberFormat="1" applyFont="1" applyFill="1" applyBorder="1" applyAlignment="1" applyProtection="1">
      <alignment horizontal="center" vertical="center"/>
    </xf>
    <xf numFmtId="1" fontId="16" fillId="4" borderId="9" xfId="0" applyNumberFormat="1" applyFont="1" applyFill="1" applyBorder="1" applyAlignment="1" applyProtection="1">
      <alignment horizontal="center" vertical="center"/>
    </xf>
    <xf numFmtId="1" fontId="16" fillId="4" borderId="11" xfId="0" applyNumberFormat="1" applyFont="1" applyFill="1" applyBorder="1" applyAlignment="1" applyProtection="1">
      <alignment horizontal="center" vertical="center"/>
    </xf>
    <xf numFmtId="0" fontId="15" fillId="0" borderId="4" xfId="0" applyFont="1" applyBorder="1"/>
    <xf numFmtId="2" fontId="20"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20" fillId="4" borderId="29"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6" fillId="4" borderId="6" xfId="0" applyNumberFormat="1" applyFont="1" applyFill="1" applyBorder="1" applyAlignment="1" applyProtection="1">
      <alignment horizontal="center" vertical="center"/>
    </xf>
    <xf numFmtId="2" fontId="16"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6"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6"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20" xfId="0" applyFont="1" applyFill="1" applyBorder="1" applyAlignment="1">
      <alignment horizontal="center" vertical="center" wrapText="1"/>
    </xf>
    <xf numFmtId="0" fontId="0" fillId="4" borderId="25" xfId="0" applyFont="1" applyFill="1" applyBorder="1" applyAlignment="1">
      <alignment vertical="center"/>
    </xf>
    <xf numFmtId="0" fontId="3" fillId="4" borderId="2" xfId="0" applyFont="1" applyFill="1" applyBorder="1" applyAlignment="1">
      <alignment horizontal="center" vertical="center" wrapText="1"/>
    </xf>
    <xf numFmtId="0" fontId="9"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8" fillId="4" borderId="0" xfId="0" applyNumberFormat="1" applyFont="1" applyFill="1" applyBorder="1" applyAlignment="1" applyProtection="1">
      <alignment horizontal="center" vertical="center"/>
    </xf>
    <xf numFmtId="165" fontId="18" fillId="4" borderId="12" xfId="0" applyNumberFormat="1" applyFont="1" applyFill="1" applyBorder="1" applyAlignment="1" applyProtection="1">
      <alignment horizontal="center" vertical="center"/>
    </xf>
    <xf numFmtId="166" fontId="9" fillId="4" borderId="0" xfId="0" applyNumberFormat="1" applyFont="1" applyFill="1" applyBorder="1" applyAlignment="1">
      <alignment horizontal="center" vertical="center" wrapText="1"/>
    </xf>
    <xf numFmtId="166" fontId="9" fillId="4" borderId="22" xfId="0" applyNumberFormat="1" applyFont="1" applyFill="1" applyBorder="1" applyAlignment="1">
      <alignment horizontal="center" vertical="center" wrapText="1"/>
    </xf>
    <xf numFmtId="166" fontId="9" fillId="4" borderId="12" xfId="0" applyNumberFormat="1" applyFont="1" applyFill="1" applyBorder="1" applyAlignment="1">
      <alignment horizontal="center" vertical="center" wrapText="1"/>
    </xf>
    <xf numFmtId="166" fontId="0" fillId="4" borderId="34"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2"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9" fillId="4" borderId="30" xfId="0" applyNumberFormat="1" applyFont="1" applyFill="1" applyBorder="1" applyAlignment="1">
      <alignment horizontal="center" vertical="center" wrapText="1"/>
    </xf>
    <xf numFmtId="0" fontId="25" fillId="5" borderId="21" xfId="0" applyFont="1" applyFill="1" applyBorder="1" applyAlignment="1">
      <alignment horizontal="center" vertical="center" wrapText="1"/>
    </xf>
    <xf numFmtId="2" fontId="11"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8" fillId="5" borderId="0" xfId="0" applyNumberFormat="1" applyFont="1" applyFill="1" applyBorder="1" applyAlignment="1" applyProtection="1">
      <alignment horizontal="center" vertical="center"/>
    </xf>
    <xf numFmtId="0" fontId="10"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8"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10" fillId="0" borderId="0" xfId="0" applyFont="1" applyAlignment="1">
      <alignment vertical="center"/>
    </xf>
    <xf numFmtId="0" fontId="0" fillId="0" borderId="0" xfId="0" applyFill="1"/>
    <xf numFmtId="0" fontId="0" fillId="5" borderId="0" xfId="0" applyFill="1" applyAlignment="1">
      <alignment vertical="center" wrapText="1"/>
    </xf>
    <xf numFmtId="0" fontId="29" fillId="0" borderId="0" xfId="0" applyFont="1" applyAlignment="1">
      <alignment horizontal="center" vertical="top"/>
    </xf>
    <xf numFmtId="0" fontId="15" fillId="0" borderId="26" xfId="0" applyFont="1" applyBorder="1" applyAlignment="1">
      <alignment horizontal="left" vertical="center" wrapText="1"/>
    </xf>
    <xf numFmtId="0" fontId="28" fillId="0" borderId="0" xfId="0" applyFont="1" applyFill="1" applyBorder="1" applyAlignment="1">
      <alignment horizontal="left" vertical="center"/>
    </xf>
    <xf numFmtId="0" fontId="28" fillId="5" borderId="2" xfId="0" applyFont="1" applyFill="1" applyBorder="1" applyAlignment="1">
      <alignment horizontal="center" vertical="center"/>
    </xf>
    <xf numFmtId="0" fontId="28" fillId="5" borderId="2" xfId="0" applyFont="1" applyFill="1" applyBorder="1" applyAlignment="1">
      <alignment horizontal="center" vertical="center" wrapText="1"/>
    </xf>
    <xf numFmtId="1" fontId="16" fillId="2" borderId="20" xfId="0" applyNumberFormat="1" applyFont="1" applyFill="1" applyBorder="1" applyAlignment="1" applyProtection="1">
      <alignment horizontal="center" vertical="center"/>
    </xf>
    <xf numFmtId="1" fontId="16" fillId="4" borderId="19" xfId="0" applyNumberFormat="1" applyFont="1" applyFill="1" applyBorder="1" applyAlignment="1" applyProtection="1">
      <alignment horizontal="center" vertical="center"/>
    </xf>
    <xf numFmtId="1" fontId="16" fillId="4" borderId="20" xfId="0" applyNumberFormat="1" applyFont="1" applyFill="1" applyBorder="1" applyAlignment="1" applyProtection="1">
      <alignment horizontal="center" vertical="center"/>
    </xf>
    <xf numFmtId="2" fontId="16" fillId="4" borderId="15" xfId="0" applyNumberFormat="1" applyFont="1" applyFill="1" applyBorder="1" applyAlignment="1" applyProtection="1">
      <alignment horizontal="center" vertical="center"/>
    </xf>
    <xf numFmtId="38" fontId="18" fillId="5" borderId="12" xfId="0" applyNumberFormat="1" applyFont="1" applyFill="1" applyBorder="1" applyAlignment="1" applyProtection="1">
      <alignment horizontal="center" vertical="center"/>
    </xf>
    <xf numFmtId="0" fontId="25" fillId="5" borderId="38" xfId="0" applyFont="1" applyFill="1" applyBorder="1" applyAlignment="1">
      <alignment horizontal="center" vertical="center" wrapText="1"/>
    </xf>
    <xf numFmtId="2" fontId="18" fillId="4" borderId="7" xfId="0" applyNumberFormat="1" applyFont="1" applyFill="1" applyBorder="1" applyAlignment="1" applyProtection="1">
      <alignment horizontal="center" vertical="center"/>
    </xf>
    <xf numFmtId="40" fontId="18" fillId="4" borderId="17" xfId="0" applyNumberFormat="1" applyFont="1" applyFill="1" applyBorder="1" applyAlignment="1" applyProtection="1">
      <alignment horizontal="center" vertical="center"/>
    </xf>
    <xf numFmtId="38" fontId="16" fillId="4" borderId="14" xfId="0" applyNumberFormat="1" applyFont="1" applyFill="1" applyBorder="1" applyAlignment="1" applyProtection="1">
      <alignment horizontal="center" vertical="center"/>
    </xf>
    <xf numFmtId="38" fontId="16" fillId="4" borderId="15" xfId="0" applyNumberFormat="1" applyFont="1" applyFill="1" applyBorder="1" applyAlignment="1" applyProtection="1">
      <alignment horizontal="center" vertical="center"/>
    </xf>
    <xf numFmtId="38" fontId="18" fillId="4" borderId="7" xfId="0" applyNumberFormat="1" applyFont="1" applyFill="1" applyBorder="1" applyAlignment="1" applyProtection="1">
      <alignment horizontal="center" vertical="center"/>
    </xf>
    <xf numFmtId="9" fontId="24" fillId="4" borderId="19" xfId="1" applyFont="1" applyFill="1" applyBorder="1" applyAlignment="1" applyProtection="1">
      <alignment horizontal="center" vertical="center"/>
    </xf>
    <xf numFmtId="9" fontId="24" fillId="4" borderId="20" xfId="1" applyFont="1" applyFill="1" applyBorder="1" applyAlignment="1" applyProtection="1">
      <alignment horizontal="center" vertical="center"/>
    </xf>
    <xf numFmtId="9" fontId="24" fillId="4" borderId="24" xfId="1" applyFont="1" applyFill="1" applyBorder="1" applyAlignment="1" applyProtection="1">
      <alignment horizontal="center" vertical="center"/>
    </xf>
    <xf numFmtId="40" fontId="18" fillId="4" borderId="7" xfId="0" applyNumberFormat="1" applyFont="1" applyFill="1" applyBorder="1" applyAlignment="1" applyProtection="1">
      <alignment horizontal="center" vertical="center"/>
    </xf>
    <xf numFmtId="165" fontId="18" fillId="5" borderId="31" xfId="0" applyNumberFormat="1" applyFont="1" applyFill="1" applyBorder="1" applyAlignment="1" applyProtection="1">
      <alignment horizontal="center" vertical="center"/>
    </xf>
    <xf numFmtId="165" fontId="18" fillId="5" borderId="20" xfId="0" applyNumberFormat="1" applyFont="1" applyFill="1" applyBorder="1" applyAlignment="1" applyProtection="1">
      <alignment horizontal="center" vertical="center"/>
    </xf>
    <xf numFmtId="38" fontId="18"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5" fillId="4" borderId="29" xfId="0" applyFont="1" applyFill="1" applyBorder="1" applyAlignment="1">
      <alignment horizontal="left" vertical="center"/>
    </xf>
    <xf numFmtId="0" fontId="15" fillId="4" borderId="4" xfId="0" applyFont="1" applyFill="1" applyBorder="1" applyAlignment="1">
      <alignment horizontal="left" vertical="center"/>
    </xf>
    <xf numFmtId="0" fontId="15"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8"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6" fillId="4" borderId="30" xfId="0" applyNumberFormat="1" applyFont="1" applyFill="1" applyBorder="1" applyAlignment="1" applyProtection="1">
      <alignment horizontal="center" vertical="center"/>
    </xf>
    <xf numFmtId="38" fontId="18" fillId="4" borderId="19" xfId="0" applyNumberFormat="1" applyFont="1" applyFill="1" applyBorder="1" applyAlignment="1" applyProtection="1">
      <alignment horizontal="center" vertical="center"/>
    </xf>
    <xf numFmtId="2" fontId="20" fillId="4" borderId="29"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2" fillId="4" borderId="4" xfId="0" applyNumberFormat="1" applyFont="1" applyFill="1" applyBorder="1" applyAlignment="1" applyProtection="1">
      <alignment horizontal="left" vertical="center"/>
    </xf>
    <xf numFmtId="2" fontId="21" fillId="4" borderId="41"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166" fontId="9"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8"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1" fillId="4" borderId="26" xfId="0" applyNumberFormat="1" applyFont="1" applyFill="1" applyBorder="1" applyAlignment="1" applyProtection="1">
      <alignment horizontal="left"/>
    </xf>
    <xf numFmtId="2" fontId="26"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6"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9" xfId="0" applyFont="1" applyFill="1" applyBorder="1"/>
    <xf numFmtId="0" fontId="3" fillId="4" borderId="26" xfId="0" applyFont="1" applyFill="1" applyBorder="1"/>
    <xf numFmtId="0" fontId="0" fillId="4" borderId="5" xfId="0" applyFont="1" applyFill="1" applyBorder="1"/>
    <xf numFmtId="0" fontId="0" fillId="0" borderId="6" xfId="0" applyBorder="1"/>
    <xf numFmtId="1" fontId="16" fillId="4" borderId="30" xfId="0" applyNumberFormat="1" applyFont="1" applyFill="1" applyBorder="1" applyAlignment="1" applyProtection="1">
      <alignment horizontal="center" vertical="center"/>
    </xf>
    <xf numFmtId="2" fontId="3" fillId="4" borderId="22" xfId="0" applyNumberFormat="1" applyFont="1" applyFill="1" applyBorder="1" applyAlignment="1">
      <alignment horizontal="center" vertical="center" wrapText="1"/>
    </xf>
    <xf numFmtId="0" fontId="0" fillId="4" borderId="6" xfId="0" applyFill="1" applyBorder="1"/>
    <xf numFmtId="1" fontId="16"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8" fillId="0" borderId="30" xfId="0" applyNumberFormat="1" applyFont="1" applyFill="1" applyBorder="1" applyAlignment="1" applyProtection="1">
      <alignment horizontal="center" vertical="center"/>
    </xf>
    <xf numFmtId="1" fontId="16" fillId="5" borderId="0" xfId="0" applyNumberFormat="1" applyFont="1" applyFill="1" applyBorder="1" applyAlignment="1" applyProtection="1">
      <alignment horizontal="center" vertical="center"/>
    </xf>
    <xf numFmtId="1" fontId="18" fillId="4" borderId="1" xfId="0" applyNumberFormat="1" applyFont="1" applyFill="1" applyBorder="1" applyAlignment="1" applyProtection="1">
      <alignment horizontal="center" vertical="center"/>
    </xf>
    <xf numFmtId="40" fontId="18" fillId="4" borderId="43" xfId="0" applyNumberFormat="1" applyFont="1" applyFill="1" applyBorder="1" applyAlignment="1" applyProtection="1">
      <alignment horizontal="center" vertical="center"/>
    </xf>
    <xf numFmtId="38" fontId="18"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7" fontId="24" fillId="4" borderId="8" xfId="1" applyNumberFormat="1" applyFont="1" applyFill="1" applyBorder="1" applyAlignment="1" applyProtection="1">
      <alignment horizontal="center" vertical="center"/>
    </xf>
    <xf numFmtId="167" fontId="24" fillId="4" borderId="23" xfId="1" applyNumberFormat="1" applyFont="1" applyFill="1" applyBorder="1" applyAlignment="1" applyProtection="1">
      <alignment horizontal="center" vertical="center"/>
    </xf>
    <xf numFmtId="167" fontId="24" fillId="4" borderId="0" xfId="1" applyNumberFormat="1" applyFont="1" applyFill="1" applyBorder="1" applyAlignment="1" applyProtection="1">
      <alignment horizontal="center" vertical="center"/>
    </xf>
    <xf numFmtId="167" fontId="24" fillId="4" borderId="12" xfId="1" applyNumberFormat="1" applyFont="1" applyFill="1" applyBorder="1" applyAlignment="1" applyProtection="1">
      <alignment horizontal="center" vertical="center"/>
    </xf>
    <xf numFmtId="38" fontId="18" fillId="5" borderId="0" xfId="0" applyNumberFormat="1" applyFont="1" applyFill="1" applyAlignment="1">
      <alignment horizontal="center" vertical="center"/>
    </xf>
    <xf numFmtId="165" fontId="18" fillId="5" borderId="0" xfId="0" applyNumberFormat="1" applyFont="1" applyFill="1" applyAlignment="1">
      <alignment horizontal="center" vertical="center"/>
    </xf>
    <xf numFmtId="38" fontId="18"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8" fillId="5" borderId="0" xfId="0" applyNumberFormat="1" applyFont="1" applyFill="1" applyBorder="1" applyAlignment="1">
      <alignment horizontal="center" vertical="center"/>
    </xf>
    <xf numFmtId="38" fontId="18" fillId="5" borderId="40" xfId="0" applyNumberFormat="1" applyFont="1" applyFill="1" applyBorder="1" applyAlignment="1">
      <alignment horizontal="center" vertical="center"/>
    </xf>
    <xf numFmtId="165" fontId="18" fillId="5" borderId="30" xfId="0" applyNumberFormat="1" applyFont="1" applyFill="1" applyBorder="1" applyAlignment="1">
      <alignment horizontal="center" vertical="center"/>
    </xf>
    <xf numFmtId="165" fontId="18" fillId="5" borderId="19" xfId="0" applyNumberFormat="1" applyFont="1" applyFill="1" applyBorder="1" applyAlignment="1">
      <alignment horizontal="center" vertical="center"/>
    </xf>
    <xf numFmtId="38" fontId="18" fillId="5" borderId="45" xfId="0" applyNumberFormat="1" applyFont="1" applyFill="1" applyBorder="1" applyAlignment="1">
      <alignment horizontal="center" vertical="center"/>
    </xf>
    <xf numFmtId="165" fontId="16"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4" fillId="4" borderId="9" xfId="2" applyNumberFormat="1" applyFont="1" applyFill="1" applyBorder="1" applyAlignment="1">
      <alignment horizontal="center" vertical="center" wrapText="1"/>
    </xf>
    <xf numFmtId="168" fontId="14" fillId="4" borderId="0" xfId="2" applyNumberFormat="1" applyFont="1" applyFill="1" applyBorder="1" applyAlignment="1">
      <alignment horizontal="center" vertical="center" wrapText="1"/>
    </xf>
    <xf numFmtId="168" fontId="14" fillId="4" borderId="12" xfId="2" applyNumberFormat="1" applyFont="1" applyFill="1" applyBorder="1" applyAlignment="1">
      <alignment horizontal="center" vertical="center" wrapText="1"/>
    </xf>
    <xf numFmtId="168" fontId="14" fillId="4" borderId="9" xfId="2" applyNumberFormat="1" applyFont="1" applyFill="1" applyBorder="1" applyAlignment="1">
      <alignment horizontal="left" vertical="center" wrapText="1"/>
    </xf>
    <xf numFmtId="168" fontId="14" fillId="4" borderId="0" xfId="2" applyNumberFormat="1" applyFont="1" applyFill="1" applyBorder="1" applyAlignment="1">
      <alignment horizontal="left" vertical="center" wrapText="1"/>
    </xf>
    <xf numFmtId="168" fontId="14" fillId="4" borderId="12" xfId="2" applyNumberFormat="1" applyFont="1" applyFill="1" applyBorder="1" applyAlignment="1">
      <alignment horizontal="left" vertical="center" wrapText="1"/>
    </xf>
    <xf numFmtId="168" fontId="14" fillId="4" borderId="42" xfId="2" applyNumberFormat="1" applyFont="1" applyFill="1" applyBorder="1" applyAlignment="1">
      <alignment horizontal="left" vertical="center" wrapText="1"/>
    </xf>
    <xf numFmtId="168" fontId="14" fillId="4" borderId="7" xfId="2" applyNumberFormat="1" applyFont="1" applyFill="1" applyBorder="1" applyAlignment="1">
      <alignment horizontal="left" vertical="center" wrapText="1"/>
    </xf>
    <xf numFmtId="168" fontId="14" fillId="4" borderId="17" xfId="2" applyNumberFormat="1" applyFont="1" applyFill="1" applyBorder="1" applyAlignment="1">
      <alignment horizontal="left" vertical="center" wrapText="1"/>
    </xf>
    <xf numFmtId="2" fontId="17" fillId="4" borderId="0" xfId="0" applyNumberFormat="1" applyFont="1" applyFill="1" applyBorder="1" applyAlignment="1" applyProtection="1">
      <alignment horizontal="left" vertical="center"/>
    </xf>
    <xf numFmtId="2" fontId="27" fillId="4" borderId="0" xfId="0" applyNumberFormat="1" applyFont="1" applyFill="1" applyBorder="1" applyAlignment="1" applyProtection="1">
      <alignment horizontal="left" vertical="center"/>
    </xf>
    <xf numFmtId="2" fontId="19" fillId="0" borderId="3" xfId="0" applyNumberFormat="1" applyFont="1" applyFill="1" applyBorder="1" applyAlignment="1" applyProtection="1">
      <alignment horizontal="center" vertical="center"/>
    </xf>
    <xf numFmtId="2" fontId="19" fillId="0" borderId="4" xfId="0" applyNumberFormat="1" applyFont="1" applyFill="1" applyBorder="1" applyAlignment="1" applyProtection="1">
      <alignment horizontal="center" vertical="center"/>
    </xf>
    <xf numFmtId="2" fontId="19" fillId="0" borderId="6" xfId="0" applyNumberFormat="1" applyFont="1" applyFill="1" applyBorder="1" applyAlignment="1" applyProtection="1">
      <alignment horizontal="center" vertical="center"/>
    </xf>
    <xf numFmtId="2" fontId="23" fillId="0" borderId="13" xfId="0" applyNumberFormat="1" applyFont="1" applyFill="1" applyBorder="1" applyAlignment="1" applyProtection="1">
      <alignment horizontal="center" vertical="center"/>
    </xf>
    <xf numFmtId="2" fontId="23" fillId="0" borderId="14" xfId="0" applyNumberFormat="1" applyFont="1" applyFill="1" applyBorder="1" applyAlignment="1" applyProtection="1">
      <alignment horizontal="center" vertical="center"/>
    </xf>
    <xf numFmtId="2" fontId="23" fillId="0" borderId="15" xfId="0" applyNumberFormat="1" applyFont="1" applyFill="1" applyBorder="1" applyAlignment="1" applyProtection="1">
      <alignment horizontal="center" vertical="center"/>
    </xf>
    <xf numFmtId="2" fontId="23" fillId="0" borderId="6" xfId="0" applyNumberFormat="1"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12" xfId="0" applyNumberFormat="1" applyFont="1" applyFill="1" applyBorder="1" applyAlignment="1" applyProtection="1">
      <alignment horizontal="center" vertical="center"/>
    </xf>
    <xf numFmtId="2" fontId="23" fillId="0" borderId="16" xfId="0" applyNumberFormat="1" applyFont="1" applyFill="1" applyBorder="1" applyAlignment="1" applyProtection="1">
      <alignment horizontal="center" vertical="center"/>
    </xf>
    <xf numFmtId="2" fontId="23" fillId="0" borderId="7" xfId="0" applyNumberFormat="1" applyFont="1" applyFill="1" applyBorder="1" applyAlignment="1" applyProtection="1">
      <alignment horizontal="center" vertical="center"/>
    </xf>
    <xf numFmtId="2" fontId="23" fillId="0" borderId="17" xfId="0" applyNumberFormat="1" applyFont="1" applyFill="1" applyBorder="1" applyAlignment="1" applyProtection="1">
      <alignment horizontal="center" vertical="center"/>
    </xf>
    <xf numFmtId="2" fontId="21" fillId="4" borderId="4" xfId="0" applyNumberFormat="1" applyFont="1" applyFill="1" applyBorder="1" applyAlignment="1" applyProtection="1">
      <alignment horizontal="left" vertical="center" wrapText="1"/>
    </xf>
    <xf numFmtId="2" fontId="21" fillId="4" borderId="26" xfId="0" applyNumberFormat="1" applyFont="1" applyFill="1" applyBorder="1" applyAlignment="1" applyProtection="1">
      <alignment horizontal="left" vertical="center" wrapText="1"/>
    </xf>
    <xf numFmtId="2" fontId="19"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9"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3" fillId="4" borderId="0" xfId="0" applyFont="1" applyFill="1" applyAlignment="1">
      <alignment horizontal="left" vertical="center"/>
    </xf>
    <xf numFmtId="0" fontId="0" fillId="0" borderId="0" xfId="0" applyFill="1" applyBorder="1" applyAlignment="1">
      <alignment horizontal="center" vertical="center"/>
    </xf>
    <xf numFmtId="0" fontId="9" fillId="4" borderId="0" xfId="0" applyFont="1" applyFill="1" applyAlignment="1">
      <alignment horizontal="left" vertical="center"/>
    </xf>
    <xf numFmtId="0" fontId="9" fillId="4" borderId="12" xfId="0" applyFont="1" applyFill="1" applyBorder="1" applyAlignment="1">
      <alignment horizontal="left" vertical="center"/>
    </xf>
    <xf numFmtId="0" fontId="0" fillId="4" borderId="0" xfId="0" applyFill="1" applyAlignment="1">
      <alignment horizontal="center" vertical="center"/>
    </xf>
    <xf numFmtId="0" fontId="9" fillId="4" borderId="6" xfId="0" applyFont="1" applyFill="1" applyBorder="1" applyAlignment="1">
      <alignment vertical="center"/>
    </xf>
    <xf numFmtId="0" fontId="9" fillId="4" borderId="12" xfId="0" applyFont="1" applyFill="1" applyBorder="1" applyAlignment="1">
      <alignment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0" fontId="30" fillId="6" borderId="0" xfId="0" applyFont="1" applyFill="1" applyAlignment="1">
      <alignment vertical="center"/>
    </xf>
    <xf numFmtId="2" fontId="34" fillId="6" borderId="0" xfId="0" applyNumberFormat="1" applyFont="1" applyFill="1" applyAlignment="1">
      <alignment horizontal="center" vertical="center"/>
    </xf>
    <xf numFmtId="2" fontId="34" fillId="6" borderId="0" xfId="0" applyNumberFormat="1" applyFont="1" applyFill="1" applyAlignment="1">
      <alignment horizontal="center" vertical="center" wrapText="1"/>
    </xf>
    <xf numFmtId="0" fontId="31" fillId="6" borderId="0" xfId="0" applyFont="1" applyFill="1" applyAlignment="1">
      <alignment horizontal="center" vertical="center"/>
    </xf>
    <xf numFmtId="0" fontId="0" fillId="0" borderId="2" xfId="0" applyFont="1" applyBorder="1" applyAlignment="1">
      <alignment horizontal="center" vertical="center"/>
    </xf>
    <xf numFmtId="43" fontId="0" fillId="0" borderId="0" xfId="3" applyFont="1" applyAlignment="1">
      <alignment horizontal="center" vertical="center"/>
    </xf>
    <xf numFmtId="0" fontId="30" fillId="6" borderId="46" xfId="0" applyFont="1" applyFill="1" applyBorder="1" applyAlignment="1">
      <alignment vertical="center"/>
    </xf>
    <xf numFmtId="0" fontId="1" fillId="7" borderId="46" xfId="0" applyFont="1" applyFill="1" applyBorder="1" applyAlignment="1">
      <alignment vertical="center"/>
    </xf>
    <xf numFmtId="43" fontId="0" fillId="7" borderId="47" xfId="3" applyNumberFormat="1" applyFont="1" applyFill="1" applyBorder="1" applyAlignment="1">
      <alignment horizontal="center" vertical="center"/>
    </xf>
    <xf numFmtId="0" fontId="1" fillId="0" borderId="46" xfId="0" applyFont="1" applyBorder="1" applyAlignment="1">
      <alignment vertical="center"/>
    </xf>
    <xf numFmtId="43" fontId="0" fillId="0" borderId="47" xfId="3" applyNumberFormat="1" applyFont="1" applyBorder="1" applyAlignment="1">
      <alignment horizontal="center" vertical="center"/>
    </xf>
    <xf numFmtId="2" fontId="34" fillId="6" borderId="47" xfId="0" applyNumberFormat="1" applyFont="1" applyFill="1" applyBorder="1" applyAlignment="1">
      <alignment horizontal="center" vertical="center" wrapText="1"/>
    </xf>
  </cellXfs>
  <cellStyles count="4">
    <cellStyle name="Comma" xfId="3" builtinId="3"/>
    <cellStyle name="Currency" xfId="2" builtinId="4"/>
    <cellStyle name="Normal" xfId="0" builtinId="0"/>
    <cellStyle name="Percent" xfId="1" builtinId="5"/>
  </cellStyles>
  <dxfs count="10">
    <dxf>
      <font>
        <b/>
        <i val="0"/>
        <strike val="0"/>
        <condense val="0"/>
        <extend val="0"/>
        <outline val="0"/>
        <shadow val="0"/>
        <u val="none"/>
        <vertAlign val="baseline"/>
        <sz val="11"/>
        <color theme="0"/>
        <name val="Calibri"/>
        <family val="2"/>
        <scheme val="minor"/>
      </font>
      <numFmt numFmtId="2" formatCode="0.00"/>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39A2ED-8EA9-4449-8DA2-357623310A15}" name="Table2" displayName="Table2" ref="B48:I75" totalsRowShown="0" headerRowDxfId="0" dataDxfId="1">
  <autoFilter ref="B48:I75" xr:uid="{164C46DC-FCF0-164B-809A-82DEF960FE17}"/>
  <tableColumns count="8">
    <tableColumn id="1" xr3:uid="{DB360F68-6BEF-0A4E-BA18-ABEC92D305D6}" name="AÑO" dataDxfId="9"/>
    <tableColumn id="2" xr3:uid="{1AB20566-ED90-D84C-8DCD-84076AC3C15A}" name="Sales" dataDxfId="8" dataCellStyle="Comma"/>
    <tableColumn id="3" xr3:uid="{577D1FD3-0450-024F-8BC5-D1A5DCDF1F57}" name="EBIT " dataDxfId="7" dataCellStyle="Comma"/>
    <tableColumn id="4" xr3:uid="{E13985A5-8050-2540-9760-4CA3612CDA8B}" name="Interest expense/ Income (introducir en negativo si es un ingreso) " dataDxfId="6" dataCellStyle="Comma"/>
    <tableColumn id="5" xr3:uid="{324AD866-A44D-3F4B-9E06-B5B0860DBC8A}" name="Income Taxes" dataDxfId="5" dataCellStyle="Comma"/>
    <tableColumn id="6" xr3:uid="{358CF496-9AF3-2C4D-9FDF-55A1099BCE50}" name="Minority Interest" dataDxfId="4" dataCellStyle="Comma"/>
    <tableColumn id="7" xr3:uid="{77AC8B48-0771-D341-914B-D813A6B67393}" name="Fully diluted shares  (millions)" dataDxfId="3"/>
    <tableColumn id="8" xr3:uid="{6F4F1C56-9B1C-BB4A-A4C1-A6822123CED5}" name="Depreciation &amp; Amortization Expense" dataDxfId="2"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75"/>
  <sheetViews>
    <sheetView topLeftCell="A37" zoomScale="110" zoomScaleNormal="110" workbookViewId="0">
      <selection activeCell="H51" sqref="H51"/>
    </sheetView>
  </sheetViews>
  <sheetFormatPr baseColWidth="10" defaultColWidth="11.5" defaultRowHeight="16" outlineLevelRow="1" x14ac:dyDescent="0.2"/>
  <cols>
    <col min="1" max="1" width="3.33203125" style="42" customWidth="1"/>
    <col min="2" max="2" width="42.33203125" style="31" customWidth="1"/>
    <col min="3" max="4" width="11" style="73" customWidth="1"/>
    <col min="5" max="5" width="20" style="73" customWidth="1"/>
    <col min="6" max="6" width="13.33203125" style="73" customWidth="1"/>
    <col min="7" max="7" width="14.33203125" style="73" customWidth="1"/>
    <col min="8" max="8" width="16.83203125" style="73" customWidth="1"/>
    <col min="9" max="9" width="17.33203125" style="73" customWidth="1"/>
    <col min="10" max="14" width="11" style="73" customWidth="1"/>
    <col min="15" max="15" width="14.5" style="42" customWidth="1"/>
    <col min="16" max="16384" width="11.5" style="42"/>
  </cols>
  <sheetData>
    <row r="1" spans="2:19" ht="17" thickBot="1" x14ac:dyDescent="0.25"/>
    <row r="2" spans="2:19" ht="30" customHeight="1" x14ac:dyDescent="0.2">
      <c r="B2" s="267"/>
      <c r="C2" s="270"/>
      <c r="D2" s="271"/>
      <c r="E2" s="271"/>
      <c r="F2" s="271"/>
      <c r="G2" s="271"/>
      <c r="H2" s="271"/>
      <c r="I2" s="271"/>
      <c r="J2" s="271"/>
      <c r="K2" s="271"/>
      <c r="L2" s="271"/>
      <c r="M2" s="271"/>
      <c r="N2" s="272"/>
      <c r="O2" s="24"/>
      <c r="P2" s="24"/>
      <c r="Q2" s="14"/>
      <c r="R2" s="14"/>
    </row>
    <row r="3" spans="2:19" ht="16" customHeight="1" x14ac:dyDescent="0.2">
      <c r="B3" s="268"/>
      <c r="C3" s="273"/>
      <c r="D3" s="274"/>
      <c r="E3" s="274"/>
      <c r="F3" s="274"/>
      <c r="G3" s="274"/>
      <c r="H3" s="274"/>
      <c r="I3" s="274"/>
      <c r="J3" s="274"/>
      <c r="K3" s="274"/>
      <c r="L3" s="274"/>
      <c r="M3" s="274"/>
      <c r="N3" s="275"/>
      <c r="O3" s="24"/>
      <c r="P3" s="24"/>
      <c r="Q3" s="14"/>
      <c r="R3" s="14"/>
    </row>
    <row r="4" spans="2:19" ht="16" customHeight="1" x14ac:dyDescent="0.2">
      <c r="B4" s="268"/>
      <c r="C4" s="273"/>
      <c r="D4" s="274"/>
      <c r="E4" s="274"/>
      <c r="F4" s="274"/>
      <c r="G4" s="274"/>
      <c r="H4" s="274"/>
      <c r="I4" s="274"/>
      <c r="J4" s="274"/>
      <c r="K4" s="274"/>
      <c r="L4" s="274"/>
      <c r="M4" s="274"/>
      <c r="N4" s="275"/>
      <c r="O4" s="24"/>
      <c r="P4" s="24"/>
      <c r="Q4" s="14"/>
      <c r="R4" s="14"/>
    </row>
    <row r="5" spans="2:19" ht="16" customHeight="1" x14ac:dyDescent="0.2">
      <c r="B5" s="268"/>
      <c r="C5" s="273"/>
      <c r="D5" s="274"/>
      <c r="E5" s="274"/>
      <c r="F5" s="274"/>
      <c r="G5" s="274"/>
      <c r="H5" s="274"/>
      <c r="I5" s="274"/>
      <c r="J5" s="274"/>
      <c r="K5" s="274"/>
      <c r="L5" s="274"/>
      <c r="M5" s="274"/>
      <c r="N5" s="275"/>
      <c r="O5" s="24"/>
      <c r="P5" s="24"/>
      <c r="Q5" s="14"/>
      <c r="R5" s="14"/>
    </row>
    <row r="6" spans="2:19" ht="16" customHeight="1" x14ac:dyDescent="0.2">
      <c r="B6" s="268"/>
      <c r="C6" s="273"/>
      <c r="D6" s="274"/>
      <c r="E6" s="274"/>
      <c r="F6" s="274"/>
      <c r="G6" s="274"/>
      <c r="H6" s="274"/>
      <c r="I6" s="274"/>
      <c r="J6" s="274"/>
      <c r="K6" s="274"/>
      <c r="L6" s="274"/>
      <c r="M6" s="274"/>
      <c r="N6" s="275"/>
      <c r="O6" s="24"/>
      <c r="P6" s="24"/>
      <c r="Q6" s="14"/>
    </row>
    <row r="7" spans="2:19" ht="16" customHeight="1" thickBot="1" x14ac:dyDescent="0.25">
      <c r="B7" s="268"/>
      <c r="C7" s="276"/>
      <c r="D7" s="277"/>
      <c r="E7" s="277"/>
      <c r="F7" s="277"/>
      <c r="G7" s="277"/>
      <c r="H7" s="277"/>
      <c r="I7" s="277"/>
      <c r="J7" s="277"/>
      <c r="K7" s="277"/>
      <c r="L7" s="277"/>
      <c r="M7" s="277"/>
      <c r="N7" s="278"/>
      <c r="O7" s="24"/>
      <c r="P7" s="24"/>
      <c r="Q7" s="14"/>
    </row>
    <row r="8" spans="2:19" ht="16" customHeight="1" thickBot="1" x14ac:dyDescent="0.25">
      <c r="B8" s="269"/>
      <c r="C8" s="32">
        <v>2014</v>
      </c>
      <c r="D8" s="33">
        <v>2015</v>
      </c>
      <c r="E8" s="33">
        <v>2016</v>
      </c>
      <c r="F8" s="33">
        <v>2017</v>
      </c>
      <c r="G8" s="33">
        <v>2018</v>
      </c>
      <c r="H8" s="33">
        <v>2019</v>
      </c>
      <c r="I8" s="177">
        <v>2020</v>
      </c>
      <c r="J8" s="105">
        <v>2021</v>
      </c>
      <c r="K8" s="105">
        <v>2022</v>
      </c>
      <c r="L8" s="105">
        <v>2023</v>
      </c>
      <c r="M8" s="105">
        <v>2024</v>
      </c>
      <c r="N8" s="106">
        <v>2025</v>
      </c>
      <c r="O8" s="14"/>
      <c r="P8" s="14"/>
      <c r="Q8" s="14"/>
    </row>
    <row r="9" spans="2:19" ht="16" customHeight="1" x14ac:dyDescent="0.2">
      <c r="B9" s="69" t="s">
        <v>36</v>
      </c>
      <c r="C9" s="74"/>
      <c r="D9" s="75"/>
      <c r="E9" s="75"/>
      <c r="F9" s="75"/>
      <c r="G9" s="75"/>
      <c r="H9" s="75"/>
      <c r="I9" s="180"/>
      <c r="J9" s="75"/>
      <c r="K9" s="75"/>
      <c r="L9" s="75"/>
      <c r="M9" s="76"/>
      <c r="N9" s="77"/>
      <c r="O9" s="14"/>
      <c r="P9" s="14"/>
      <c r="Q9" s="14"/>
    </row>
    <row r="10" spans="2:19" ht="16" customHeight="1" thickBot="1" x14ac:dyDescent="0.25">
      <c r="B10" s="64" t="s">
        <v>15</v>
      </c>
      <c r="C10" s="243"/>
      <c r="D10" s="243"/>
      <c r="E10" s="243"/>
      <c r="F10" s="243"/>
      <c r="G10" s="243"/>
      <c r="H10" s="248"/>
      <c r="I10" s="181"/>
      <c r="J10" s="78">
        <f t="shared" ref="J10:N10" si="0">(I10*$P$11)+I10</f>
        <v>0</v>
      </c>
      <c r="K10" s="78">
        <f t="shared" si="0"/>
        <v>0</v>
      </c>
      <c r="L10" s="78">
        <f t="shared" si="0"/>
        <v>0</v>
      </c>
      <c r="M10" s="78">
        <f t="shared" si="0"/>
        <v>0</v>
      </c>
      <c r="N10" s="79">
        <f t="shared" si="0"/>
        <v>0</v>
      </c>
      <c r="O10" s="14"/>
      <c r="P10" s="14"/>
      <c r="Q10" s="14"/>
    </row>
    <row r="11" spans="2:19" ht="15.75" customHeight="1" thickBot="1" x14ac:dyDescent="0.25">
      <c r="B11" s="210" t="s">
        <v>35</v>
      </c>
      <c r="C11" s="81" t="e">
        <f>(C10-#REF!)/#REF!</f>
        <v>#REF!</v>
      </c>
      <c r="D11" s="81" t="e">
        <f t="shared" ref="D11" si="1">(D10-C10)/C10</f>
        <v>#DIV/0!</v>
      </c>
      <c r="E11" s="81" t="e">
        <f t="shared" ref="E11" si="2">(E10-D10)/D10</f>
        <v>#DIV/0!</v>
      </c>
      <c r="F11" s="81" t="e">
        <f t="shared" ref="F11" si="3">(F10-E10)/E10</f>
        <v>#DIV/0!</v>
      </c>
      <c r="G11" s="81" t="e">
        <f t="shared" ref="G11" si="4">(G10-F10)/F10</f>
        <v>#DIV/0!</v>
      </c>
      <c r="H11" s="81" t="e">
        <f t="shared" ref="H11:I11" si="5">(H10-G10)/G10</f>
        <v>#DIV/0!</v>
      </c>
      <c r="I11" s="81" t="e">
        <f t="shared" si="5"/>
        <v>#DIV/0!</v>
      </c>
      <c r="J11" s="190">
        <f t="shared" ref="J11:N11" si="6">$P$11</f>
        <v>0</v>
      </c>
      <c r="K11" s="81">
        <f t="shared" si="6"/>
        <v>0</v>
      </c>
      <c r="L11" s="81">
        <f t="shared" si="6"/>
        <v>0</v>
      </c>
      <c r="M11" s="81">
        <f t="shared" si="6"/>
        <v>0</v>
      </c>
      <c r="N11" s="82">
        <f t="shared" si="6"/>
        <v>0</v>
      </c>
      <c r="O11" s="43" t="s">
        <v>33</v>
      </c>
      <c r="P11" s="10"/>
      <c r="Q11" s="14"/>
      <c r="S11"/>
    </row>
    <row r="12" spans="2:19" ht="16" customHeight="1" x14ac:dyDescent="0.2">
      <c r="B12" s="212" t="s">
        <v>6</v>
      </c>
      <c r="C12" s="85">
        <f t="shared" ref="C12:I12" si="7">C15+C14</f>
        <v>0</v>
      </c>
      <c r="D12" s="85">
        <f t="shared" si="7"/>
        <v>0</v>
      </c>
      <c r="E12" s="85">
        <f t="shared" si="7"/>
        <v>0</v>
      </c>
      <c r="F12" s="85">
        <f t="shared" si="7"/>
        <v>0</v>
      </c>
      <c r="G12" s="85">
        <f t="shared" si="7"/>
        <v>0</v>
      </c>
      <c r="H12" s="206">
        <f t="shared" si="7"/>
        <v>0</v>
      </c>
      <c r="I12" s="206">
        <f t="shared" si="7"/>
        <v>0</v>
      </c>
      <c r="J12" s="253">
        <f t="shared" ref="J12:N12" si="8">J15+J14</f>
        <v>0</v>
      </c>
      <c r="K12" s="85">
        <f t="shared" si="8"/>
        <v>0</v>
      </c>
      <c r="L12" s="85">
        <f t="shared" si="8"/>
        <v>0</v>
      </c>
      <c r="M12" s="85">
        <f t="shared" si="8"/>
        <v>0</v>
      </c>
      <c r="N12" s="86">
        <f t="shared" si="8"/>
        <v>0</v>
      </c>
      <c r="O12" s="14"/>
      <c r="P12" s="18"/>
      <c r="Q12" s="14"/>
    </row>
    <row r="13" spans="2:19" ht="16" customHeight="1" x14ac:dyDescent="0.2">
      <c r="B13" s="210" t="s">
        <v>16</v>
      </c>
      <c r="C13" s="81" t="e">
        <f>(C12/C10)</f>
        <v>#DIV/0!</v>
      </c>
      <c r="D13" s="81" t="e">
        <f>(D12/D10)</f>
        <v>#DIV/0!</v>
      </c>
      <c r="E13" s="81" t="e">
        <f>(E12/E10)</f>
        <v>#DIV/0!</v>
      </c>
      <c r="F13" s="81" t="e">
        <f>(F12/F10)</f>
        <v>#DIV/0!</v>
      </c>
      <c r="G13" s="81" t="e">
        <f>(G12/G10)</f>
        <v>#DIV/0!</v>
      </c>
      <c r="H13" s="81" t="e">
        <f t="shared" ref="H13:I13" si="9">(H12/H10)</f>
        <v>#DIV/0!</v>
      </c>
      <c r="I13" s="82" t="e">
        <f t="shared" si="9"/>
        <v>#DIV/0!</v>
      </c>
      <c r="J13" s="190" t="e">
        <f>J12/J10</f>
        <v>#DIV/0!</v>
      </c>
      <c r="K13" s="81" t="e">
        <f>K12/K10</f>
        <v>#DIV/0!</v>
      </c>
      <c r="L13" s="81" t="e">
        <f>L12/L10</f>
        <v>#DIV/0!</v>
      </c>
      <c r="M13" s="81" t="e">
        <f>M12/M10</f>
        <v>#DIV/0!</v>
      </c>
      <c r="N13" s="82" t="e">
        <f>N12/N10</f>
        <v>#DIV/0!</v>
      </c>
      <c r="O13" s="14"/>
      <c r="P13" s="14"/>
      <c r="Q13" s="14"/>
    </row>
    <row r="14" spans="2:19" ht="16" customHeight="1" thickBot="1" x14ac:dyDescent="0.25">
      <c r="B14" s="209" t="s">
        <v>0</v>
      </c>
      <c r="C14" s="243"/>
      <c r="D14" s="243"/>
      <c r="E14" s="243"/>
      <c r="F14" s="243"/>
      <c r="G14" s="243"/>
      <c r="H14" s="249"/>
      <c r="I14" s="237"/>
      <c r="J14" s="235">
        <f>(I14*$P$11)+I14</f>
        <v>0</v>
      </c>
      <c r="K14" s="233">
        <f t="shared" ref="K14:N14" si="10">(J14*$P$11)+J14</f>
        <v>0</v>
      </c>
      <c r="L14" s="235">
        <f t="shared" si="10"/>
        <v>0</v>
      </c>
      <c r="M14" s="215">
        <f t="shared" si="10"/>
        <v>0</v>
      </c>
      <c r="N14" s="235">
        <f t="shared" si="10"/>
        <v>0</v>
      </c>
      <c r="O14" s="216"/>
      <c r="P14" s="14"/>
      <c r="Q14" s="14"/>
    </row>
    <row r="15" spans="2:19" ht="16" customHeight="1" outlineLevel="1" thickBot="1" x14ac:dyDescent="0.25">
      <c r="B15" s="64" t="s">
        <v>7</v>
      </c>
      <c r="C15" s="150"/>
      <c r="D15" s="150"/>
      <c r="E15" s="150"/>
      <c r="F15" s="150"/>
      <c r="G15" s="150"/>
      <c r="H15" s="150"/>
      <c r="I15" s="182"/>
      <c r="J15" s="78">
        <f>J10*$P$16</f>
        <v>0</v>
      </c>
      <c r="K15" s="78">
        <f>K10*$P$16</f>
        <v>0</v>
      </c>
      <c r="L15" s="78">
        <f>L10*$P$16</f>
        <v>0</v>
      </c>
      <c r="M15" s="78">
        <f>M10*$P$16</f>
        <v>0</v>
      </c>
      <c r="N15" s="79">
        <f>N10*$P$16</f>
        <v>0</v>
      </c>
      <c r="O15" s="14"/>
      <c r="P15" s="14"/>
      <c r="Q15" s="14"/>
    </row>
    <row r="16" spans="2:19" ht="16" customHeight="1" outlineLevel="1" thickBot="1" x14ac:dyDescent="0.25">
      <c r="B16" s="210" t="s">
        <v>17</v>
      </c>
      <c r="C16" s="239" t="e">
        <f t="shared" ref="C16:I16" si="11">(C15/C10)</f>
        <v>#DIV/0!</v>
      </c>
      <c r="D16" s="239" t="e">
        <f t="shared" si="11"/>
        <v>#DIV/0!</v>
      </c>
      <c r="E16" s="239" t="e">
        <f t="shared" si="11"/>
        <v>#DIV/0!</v>
      </c>
      <c r="F16" s="239" t="e">
        <f t="shared" si="11"/>
        <v>#DIV/0!</v>
      </c>
      <c r="G16" s="239" t="e">
        <f>(G15/G10)</f>
        <v>#DIV/0!</v>
      </c>
      <c r="H16" s="239" t="e">
        <f t="shared" si="11"/>
        <v>#DIV/0!</v>
      </c>
      <c r="I16" s="240" t="e">
        <f t="shared" si="11"/>
        <v>#DIV/0!</v>
      </c>
      <c r="J16" s="241" t="e">
        <f t="shared" ref="J16:N16" si="12">(J15/J10)</f>
        <v>#DIV/0!</v>
      </c>
      <c r="K16" s="241" t="e">
        <f t="shared" si="12"/>
        <v>#DIV/0!</v>
      </c>
      <c r="L16" s="241" t="e">
        <f t="shared" si="12"/>
        <v>#DIV/0!</v>
      </c>
      <c r="M16" s="241" t="e">
        <f t="shared" si="12"/>
        <v>#DIV/0!</v>
      </c>
      <c r="N16" s="242" t="e">
        <f t="shared" si="12"/>
        <v>#DIV/0!</v>
      </c>
      <c r="O16" s="43" t="s">
        <v>32</v>
      </c>
      <c r="P16" s="17"/>
      <c r="Q16" s="14"/>
    </row>
    <row r="17" spans="2:17" ht="16" customHeight="1" outlineLevel="1" x14ac:dyDescent="0.2">
      <c r="B17" s="279" t="s">
        <v>55</v>
      </c>
      <c r="C17" s="244"/>
      <c r="D17" s="244"/>
      <c r="E17" s="244"/>
      <c r="F17" s="244"/>
      <c r="G17" s="244"/>
      <c r="H17" s="250"/>
      <c r="I17" s="192"/>
      <c r="J17" s="138">
        <f>(I17*$P$11)+I17</f>
        <v>0</v>
      </c>
      <c r="K17" s="138">
        <f t="shared" ref="K17:N17" si="13">(J17*$P$11)+J17</f>
        <v>0</v>
      </c>
      <c r="L17" s="138">
        <f t="shared" si="13"/>
        <v>0</v>
      </c>
      <c r="M17" s="138">
        <f t="shared" si="13"/>
        <v>0</v>
      </c>
      <c r="N17" s="139">
        <f t="shared" si="13"/>
        <v>0</v>
      </c>
      <c r="O17" s="14"/>
      <c r="P17" s="14"/>
      <c r="Q17" s="14"/>
    </row>
    <row r="18" spans="2:17" ht="16" customHeight="1" outlineLevel="1" thickBot="1" x14ac:dyDescent="0.25">
      <c r="B18" s="280"/>
      <c r="C18" s="183"/>
      <c r="D18" s="183"/>
      <c r="E18" s="183"/>
      <c r="F18" s="183"/>
      <c r="G18" s="191"/>
      <c r="H18" s="191"/>
      <c r="I18" s="184"/>
      <c r="J18" s="84"/>
      <c r="K18" s="84"/>
      <c r="L18" s="84"/>
      <c r="M18" s="84"/>
      <c r="N18" s="90"/>
      <c r="O18" s="14"/>
      <c r="P18" s="14"/>
      <c r="Q18" s="14"/>
    </row>
    <row r="19" spans="2:17" ht="16" customHeight="1" thickBot="1" x14ac:dyDescent="0.25">
      <c r="B19" s="208" t="s">
        <v>1</v>
      </c>
      <c r="C19" s="178">
        <f t="shared" ref="C19:I19" si="14">C15-C17</f>
        <v>0</v>
      </c>
      <c r="D19" s="178">
        <f t="shared" si="14"/>
        <v>0</v>
      </c>
      <c r="E19" s="178">
        <f t="shared" si="14"/>
        <v>0</v>
      </c>
      <c r="F19" s="178">
        <f t="shared" si="14"/>
        <v>0</v>
      </c>
      <c r="G19" s="178">
        <f t="shared" si="14"/>
        <v>0</v>
      </c>
      <c r="H19" s="178">
        <f t="shared" si="14"/>
        <v>0</v>
      </c>
      <c r="I19" s="179">
        <f t="shared" si="14"/>
        <v>0</v>
      </c>
      <c r="J19" s="91">
        <f t="shared" ref="J19:N19" si="15">J15-J17-J18</f>
        <v>0</v>
      </c>
      <c r="K19" s="91">
        <f t="shared" si="15"/>
        <v>0</v>
      </c>
      <c r="L19" s="91">
        <f t="shared" si="15"/>
        <v>0</v>
      </c>
      <c r="M19" s="91">
        <f t="shared" si="15"/>
        <v>0</v>
      </c>
      <c r="N19" s="92">
        <f t="shared" si="15"/>
        <v>0</v>
      </c>
      <c r="O19" s="14"/>
      <c r="P19" s="14"/>
      <c r="Q19" s="14"/>
    </row>
    <row r="20" spans="2:17" ht="16" customHeight="1" collapsed="1" thickBot="1" x14ac:dyDescent="0.25">
      <c r="B20" s="209" t="s">
        <v>2</v>
      </c>
      <c r="C20" s="244"/>
      <c r="D20" s="244"/>
      <c r="E20" s="244"/>
      <c r="F20" s="244"/>
      <c r="G20" s="244"/>
      <c r="H20" s="251"/>
      <c r="I20" s="193"/>
      <c r="J20" s="88">
        <f>J19*J21</f>
        <v>0</v>
      </c>
      <c r="K20" s="88">
        <f t="shared" ref="K20:N20" si="16">K19*K21</f>
        <v>0</v>
      </c>
      <c r="L20" s="88">
        <f t="shared" si="16"/>
        <v>0</v>
      </c>
      <c r="M20" s="88">
        <f t="shared" si="16"/>
        <v>0</v>
      </c>
      <c r="N20" s="89">
        <f t="shared" si="16"/>
        <v>0</v>
      </c>
      <c r="O20" s="14"/>
      <c r="P20" s="14"/>
      <c r="Q20" s="14"/>
    </row>
    <row r="21" spans="2:17" ht="16" customHeight="1" thickBot="1" x14ac:dyDescent="0.25">
      <c r="B21" s="210" t="s">
        <v>10</v>
      </c>
      <c r="C21" s="188" t="e">
        <f>(C20/C19)</f>
        <v>#DIV/0!</v>
      </c>
      <c r="D21" s="188" t="e">
        <f>(D20/D19)</f>
        <v>#DIV/0!</v>
      </c>
      <c r="E21" s="188" t="e">
        <f>(E20/E19)</f>
        <v>#DIV/0!</v>
      </c>
      <c r="F21" s="188" t="e">
        <f>(F20/F19)</f>
        <v>#DIV/0!</v>
      </c>
      <c r="G21" s="188" t="e">
        <f>(G20/G19)</f>
        <v>#DIV/0!</v>
      </c>
      <c r="H21" s="188" t="e">
        <f t="shared" ref="H21:I21" si="17">(H20/H19)</f>
        <v>#DIV/0!</v>
      </c>
      <c r="I21" s="189" t="e">
        <f t="shared" si="17"/>
        <v>#DIV/0!</v>
      </c>
      <c r="J21" s="80">
        <f>$P$21</f>
        <v>0</v>
      </c>
      <c r="K21" s="80">
        <f t="shared" ref="K21:N21" si="18">$P$21</f>
        <v>0</v>
      </c>
      <c r="L21" s="80">
        <f t="shared" si="18"/>
        <v>0</v>
      </c>
      <c r="M21" s="80">
        <f t="shared" si="18"/>
        <v>0</v>
      </c>
      <c r="N21" s="87">
        <f t="shared" si="18"/>
        <v>0</v>
      </c>
      <c r="O21" s="43" t="s">
        <v>34</v>
      </c>
      <c r="P21" s="11"/>
      <c r="Q21" s="14"/>
    </row>
    <row r="22" spans="2:17" ht="16" customHeight="1" thickBot="1" x14ac:dyDescent="0.25">
      <c r="B22" s="211" t="s">
        <v>3</v>
      </c>
      <c r="C22" s="187">
        <f>C19-C20</f>
        <v>0</v>
      </c>
      <c r="D22" s="187">
        <f>D19-D20</f>
        <v>0</v>
      </c>
      <c r="E22" s="187">
        <f>E19-E20</f>
        <v>0</v>
      </c>
      <c r="F22" s="187">
        <f>F19-F20</f>
        <v>0</v>
      </c>
      <c r="G22" s="187">
        <f>G19-G20</f>
        <v>0</v>
      </c>
      <c r="H22" s="207">
        <f t="shared" ref="H22:I22" si="19">H19-H20</f>
        <v>0</v>
      </c>
      <c r="I22" s="194">
        <f t="shared" si="19"/>
        <v>0</v>
      </c>
      <c r="J22" s="93">
        <f t="shared" ref="J22:N22" si="20">J19-J20</f>
        <v>0</v>
      </c>
      <c r="K22" s="93">
        <f t="shared" si="20"/>
        <v>0</v>
      </c>
      <c r="L22" s="93">
        <f t="shared" si="20"/>
        <v>0</v>
      </c>
      <c r="M22" s="93">
        <f t="shared" si="20"/>
        <v>0</v>
      </c>
      <c r="N22" s="94">
        <f t="shared" si="20"/>
        <v>0</v>
      </c>
      <c r="O22" s="14"/>
      <c r="P22" s="14"/>
      <c r="Q22" s="14"/>
    </row>
    <row r="23" spans="2:17" ht="16" customHeight="1" thickBot="1" x14ac:dyDescent="0.25">
      <c r="B23" s="209" t="s">
        <v>4</v>
      </c>
      <c r="C23" s="157"/>
      <c r="D23" s="157"/>
      <c r="E23" s="157"/>
      <c r="F23" s="157"/>
      <c r="G23" s="157"/>
      <c r="H23" s="157"/>
      <c r="I23" s="157"/>
      <c r="J23" s="236">
        <f>I23*(1+$P$11)</f>
        <v>0</v>
      </c>
      <c r="K23" s="83">
        <f t="shared" ref="K23:N23" si="21">J23*(1+$P$11)</f>
        <v>0</v>
      </c>
      <c r="L23" s="83">
        <f t="shared" si="21"/>
        <v>0</v>
      </c>
      <c r="M23" s="83">
        <f t="shared" si="21"/>
        <v>0</v>
      </c>
      <c r="N23" s="204">
        <f t="shared" si="21"/>
        <v>0</v>
      </c>
      <c r="O23" s="14"/>
      <c r="P23" s="14"/>
      <c r="Q23" s="14"/>
    </row>
    <row r="24" spans="2:17" ht="16" customHeight="1" x14ac:dyDescent="0.2">
      <c r="B24" s="212" t="s">
        <v>5</v>
      </c>
      <c r="C24" s="185">
        <f>C22-C23</f>
        <v>0</v>
      </c>
      <c r="D24" s="185">
        <f>D22-D23</f>
        <v>0</v>
      </c>
      <c r="E24" s="185">
        <f>E22-E23</f>
        <v>0</v>
      </c>
      <c r="F24" s="185">
        <f>F22-F23</f>
        <v>0</v>
      </c>
      <c r="G24" s="185">
        <f>G22-G23</f>
        <v>0</v>
      </c>
      <c r="H24" s="185">
        <f t="shared" ref="H24:I24" si="22">H22-H23</f>
        <v>0</v>
      </c>
      <c r="I24" s="186">
        <f t="shared" si="22"/>
        <v>0</v>
      </c>
      <c r="J24" s="95">
        <f t="shared" ref="J24:N24" si="23">J22-J23</f>
        <v>0</v>
      </c>
      <c r="K24" s="95">
        <f t="shared" si="23"/>
        <v>0</v>
      </c>
      <c r="L24" s="95">
        <f t="shared" si="23"/>
        <v>0</v>
      </c>
      <c r="M24" s="95">
        <f t="shared" si="23"/>
        <v>0</v>
      </c>
      <c r="N24" s="96">
        <f t="shared" si="23"/>
        <v>0</v>
      </c>
      <c r="O24" s="14"/>
      <c r="P24" s="14"/>
      <c r="Q24" s="14"/>
    </row>
    <row r="25" spans="2:17" ht="16" customHeight="1" x14ac:dyDescent="0.2">
      <c r="B25" s="210" t="s">
        <v>37</v>
      </c>
      <c r="C25" s="80" t="e">
        <f t="shared" ref="C25:I25" si="24">C24/C10</f>
        <v>#DIV/0!</v>
      </c>
      <c r="D25" s="80" t="e">
        <f t="shared" si="24"/>
        <v>#DIV/0!</v>
      </c>
      <c r="E25" s="80" t="e">
        <f t="shared" si="24"/>
        <v>#DIV/0!</v>
      </c>
      <c r="F25" s="80" t="e">
        <f t="shared" si="24"/>
        <v>#DIV/0!</v>
      </c>
      <c r="G25" s="80" t="e">
        <f t="shared" si="24"/>
        <v>#DIV/0!</v>
      </c>
      <c r="H25" s="80" t="e">
        <f t="shared" si="24"/>
        <v>#DIV/0!</v>
      </c>
      <c r="I25" s="87" t="e">
        <f t="shared" si="24"/>
        <v>#DIV/0!</v>
      </c>
      <c r="J25" s="80" t="e">
        <f t="shared" ref="J25:N25" si="25">J24/J10</f>
        <v>#DIV/0!</v>
      </c>
      <c r="K25" s="80" t="e">
        <f t="shared" si="25"/>
        <v>#DIV/0!</v>
      </c>
      <c r="L25" s="80" t="e">
        <f t="shared" si="25"/>
        <v>#DIV/0!</v>
      </c>
      <c r="M25" s="80" t="e">
        <f t="shared" si="25"/>
        <v>#DIV/0!</v>
      </c>
      <c r="N25" s="87" t="e">
        <f t="shared" si="25"/>
        <v>#DIV/0!</v>
      </c>
      <c r="O25" s="14"/>
      <c r="P25" s="14"/>
      <c r="Q25" s="14"/>
    </row>
    <row r="26" spans="2:17" ht="16" customHeight="1" x14ac:dyDescent="0.2">
      <c r="B26" s="64" t="s">
        <v>18</v>
      </c>
      <c r="C26" s="97" t="e">
        <f>C24/C27</f>
        <v>#DIV/0!</v>
      </c>
      <c r="D26" s="97" t="e">
        <f>D24/D27</f>
        <v>#DIV/0!</v>
      </c>
      <c r="E26" s="97" t="e">
        <f>E24/E27</f>
        <v>#DIV/0!</v>
      </c>
      <c r="F26" s="97" t="e">
        <f>F24/F27</f>
        <v>#DIV/0!</v>
      </c>
      <c r="G26" s="97" t="e">
        <f>G24/G27</f>
        <v>#DIV/0!</v>
      </c>
      <c r="H26" s="97" t="e">
        <f t="shared" ref="H26:I26" si="26">H24/H27</f>
        <v>#DIV/0!</v>
      </c>
      <c r="I26" s="98" t="e">
        <f t="shared" si="26"/>
        <v>#DIV/0!</v>
      </c>
      <c r="J26" s="97" t="e">
        <f>J24/J27</f>
        <v>#DIV/0!</v>
      </c>
      <c r="K26" s="97" t="e">
        <f t="shared" ref="K26:N26" si="27">K24/K27</f>
        <v>#DIV/0!</v>
      </c>
      <c r="L26" s="97" t="e">
        <f>L24/L27</f>
        <v>#DIV/0!</v>
      </c>
      <c r="M26" s="97" t="e">
        <f t="shared" si="27"/>
        <v>#DIV/0!</v>
      </c>
      <c r="N26" s="98" t="e">
        <f t="shared" si="27"/>
        <v>#DIV/0!</v>
      </c>
      <c r="O26" s="14"/>
      <c r="P26" s="14"/>
      <c r="Q26" s="14"/>
    </row>
    <row r="27" spans="2:17" ht="16" customHeight="1" thickBot="1" x14ac:dyDescent="0.25">
      <c r="B27" s="70" t="s">
        <v>56</v>
      </c>
      <c r="C27" s="252"/>
      <c r="D27" s="245"/>
      <c r="E27" s="245"/>
      <c r="F27" s="245"/>
      <c r="G27" s="245"/>
      <c r="H27" s="245"/>
      <c r="I27" s="100"/>
      <c r="J27" s="99"/>
      <c r="K27" s="99"/>
      <c r="L27" s="99"/>
      <c r="M27" s="99"/>
      <c r="N27" s="99"/>
      <c r="O27" s="216"/>
      <c r="P27" s="14"/>
      <c r="Q27" s="14"/>
    </row>
    <row r="28" spans="2:17" ht="16" customHeight="1" x14ac:dyDescent="0.2">
      <c r="B28" s="71"/>
      <c r="C28" s="83"/>
      <c r="D28" s="83"/>
      <c r="E28" s="83"/>
      <c r="F28" s="83"/>
      <c r="G28" s="83"/>
      <c r="H28" s="83"/>
      <c r="I28" s="83"/>
      <c r="J28" s="83"/>
      <c r="K28" s="83"/>
      <c r="L28" s="84"/>
      <c r="M28" s="101"/>
      <c r="N28" s="101"/>
      <c r="O28" s="14"/>
      <c r="P28" s="14"/>
      <c r="Q28" s="14"/>
    </row>
    <row r="29" spans="2:17" ht="16" customHeight="1" x14ac:dyDescent="0.2">
      <c r="B29" s="71"/>
      <c r="C29" s="84"/>
      <c r="D29" s="84"/>
      <c r="E29" s="84"/>
      <c r="F29" s="84"/>
      <c r="G29" s="84"/>
      <c r="H29" s="84"/>
      <c r="I29" s="84"/>
      <c r="J29" s="83"/>
      <c r="K29" s="83"/>
      <c r="L29" s="84"/>
      <c r="M29" s="101"/>
      <c r="N29" s="101"/>
      <c r="O29" s="14"/>
      <c r="P29" s="14"/>
      <c r="Q29" s="14"/>
    </row>
    <row r="30" spans="2:17" ht="16" customHeight="1" x14ac:dyDescent="0.2">
      <c r="B30" s="71"/>
      <c r="C30" s="83"/>
      <c r="D30" s="83"/>
      <c r="E30" s="83"/>
      <c r="F30" s="83"/>
      <c r="G30" s="83"/>
      <c r="H30" s="83"/>
      <c r="I30" s="83"/>
      <c r="J30" s="83"/>
      <c r="K30" s="83"/>
      <c r="L30" s="83"/>
      <c r="M30" s="101"/>
      <c r="N30" s="101"/>
      <c r="O30" s="14"/>
      <c r="P30" s="14"/>
      <c r="Q30" s="14"/>
    </row>
    <row r="31" spans="2:17" ht="16" customHeight="1" x14ac:dyDescent="0.2">
      <c r="B31" s="265"/>
      <c r="C31" s="265"/>
      <c r="D31" s="265"/>
      <c r="E31" s="265"/>
      <c r="F31" s="265"/>
      <c r="G31" s="265"/>
      <c r="H31" s="265"/>
      <c r="I31" s="265"/>
      <c r="J31" s="265"/>
      <c r="K31" s="265"/>
      <c r="L31" s="265"/>
      <c r="M31" s="102"/>
      <c r="N31" s="101"/>
      <c r="O31" s="14"/>
      <c r="P31" s="14"/>
      <c r="Q31" s="14"/>
    </row>
    <row r="32" spans="2:17" ht="16" customHeight="1" x14ac:dyDescent="0.2">
      <c r="B32" s="71"/>
      <c r="C32" s="83"/>
      <c r="D32" s="83"/>
      <c r="E32" s="83"/>
      <c r="F32" s="83"/>
      <c r="G32" s="83"/>
      <c r="H32" s="83"/>
      <c r="I32" s="83"/>
      <c r="J32" s="83"/>
      <c r="K32" s="83"/>
      <c r="L32" s="83"/>
      <c r="M32" s="102"/>
      <c r="N32" s="101"/>
    </row>
    <row r="33" spans="2:14" ht="16" customHeight="1" x14ac:dyDescent="0.2">
      <c r="B33" s="71"/>
      <c r="C33" s="78"/>
      <c r="D33" s="78"/>
      <c r="E33" s="78"/>
      <c r="F33" s="78"/>
      <c r="G33" s="78"/>
      <c r="H33" s="78"/>
      <c r="I33" s="78"/>
      <c r="J33" s="83"/>
      <c r="K33" s="83"/>
      <c r="L33" s="83"/>
      <c r="M33" s="102"/>
      <c r="N33" s="101"/>
    </row>
    <row r="34" spans="2:14" ht="16" customHeight="1" x14ac:dyDescent="0.2">
      <c r="B34" s="72"/>
      <c r="C34" s="97"/>
      <c r="D34" s="97"/>
      <c r="E34" s="97"/>
      <c r="F34" s="97"/>
      <c r="G34" s="97"/>
      <c r="H34" s="97"/>
      <c r="I34" s="97"/>
      <c r="J34" s="97"/>
      <c r="K34" s="97"/>
      <c r="L34" s="97"/>
      <c r="M34" s="102"/>
      <c r="N34" s="101"/>
    </row>
    <row r="35" spans="2:14" ht="16" customHeight="1" x14ac:dyDescent="0.2">
      <c r="B35" s="71"/>
      <c r="C35" s="83"/>
      <c r="D35" s="83"/>
      <c r="E35" s="83"/>
      <c r="F35" s="83"/>
      <c r="G35" s="83"/>
      <c r="H35" s="84"/>
      <c r="I35" s="83"/>
      <c r="J35" s="83"/>
      <c r="K35" s="83"/>
      <c r="L35" s="83"/>
      <c r="M35" s="102"/>
      <c r="N35" s="101"/>
    </row>
    <row r="36" spans="2:14" ht="16" customHeight="1" x14ac:dyDescent="0.2">
      <c r="B36" s="71"/>
      <c r="C36" s="83"/>
      <c r="D36" s="84"/>
      <c r="E36" s="84"/>
      <c r="F36" s="83"/>
      <c r="G36" s="83"/>
      <c r="H36" s="83"/>
      <c r="I36" s="83"/>
      <c r="J36" s="83"/>
      <c r="K36" s="83"/>
      <c r="L36" s="83"/>
      <c r="M36" s="102"/>
      <c r="N36" s="101"/>
    </row>
    <row r="37" spans="2:14" ht="16" customHeight="1" x14ac:dyDescent="0.2">
      <c r="B37" s="72"/>
      <c r="C37" s="97"/>
      <c r="D37" s="97"/>
      <c r="E37" s="97"/>
      <c r="F37" s="97"/>
      <c r="G37" s="97"/>
      <c r="H37" s="97"/>
      <c r="I37" s="97"/>
      <c r="J37" s="97"/>
      <c r="K37" s="97"/>
      <c r="L37" s="97"/>
      <c r="M37" s="102"/>
      <c r="N37" s="101"/>
    </row>
    <row r="38" spans="2:14" ht="16" customHeight="1" x14ac:dyDescent="0.2">
      <c r="B38" s="71"/>
      <c r="C38" s="83"/>
      <c r="D38" s="83"/>
      <c r="E38" s="83"/>
      <c r="F38" s="83"/>
      <c r="G38" s="83"/>
      <c r="H38" s="83"/>
      <c r="I38" s="83"/>
      <c r="J38" s="83"/>
      <c r="K38" s="83"/>
      <c r="L38" s="83"/>
      <c r="M38" s="102"/>
      <c r="N38" s="101"/>
    </row>
    <row r="39" spans="2:14" ht="16" customHeight="1" x14ac:dyDescent="0.2">
      <c r="B39" s="71"/>
      <c r="C39" s="84"/>
      <c r="D39" s="83"/>
      <c r="E39" s="83"/>
      <c r="F39" s="83"/>
      <c r="G39" s="83"/>
      <c r="H39" s="83"/>
      <c r="I39" s="83"/>
      <c r="J39" s="83"/>
      <c r="K39" s="83"/>
      <c r="L39" s="83"/>
      <c r="M39" s="102"/>
      <c r="N39" s="101"/>
    </row>
    <row r="40" spans="2:14" ht="16" customHeight="1" x14ac:dyDescent="0.2">
      <c r="B40" s="71"/>
      <c r="C40" s="83"/>
      <c r="D40" s="83"/>
      <c r="E40" s="83"/>
      <c r="F40" s="83"/>
      <c r="G40" s="84"/>
      <c r="H40" s="83"/>
      <c r="I40" s="83"/>
      <c r="J40" s="83"/>
      <c r="K40" s="83"/>
      <c r="L40" s="83"/>
      <c r="M40" s="102"/>
      <c r="N40" s="101"/>
    </row>
    <row r="41" spans="2:14" ht="16" customHeight="1" x14ac:dyDescent="0.2">
      <c r="B41" s="71"/>
      <c r="C41" s="84"/>
      <c r="D41" s="84"/>
      <c r="E41" s="83"/>
      <c r="F41" s="83"/>
      <c r="G41" s="83"/>
      <c r="H41" s="83"/>
      <c r="I41" s="83"/>
      <c r="J41" s="83"/>
      <c r="K41" s="83"/>
      <c r="L41" s="83"/>
      <c r="M41" s="102"/>
      <c r="N41" s="101"/>
    </row>
    <row r="42" spans="2:14" ht="16" customHeight="1" x14ac:dyDescent="0.2">
      <c r="B42" s="72"/>
      <c r="C42" s="97"/>
      <c r="D42" s="97"/>
      <c r="E42" s="97"/>
      <c r="F42" s="97"/>
      <c r="G42" s="103"/>
      <c r="H42" s="97"/>
      <c r="I42" s="97"/>
      <c r="J42" s="97"/>
      <c r="K42" s="97"/>
      <c r="L42" s="97"/>
      <c r="M42" s="102"/>
      <c r="N42" s="101"/>
    </row>
    <row r="43" spans="2:14" ht="16" customHeight="1" x14ac:dyDescent="0.2">
      <c r="B43" s="266"/>
      <c r="C43" s="266"/>
      <c r="D43" s="266"/>
      <c r="E43" s="266"/>
      <c r="F43" s="266"/>
      <c r="G43" s="266"/>
      <c r="H43" s="266"/>
      <c r="I43" s="266"/>
      <c r="J43" s="266"/>
      <c r="K43" s="266"/>
      <c r="L43" s="266"/>
      <c r="M43" s="101"/>
      <c r="N43" s="101"/>
    </row>
    <row r="44" spans="2:14" ht="16" customHeight="1" x14ac:dyDescent="0.2">
      <c r="B44" s="71"/>
      <c r="C44" s="83"/>
      <c r="D44" s="83"/>
      <c r="E44" s="83"/>
      <c r="F44" s="83"/>
      <c r="G44" s="83"/>
      <c r="H44" s="83"/>
      <c r="I44" s="83"/>
      <c r="J44" s="83"/>
      <c r="K44" s="83"/>
      <c r="L44" s="83"/>
      <c r="M44" s="101"/>
      <c r="N44" s="101"/>
    </row>
    <row r="45" spans="2:14" ht="16" customHeight="1" x14ac:dyDescent="0.2">
      <c r="B45" s="71"/>
      <c r="C45" s="83"/>
      <c r="D45" s="83"/>
      <c r="E45" s="83"/>
      <c r="F45" s="83"/>
      <c r="G45" s="84"/>
      <c r="H45" s="83"/>
      <c r="I45" s="83"/>
      <c r="J45" s="83"/>
      <c r="K45" s="83"/>
      <c r="L45" s="83"/>
      <c r="M45" s="101"/>
      <c r="N45" s="101"/>
    </row>
    <row r="46" spans="2:14" ht="16" customHeight="1" thickBot="1" x14ac:dyDescent="0.25">
      <c r="B46" s="71"/>
      <c r="C46" s="83"/>
      <c r="D46" s="83"/>
      <c r="E46" s="83"/>
      <c r="F46" s="83"/>
      <c r="G46" s="83"/>
      <c r="H46" s="83"/>
      <c r="I46" s="83"/>
      <c r="J46" s="83"/>
      <c r="K46" s="83"/>
      <c r="L46" s="83"/>
      <c r="M46" s="101"/>
      <c r="N46" s="101"/>
    </row>
    <row r="47" spans="2:14" ht="40" customHeight="1" thickBot="1" x14ac:dyDescent="0.25">
      <c r="B47" s="315" t="s">
        <v>84</v>
      </c>
      <c r="C47" s="316">
        <v>1</v>
      </c>
    </row>
    <row r="48" spans="2:14" ht="48" x14ac:dyDescent="0.2">
      <c r="B48" s="312" t="s">
        <v>83</v>
      </c>
      <c r="C48" s="313" t="s">
        <v>15</v>
      </c>
      <c r="D48" s="313" t="s">
        <v>7</v>
      </c>
      <c r="E48" s="314" t="s">
        <v>85</v>
      </c>
      <c r="F48" s="313" t="s">
        <v>2</v>
      </c>
      <c r="G48" s="313" t="s">
        <v>4</v>
      </c>
      <c r="H48" s="314" t="s">
        <v>56</v>
      </c>
      <c r="I48" s="314" t="s">
        <v>0</v>
      </c>
    </row>
    <row r="49" spans="2:9" x14ac:dyDescent="0.2">
      <c r="B49" s="31">
        <v>2020</v>
      </c>
      <c r="C49" s="317">
        <v>504000</v>
      </c>
      <c r="D49" s="317">
        <v>121000</v>
      </c>
      <c r="E49" s="317">
        <v>678</v>
      </c>
      <c r="F49" s="317">
        <v>23000</v>
      </c>
      <c r="G49" s="317">
        <v>0</v>
      </c>
      <c r="H49" s="73">
        <v>55</v>
      </c>
      <c r="I49" s="317">
        <v>13000</v>
      </c>
    </row>
    <row r="50" spans="2:9" x14ac:dyDescent="0.2">
      <c r="B50" s="31">
        <v>2019</v>
      </c>
      <c r="C50" s="317">
        <v>386000</v>
      </c>
      <c r="D50" s="317">
        <v>84000</v>
      </c>
      <c r="E50" s="317">
        <v>-1729</v>
      </c>
      <c r="F50" s="317">
        <v>13000</v>
      </c>
      <c r="G50" s="317">
        <v>0</v>
      </c>
      <c r="H50" s="73">
        <v>54</v>
      </c>
      <c r="I50" s="317">
        <v>2400</v>
      </c>
    </row>
    <row r="51" spans="2:9" x14ac:dyDescent="0.2">
      <c r="B51" s="31">
        <v>2018</v>
      </c>
      <c r="C51" s="317"/>
      <c r="D51" s="317"/>
      <c r="E51" s="317"/>
      <c r="F51" s="317"/>
      <c r="G51" s="317"/>
      <c r="I51" s="317"/>
    </row>
    <row r="52" spans="2:9" x14ac:dyDescent="0.2">
      <c r="B52" s="31">
        <v>2017</v>
      </c>
      <c r="C52" s="317"/>
      <c r="D52" s="317"/>
      <c r="E52" s="317"/>
      <c r="F52" s="317"/>
      <c r="G52" s="317"/>
      <c r="I52" s="317"/>
    </row>
    <row r="53" spans="2:9" x14ac:dyDescent="0.2">
      <c r="B53" s="31">
        <v>2016</v>
      </c>
      <c r="C53" s="317"/>
      <c r="D53" s="317"/>
      <c r="E53" s="317"/>
      <c r="F53" s="317"/>
      <c r="G53" s="317"/>
      <c r="I53" s="317"/>
    </row>
    <row r="54" spans="2:9" x14ac:dyDescent="0.2">
      <c r="B54" s="31">
        <v>2015</v>
      </c>
      <c r="C54" s="317"/>
      <c r="D54" s="317"/>
      <c r="E54" s="317"/>
      <c r="F54" s="317"/>
      <c r="G54" s="317"/>
      <c r="I54" s="317"/>
    </row>
    <row r="55" spans="2:9" x14ac:dyDescent="0.2">
      <c r="B55" s="31">
        <v>2014</v>
      </c>
      <c r="C55" s="317"/>
      <c r="D55" s="317"/>
      <c r="E55" s="317"/>
      <c r="F55" s="317"/>
      <c r="G55" s="317"/>
      <c r="I55" s="317"/>
    </row>
    <row r="56" spans="2:9" x14ac:dyDescent="0.2">
      <c r="C56" s="317"/>
      <c r="D56" s="317"/>
      <c r="E56" s="317"/>
      <c r="F56" s="317"/>
      <c r="G56" s="317"/>
      <c r="I56" s="317"/>
    </row>
    <row r="57" spans="2:9" x14ac:dyDescent="0.2">
      <c r="C57" s="317"/>
      <c r="D57" s="317"/>
      <c r="E57" s="317"/>
      <c r="F57" s="317"/>
      <c r="G57" s="317"/>
      <c r="I57" s="317"/>
    </row>
    <row r="58" spans="2:9" x14ac:dyDescent="0.2">
      <c r="C58" s="317"/>
      <c r="D58" s="317"/>
      <c r="E58" s="317"/>
      <c r="F58" s="317"/>
      <c r="G58" s="317"/>
      <c r="I58" s="317"/>
    </row>
    <row r="59" spans="2:9" x14ac:dyDescent="0.2">
      <c r="C59" s="317"/>
      <c r="D59" s="317"/>
      <c r="E59" s="317"/>
      <c r="F59" s="317"/>
      <c r="G59" s="317"/>
      <c r="I59" s="317"/>
    </row>
    <row r="60" spans="2:9" x14ac:dyDescent="0.2">
      <c r="C60" s="317"/>
      <c r="D60" s="317"/>
      <c r="E60" s="317"/>
      <c r="F60" s="317"/>
      <c r="G60" s="317"/>
      <c r="I60" s="317"/>
    </row>
    <row r="61" spans="2:9" x14ac:dyDescent="0.2">
      <c r="C61" s="317"/>
      <c r="D61" s="317"/>
      <c r="E61" s="317"/>
      <c r="F61" s="317"/>
      <c r="G61" s="317"/>
      <c r="I61" s="317"/>
    </row>
    <row r="62" spans="2:9" x14ac:dyDescent="0.2">
      <c r="C62" s="317"/>
      <c r="D62" s="317"/>
      <c r="E62" s="317"/>
      <c r="F62" s="317"/>
      <c r="G62" s="317"/>
      <c r="I62" s="317"/>
    </row>
    <row r="63" spans="2:9" x14ac:dyDescent="0.2">
      <c r="C63" s="317"/>
      <c r="D63" s="317"/>
      <c r="E63" s="317"/>
      <c r="F63" s="317"/>
      <c r="G63" s="317"/>
      <c r="I63" s="317"/>
    </row>
    <row r="64" spans="2:9" x14ac:dyDescent="0.2">
      <c r="C64" s="317"/>
      <c r="D64" s="317"/>
      <c r="E64" s="317"/>
      <c r="F64" s="317"/>
      <c r="G64" s="317"/>
      <c r="I64" s="317"/>
    </row>
    <row r="65" spans="3:9" x14ac:dyDescent="0.2">
      <c r="C65" s="317"/>
      <c r="D65" s="317"/>
      <c r="E65" s="317"/>
      <c r="F65" s="317"/>
      <c r="G65" s="317"/>
      <c r="I65" s="317"/>
    </row>
    <row r="66" spans="3:9" x14ac:dyDescent="0.2">
      <c r="C66" s="317"/>
      <c r="D66" s="317"/>
      <c r="E66" s="317"/>
      <c r="F66" s="317"/>
      <c r="G66" s="317"/>
      <c r="I66" s="317"/>
    </row>
    <row r="67" spans="3:9" x14ac:dyDescent="0.2">
      <c r="C67" s="317"/>
      <c r="D67" s="317"/>
      <c r="E67" s="317"/>
      <c r="F67" s="317"/>
      <c r="G67" s="317"/>
      <c r="I67" s="317"/>
    </row>
    <row r="68" spans="3:9" x14ac:dyDescent="0.2">
      <c r="C68" s="317"/>
      <c r="D68" s="317"/>
      <c r="E68" s="317"/>
      <c r="F68" s="317"/>
      <c r="G68" s="317"/>
      <c r="I68" s="317"/>
    </row>
    <row r="69" spans="3:9" x14ac:dyDescent="0.2">
      <c r="C69" s="317"/>
      <c r="D69" s="317"/>
      <c r="E69" s="317"/>
      <c r="F69" s="317"/>
      <c r="G69" s="317"/>
      <c r="I69" s="317"/>
    </row>
    <row r="70" spans="3:9" x14ac:dyDescent="0.2">
      <c r="C70" s="317"/>
      <c r="D70" s="317"/>
      <c r="E70" s="317"/>
      <c r="F70" s="317"/>
      <c r="G70" s="317"/>
      <c r="I70" s="317"/>
    </row>
    <row r="71" spans="3:9" x14ac:dyDescent="0.2">
      <c r="C71" s="317"/>
      <c r="D71" s="317"/>
      <c r="E71" s="317"/>
      <c r="F71" s="317"/>
      <c r="G71" s="317"/>
      <c r="I71" s="317"/>
    </row>
    <row r="72" spans="3:9" x14ac:dyDescent="0.2">
      <c r="C72" s="317"/>
      <c r="D72" s="317"/>
      <c r="E72" s="317"/>
      <c r="F72" s="317"/>
      <c r="G72" s="317"/>
      <c r="I72" s="317"/>
    </row>
    <row r="73" spans="3:9" x14ac:dyDescent="0.2">
      <c r="C73" s="317"/>
      <c r="D73" s="317"/>
      <c r="E73" s="317"/>
      <c r="F73" s="317"/>
      <c r="G73" s="317"/>
      <c r="I73" s="317"/>
    </row>
    <row r="74" spans="3:9" x14ac:dyDescent="0.2">
      <c r="C74" s="317"/>
      <c r="D74" s="317"/>
      <c r="E74" s="317"/>
      <c r="F74" s="317"/>
      <c r="G74" s="317"/>
      <c r="I74" s="317"/>
    </row>
    <row r="75" spans="3:9" x14ac:dyDescent="0.2">
      <c r="C75" s="317"/>
      <c r="D75" s="317"/>
      <c r="E75" s="317"/>
      <c r="F75" s="317"/>
      <c r="G75" s="317"/>
      <c r="I75" s="317"/>
    </row>
  </sheetData>
  <mergeCells count="5">
    <mergeCell ref="B31:L31"/>
    <mergeCell ref="B43:L43"/>
    <mergeCell ref="B2:B8"/>
    <mergeCell ref="C2:N7"/>
    <mergeCell ref="B17:B18"/>
  </mergeCells>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59"/>
  <sheetViews>
    <sheetView topLeftCell="A7" workbookViewId="0">
      <selection activeCell="I31" sqref="I31"/>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67"/>
      <c r="C2" s="282"/>
      <c r="D2" s="283"/>
      <c r="E2" s="283"/>
      <c r="F2" s="283"/>
      <c r="G2" s="283"/>
      <c r="H2" s="283"/>
      <c r="I2" s="283"/>
      <c r="J2" s="283"/>
      <c r="K2" s="283"/>
      <c r="L2" s="283"/>
      <c r="M2" s="283"/>
      <c r="N2" s="284"/>
    </row>
    <row r="3" spans="2:15" ht="15" customHeight="1" x14ac:dyDescent="0.2">
      <c r="B3" s="268"/>
      <c r="C3" s="285"/>
      <c r="D3" s="286"/>
      <c r="E3" s="286"/>
      <c r="F3" s="286"/>
      <c r="G3" s="286"/>
      <c r="H3" s="286"/>
      <c r="I3" s="286"/>
      <c r="J3" s="286"/>
      <c r="K3" s="286"/>
      <c r="L3" s="286"/>
      <c r="M3" s="286"/>
      <c r="N3" s="287"/>
    </row>
    <row r="4" spans="2:15" ht="15" customHeight="1" x14ac:dyDescent="0.2">
      <c r="B4" s="268"/>
      <c r="C4" s="285"/>
      <c r="D4" s="286"/>
      <c r="E4" s="286"/>
      <c r="F4" s="286"/>
      <c r="G4" s="286"/>
      <c r="H4" s="286"/>
      <c r="I4" s="286"/>
      <c r="J4" s="286"/>
      <c r="K4" s="286"/>
      <c r="L4" s="286"/>
      <c r="M4" s="286"/>
      <c r="N4" s="287"/>
    </row>
    <row r="5" spans="2:15" ht="15" customHeight="1" x14ac:dyDescent="0.2">
      <c r="B5" s="268"/>
      <c r="C5" s="285"/>
      <c r="D5" s="286"/>
      <c r="E5" s="286"/>
      <c r="F5" s="286"/>
      <c r="G5" s="286"/>
      <c r="H5" s="286"/>
      <c r="I5" s="286"/>
      <c r="J5" s="286"/>
      <c r="K5" s="286"/>
      <c r="L5" s="286"/>
      <c r="M5" s="286"/>
      <c r="N5" s="287"/>
    </row>
    <row r="6" spans="2:15" ht="15" customHeight="1" x14ac:dyDescent="0.2">
      <c r="B6" s="268"/>
      <c r="C6" s="285"/>
      <c r="D6" s="286"/>
      <c r="E6" s="286"/>
      <c r="F6" s="286"/>
      <c r="G6" s="286"/>
      <c r="H6" s="286"/>
      <c r="I6" s="286"/>
      <c r="J6" s="286"/>
      <c r="K6" s="286"/>
      <c r="L6" s="286"/>
      <c r="M6" s="286"/>
      <c r="N6" s="287"/>
    </row>
    <row r="7" spans="2:15" ht="48.75" customHeight="1" thickBot="1" x14ac:dyDescent="0.25">
      <c r="B7" s="268"/>
      <c r="C7" s="285"/>
      <c r="D7" s="286"/>
      <c r="E7" s="286"/>
      <c r="F7" s="286"/>
      <c r="G7" s="286"/>
      <c r="H7" s="286"/>
      <c r="I7" s="286"/>
      <c r="J7" s="286"/>
      <c r="K7" s="286"/>
      <c r="L7" s="286"/>
      <c r="M7" s="286"/>
      <c r="N7" s="287"/>
    </row>
    <row r="8" spans="2:15" ht="18.75" customHeight="1" thickBot="1" x14ac:dyDescent="0.25">
      <c r="B8" s="281"/>
      <c r="C8" s="33">
        <v>2014</v>
      </c>
      <c r="D8" s="33">
        <v>2015</v>
      </c>
      <c r="E8" s="33">
        <v>2016</v>
      </c>
      <c r="F8" s="33">
        <v>2017</v>
      </c>
      <c r="G8" s="33">
        <v>2018</v>
      </c>
      <c r="H8" s="33">
        <v>2019</v>
      </c>
      <c r="I8" s="33">
        <v>2020</v>
      </c>
      <c r="J8" s="104">
        <v>2021</v>
      </c>
      <c r="K8" s="105">
        <v>2022</v>
      </c>
      <c r="L8" s="105">
        <v>2023</v>
      </c>
      <c r="M8" s="105">
        <v>2024</v>
      </c>
      <c r="N8" s="106">
        <v>2025</v>
      </c>
    </row>
    <row r="9" spans="2:15" x14ac:dyDescent="0.2">
      <c r="B9" s="63" t="s">
        <v>38</v>
      </c>
      <c r="C9" s="34"/>
      <c r="D9" s="35"/>
      <c r="E9" s="35"/>
      <c r="F9" s="35"/>
      <c r="G9" s="35"/>
      <c r="H9" s="35"/>
      <c r="I9" s="35"/>
      <c r="J9" s="36"/>
      <c r="K9" s="35"/>
      <c r="L9" s="35"/>
      <c r="M9" s="37"/>
      <c r="N9" s="38"/>
    </row>
    <row r="10" spans="2:15" x14ac:dyDescent="0.2">
      <c r="B10" s="64" t="s">
        <v>6</v>
      </c>
      <c r="C10" s="140">
        <f>'1.Income statement'!C12</f>
        <v>0</v>
      </c>
      <c r="D10" s="140">
        <f>'1.Income statement'!D12</f>
        <v>0</v>
      </c>
      <c r="E10" s="140">
        <f>'1.Income statement'!E12</f>
        <v>0</v>
      </c>
      <c r="F10" s="140">
        <f>'1.Income statement'!F12</f>
        <v>0</v>
      </c>
      <c r="G10" s="140">
        <f>'1.Income statement'!G12</f>
        <v>0</v>
      </c>
      <c r="H10" s="140">
        <f>'1.Income statement'!H12</f>
        <v>0</v>
      </c>
      <c r="I10" s="140">
        <f>'1.Income statement'!I12</f>
        <v>0</v>
      </c>
      <c r="J10" s="141">
        <f>'1.Income statement'!J12</f>
        <v>0</v>
      </c>
      <c r="K10" s="140">
        <f>'1.Income statement'!K12</f>
        <v>0</v>
      </c>
      <c r="L10" s="140">
        <f>'1.Income statement'!L12</f>
        <v>0</v>
      </c>
      <c r="M10" s="140">
        <f>'1.Income statement'!M12</f>
        <v>0</v>
      </c>
      <c r="N10" s="142">
        <f>'1.Income statement'!N12</f>
        <v>0</v>
      </c>
    </row>
    <row r="11" spans="2:15" x14ac:dyDescent="0.2">
      <c r="B11" s="196" t="s">
        <v>40</v>
      </c>
      <c r="C11" s="154"/>
      <c r="D11" s="154"/>
      <c r="E11" s="154"/>
      <c r="F11" s="154"/>
      <c r="G11" s="154"/>
      <c r="H11" s="154"/>
      <c r="I11" s="154"/>
      <c r="J11" s="143">
        <f>(I11*'1.Income statement'!$P$11)+'2.Flujos de caja'!I11</f>
        <v>0</v>
      </c>
      <c r="K11" s="144">
        <f>(J11*'1.Income statement'!$P$11)+'2.Flujos de caja'!J11</f>
        <v>0</v>
      </c>
      <c r="L11" s="144">
        <f>(K11*'1.Income statement'!$P$11)+'2.Flujos de caja'!K11</f>
        <v>0</v>
      </c>
      <c r="M11" s="144">
        <f>(L11*'1.Income statement'!$P$11)+'2.Flujos de caja'!L11</f>
        <v>0</v>
      </c>
      <c r="N11" s="145">
        <f>(M11*'1.Income statement'!$P$11)+'2.Flujos de caja'!M11</f>
        <v>0</v>
      </c>
    </row>
    <row r="12" spans="2:15" x14ac:dyDescent="0.2">
      <c r="B12" s="197" t="s">
        <v>39</v>
      </c>
      <c r="C12" s="146">
        <f>'1.Income statement'!C17</f>
        <v>0</v>
      </c>
      <c r="D12" s="146">
        <f>'1.Income statement'!D17</f>
        <v>0</v>
      </c>
      <c r="E12" s="146">
        <f>'1.Income statement'!E17</f>
        <v>0</v>
      </c>
      <c r="F12" s="146">
        <f>'1.Income statement'!F17</f>
        <v>0</v>
      </c>
      <c r="G12" s="146">
        <f>'1.Income statement'!G17</f>
        <v>0</v>
      </c>
      <c r="H12" s="146">
        <f>'1.Income statement'!H17</f>
        <v>0</v>
      </c>
      <c r="I12" s="146">
        <f>'1.Income statement'!I17</f>
        <v>0</v>
      </c>
      <c r="J12" s="147">
        <f>'1.Income statement'!J17</f>
        <v>0</v>
      </c>
      <c r="K12" s="146">
        <f>'1.Income statement'!K17</f>
        <v>0</v>
      </c>
      <c r="L12" s="146">
        <f>'1.Income statement'!L17</f>
        <v>0</v>
      </c>
      <c r="M12" s="146">
        <f>'1.Income statement'!M17</f>
        <v>0</v>
      </c>
      <c r="N12" s="148">
        <f>'1.Income statement'!N17</f>
        <v>0</v>
      </c>
    </row>
    <row r="13" spans="2:15" x14ac:dyDescent="0.2">
      <c r="B13" s="197" t="s">
        <v>41</v>
      </c>
      <c r="C13" s="146">
        <f>'1.Income statement'!C20</f>
        <v>0</v>
      </c>
      <c r="D13" s="146">
        <f>'1.Income statement'!D20</f>
        <v>0</v>
      </c>
      <c r="E13" s="146">
        <f>'1.Income statement'!E20</f>
        <v>0</v>
      </c>
      <c r="F13" s="146">
        <f>'1.Income statement'!F20</f>
        <v>0</v>
      </c>
      <c r="G13" s="146">
        <f>'1.Income statement'!G20</f>
        <v>0</v>
      </c>
      <c r="H13" s="146">
        <f>'1.Income statement'!H20</f>
        <v>0</v>
      </c>
      <c r="I13" s="146">
        <f>'1.Income statement'!I20</f>
        <v>0</v>
      </c>
      <c r="J13" s="147">
        <f>'1.Income statement'!J20</f>
        <v>0</v>
      </c>
      <c r="K13" s="146">
        <f>'1.Income statement'!K20</f>
        <v>0</v>
      </c>
      <c r="L13" s="146">
        <f>'1.Income statement'!L20</f>
        <v>0</v>
      </c>
      <c r="M13" s="146">
        <f>'1.Income statement'!M20</f>
        <v>0</v>
      </c>
      <c r="N13" s="148">
        <f>'1.Income statement'!N20</f>
        <v>0</v>
      </c>
    </row>
    <row r="14" spans="2:15" x14ac:dyDescent="0.2">
      <c r="B14" s="198" t="s">
        <v>80</v>
      </c>
      <c r="C14" s="195">
        <f>'1.Income statement'!C23</f>
        <v>0</v>
      </c>
      <c r="D14" s="195">
        <f>'1.Income statement'!D23</f>
        <v>0</v>
      </c>
      <c r="E14" s="195">
        <f>'1.Income statement'!E23</f>
        <v>0</v>
      </c>
      <c r="F14" s="195">
        <f>'1.Income statement'!F23</f>
        <v>0</v>
      </c>
      <c r="G14" s="195">
        <f>'1.Income statement'!G23</f>
        <v>0</v>
      </c>
      <c r="H14" s="195">
        <f>'1.Income statement'!H23</f>
        <v>0</v>
      </c>
      <c r="I14" s="195">
        <f>'1.Income statement'!I23</f>
        <v>0</v>
      </c>
      <c r="J14" s="238">
        <f>'1.Income statement'!J23</f>
        <v>0</v>
      </c>
      <c r="K14" s="202">
        <f>'1.Income statement'!K23</f>
        <v>0</v>
      </c>
      <c r="L14" s="202">
        <f>'1.Income statement'!L23</f>
        <v>0</v>
      </c>
      <c r="M14" s="202">
        <f>'1.Income statement'!M23</f>
        <v>0</v>
      </c>
      <c r="N14" s="203">
        <f>'1.Income statement'!N23</f>
        <v>0</v>
      </c>
    </row>
    <row r="15" spans="2:15" x14ac:dyDescent="0.2">
      <c r="B15" s="65" t="s">
        <v>8</v>
      </c>
      <c r="C15" s="149">
        <f t="shared" ref="C15:J15" si="0">C10-C11-C12-C13-C14</f>
        <v>0</v>
      </c>
      <c r="D15" s="149">
        <f t="shared" si="0"/>
        <v>0</v>
      </c>
      <c r="E15" s="149">
        <f t="shared" si="0"/>
        <v>0</v>
      </c>
      <c r="F15" s="149">
        <f t="shared" si="0"/>
        <v>0</v>
      </c>
      <c r="G15" s="149">
        <f t="shared" si="0"/>
        <v>0</v>
      </c>
      <c r="H15" s="149">
        <f t="shared" si="0"/>
        <v>0</v>
      </c>
      <c r="I15" s="149">
        <f t="shared" si="0"/>
        <v>0</v>
      </c>
      <c r="J15" s="213">
        <f t="shared" si="0"/>
        <v>0</v>
      </c>
      <c r="K15" s="149">
        <f t="shared" ref="K15:M15" si="1">K10-K11-K12-K13-K14</f>
        <v>0</v>
      </c>
      <c r="L15" s="149">
        <f t="shared" si="1"/>
        <v>0</v>
      </c>
      <c r="M15" s="149">
        <f t="shared" si="1"/>
        <v>0</v>
      </c>
      <c r="N15" s="149">
        <f>N10-N11-N12-N13-N14</f>
        <v>0</v>
      </c>
      <c r="O15" s="227"/>
    </row>
    <row r="16" spans="2:15" ht="17" thickBot="1" x14ac:dyDescent="0.25">
      <c r="B16" s="66" t="s">
        <v>9</v>
      </c>
      <c r="C16" s="39" t="e">
        <f>C15/'1.Income statement'!C27</f>
        <v>#DIV/0!</v>
      </c>
      <c r="D16" s="39" t="e">
        <f>D15/'1.Income statement'!D27</f>
        <v>#DIV/0!</v>
      </c>
      <c r="E16" s="39" t="e">
        <f>E15/'1.Income statement'!E27</f>
        <v>#DIV/0!</v>
      </c>
      <c r="F16" s="39" t="e">
        <f>F15/'1.Income statement'!F27</f>
        <v>#DIV/0!</v>
      </c>
      <c r="G16" s="39" t="e">
        <f>G15/'1.Income statement'!G27</f>
        <v>#DIV/0!</v>
      </c>
      <c r="H16" s="39" t="e">
        <f>H15/'1.Income statement'!H27</f>
        <v>#DIV/0!</v>
      </c>
      <c r="I16" s="39" t="e">
        <f>I15/'1.Income statement'!I27</f>
        <v>#DIV/0!</v>
      </c>
      <c r="J16" s="40" t="e">
        <f>J15/'1.Income statement'!J27</f>
        <v>#DIV/0!</v>
      </c>
      <c r="K16" s="39" t="e">
        <f>K15/'1.Income statement'!K27</f>
        <v>#DIV/0!</v>
      </c>
      <c r="L16" s="39" t="e">
        <f>L15/'1.Income statement'!L27</f>
        <v>#DIV/0!</v>
      </c>
      <c r="M16" s="39" t="e">
        <f>M15/'1.Income statement'!M27</f>
        <v>#DIV/0!</v>
      </c>
      <c r="N16" s="41" t="e">
        <f>N15/'1.Income statement'!N27</f>
        <v>#DIV/0!</v>
      </c>
      <c r="O16" s="217"/>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14"/>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row r="32" spans="2:14" ht="48" x14ac:dyDescent="0.2">
      <c r="B32" s="318" t="s">
        <v>83</v>
      </c>
      <c r="C32" s="323" t="str">
        <f>B11</f>
        <v>Capex (introducir manual)</v>
      </c>
    </row>
    <row r="33" spans="2:3" x14ac:dyDescent="0.2">
      <c r="B33" s="319">
        <v>2020</v>
      </c>
      <c r="C33" s="320">
        <v>2540</v>
      </c>
    </row>
    <row r="34" spans="2:3" x14ac:dyDescent="0.2">
      <c r="B34" s="321">
        <v>2019</v>
      </c>
      <c r="C34" s="322">
        <v>2155</v>
      </c>
    </row>
    <row r="35" spans="2:3" x14ac:dyDescent="0.2">
      <c r="B35" s="319">
        <v>2018</v>
      </c>
      <c r="C35" s="320"/>
    </row>
    <row r="36" spans="2:3" x14ac:dyDescent="0.2">
      <c r="B36" s="321">
        <v>2017</v>
      </c>
      <c r="C36" s="322"/>
    </row>
    <row r="37" spans="2:3" x14ac:dyDescent="0.2">
      <c r="B37" s="319">
        <v>2016</v>
      </c>
      <c r="C37" s="320"/>
    </row>
    <row r="38" spans="2:3" x14ac:dyDescent="0.2">
      <c r="B38" s="321">
        <v>2015</v>
      </c>
      <c r="C38" s="322"/>
    </row>
    <row r="39" spans="2:3" x14ac:dyDescent="0.2">
      <c r="B39" s="319">
        <v>2014</v>
      </c>
      <c r="C39" s="320"/>
    </row>
    <row r="40" spans="2:3" x14ac:dyDescent="0.2">
      <c r="B40" s="321"/>
      <c r="C40" s="322"/>
    </row>
    <row r="41" spans="2:3" x14ac:dyDescent="0.2">
      <c r="B41" s="319"/>
      <c r="C41" s="320"/>
    </row>
    <row r="42" spans="2:3" x14ac:dyDescent="0.2">
      <c r="B42" s="321"/>
      <c r="C42" s="322"/>
    </row>
    <row r="43" spans="2:3" x14ac:dyDescent="0.2">
      <c r="B43" s="319"/>
      <c r="C43" s="320"/>
    </row>
    <row r="44" spans="2:3" x14ac:dyDescent="0.2">
      <c r="B44" s="321"/>
      <c r="C44" s="322"/>
    </row>
    <row r="45" spans="2:3" x14ac:dyDescent="0.2">
      <c r="B45" s="319"/>
      <c r="C45" s="320"/>
    </row>
    <row r="46" spans="2:3" x14ac:dyDescent="0.2">
      <c r="B46" s="321"/>
      <c r="C46" s="322"/>
    </row>
    <row r="47" spans="2:3" x14ac:dyDescent="0.2">
      <c r="B47" s="319"/>
      <c r="C47" s="320"/>
    </row>
    <row r="48" spans="2:3" x14ac:dyDescent="0.2">
      <c r="B48" s="321"/>
      <c r="C48" s="322"/>
    </row>
    <row r="49" spans="2:3" x14ac:dyDescent="0.2">
      <c r="B49" s="319"/>
      <c r="C49" s="320"/>
    </row>
    <row r="50" spans="2:3" x14ac:dyDescent="0.2">
      <c r="B50" s="321"/>
      <c r="C50" s="322"/>
    </row>
    <row r="51" spans="2:3" x14ac:dyDescent="0.2">
      <c r="B51" s="319"/>
      <c r="C51" s="320"/>
    </row>
    <row r="52" spans="2:3" x14ac:dyDescent="0.2">
      <c r="B52" s="321"/>
      <c r="C52" s="322"/>
    </row>
    <row r="53" spans="2:3" x14ac:dyDescent="0.2">
      <c r="B53" s="319"/>
      <c r="C53" s="320"/>
    </row>
    <row r="54" spans="2:3" x14ac:dyDescent="0.2">
      <c r="B54" s="321"/>
      <c r="C54" s="322"/>
    </row>
    <row r="55" spans="2:3" x14ac:dyDescent="0.2">
      <c r="B55" s="319"/>
      <c r="C55" s="320"/>
    </row>
    <row r="56" spans="2:3" x14ac:dyDescent="0.2">
      <c r="B56" s="321"/>
      <c r="C56" s="322"/>
    </row>
    <row r="57" spans="2:3" x14ac:dyDescent="0.2">
      <c r="B57" s="319"/>
      <c r="C57" s="320"/>
    </row>
    <row r="58" spans="2:3" x14ac:dyDescent="0.2">
      <c r="B58" s="321"/>
      <c r="C58" s="322"/>
    </row>
    <row r="59" spans="2:3" x14ac:dyDescent="0.2">
      <c r="B59" s="319"/>
      <c r="C59" s="320"/>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58"/>
  <sheetViews>
    <sheetView tabSelected="1" topLeftCell="A27" workbookViewId="0">
      <selection activeCell="I31" sqref="I31"/>
    </sheetView>
  </sheetViews>
  <sheetFormatPr baseColWidth="10" defaultColWidth="9.1640625" defaultRowHeight="15" x14ac:dyDescent="0.2"/>
  <cols>
    <col min="1" max="1" width="4.1640625" customWidth="1"/>
    <col min="2" max="2" width="45.6640625" customWidth="1"/>
    <col min="3" max="3" width="16.1640625" customWidth="1"/>
    <col min="4" max="4" width="12" customWidth="1"/>
    <col min="5" max="5" width="11.83203125" customWidth="1"/>
    <col min="6" max="6" width="11" customWidth="1"/>
    <col min="15" max="15" width="13.83203125" customWidth="1"/>
  </cols>
  <sheetData>
    <row r="1" spans="2:16" ht="16" thickBot="1" x14ac:dyDescent="0.25"/>
    <row r="2" spans="2:16" ht="15" customHeight="1" x14ac:dyDescent="0.2">
      <c r="B2" s="288"/>
      <c r="C2" s="282"/>
      <c r="D2" s="283"/>
      <c r="E2" s="283"/>
      <c r="F2" s="283"/>
      <c r="G2" s="283"/>
      <c r="H2" s="283"/>
      <c r="I2" s="283"/>
      <c r="J2" s="283"/>
      <c r="K2" s="283"/>
      <c r="L2" s="283"/>
      <c r="M2" s="283"/>
      <c r="N2" s="284"/>
    </row>
    <row r="3" spans="2:16" ht="15" customHeight="1" x14ac:dyDescent="0.2">
      <c r="B3" s="289"/>
      <c r="C3" s="285"/>
      <c r="D3" s="286"/>
      <c r="E3" s="286"/>
      <c r="F3" s="286"/>
      <c r="G3" s="286"/>
      <c r="H3" s="286"/>
      <c r="I3" s="286"/>
      <c r="J3" s="286"/>
      <c r="K3" s="286"/>
      <c r="L3" s="286"/>
      <c r="M3" s="286"/>
      <c r="N3" s="287"/>
    </row>
    <row r="4" spans="2:16" ht="15" customHeight="1" x14ac:dyDescent="0.2">
      <c r="B4" s="289"/>
      <c r="C4" s="285"/>
      <c r="D4" s="286"/>
      <c r="E4" s="286"/>
      <c r="F4" s="286"/>
      <c r="G4" s="286"/>
      <c r="H4" s="286"/>
      <c r="I4" s="286"/>
      <c r="J4" s="286"/>
      <c r="K4" s="286"/>
      <c r="L4" s="286"/>
      <c r="M4" s="286"/>
      <c r="N4" s="287"/>
    </row>
    <row r="5" spans="2:16" ht="15" customHeight="1" x14ac:dyDescent="0.2">
      <c r="B5" s="289"/>
      <c r="C5" s="285"/>
      <c r="D5" s="286"/>
      <c r="E5" s="286"/>
      <c r="F5" s="286"/>
      <c r="G5" s="286"/>
      <c r="H5" s="286"/>
      <c r="I5" s="286"/>
      <c r="J5" s="286"/>
      <c r="K5" s="286"/>
      <c r="L5" s="286"/>
      <c r="M5" s="286"/>
      <c r="N5" s="287"/>
    </row>
    <row r="6" spans="2:16" ht="15" customHeight="1" x14ac:dyDescent="0.2">
      <c r="B6" s="289"/>
      <c r="C6" s="285"/>
      <c r="D6" s="286"/>
      <c r="E6" s="286"/>
      <c r="F6" s="286"/>
      <c r="G6" s="286"/>
      <c r="H6" s="286"/>
      <c r="I6" s="286"/>
      <c r="J6" s="286"/>
      <c r="K6" s="286"/>
      <c r="L6" s="286"/>
      <c r="M6" s="286"/>
      <c r="N6" s="287"/>
    </row>
    <row r="7" spans="2:16" ht="48.75" customHeight="1" thickBot="1" x14ac:dyDescent="0.25">
      <c r="B7" s="289"/>
      <c r="C7" s="285"/>
      <c r="D7" s="286"/>
      <c r="E7" s="286"/>
      <c r="F7" s="286"/>
      <c r="G7" s="286"/>
      <c r="H7" s="286"/>
      <c r="I7" s="286"/>
      <c r="J7" s="286"/>
      <c r="K7" s="286"/>
      <c r="L7" s="286"/>
      <c r="M7" s="286"/>
      <c r="N7" s="287"/>
    </row>
    <row r="8" spans="2:16" ht="18.75" customHeight="1" thickBot="1" x14ac:dyDescent="0.25">
      <c r="B8" s="289"/>
      <c r="C8" s="33">
        <v>2014</v>
      </c>
      <c r="D8" s="33">
        <v>2015</v>
      </c>
      <c r="E8" s="33">
        <v>2016</v>
      </c>
      <c r="F8" s="33">
        <v>2017</v>
      </c>
      <c r="G8" s="33">
        <v>2018</v>
      </c>
      <c r="H8" s="33">
        <v>2019</v>
      </c>
      <c r="I8" s="33">
        <v>2020</v>
      </c>
      <c r="J8" s="104">
        <v>2021</v>
      </c>
      <c r="K8" s="105">
        <v>2022</v>
      </c>
      <c r="L8" s="105">
        <v>2023</v>
      </c>
      <c r="M8" s="105">
        <v>2024</v>
      </c>
      <c r="N8" s="106">
        <v>2025</v>
      </c>
    </row>
    <row r="9" spans="2:16" ht="17" thickBot="1" x14ac:dyDescent="0.25">
      <c r="B9" s="44" t="s">
        <v>42</v>
      </c>
      <c r="C9" s="67"/>
      <c r="D9" s="68"/>
      <c r="E9" s="68"/>
      <c r="F9" s="68"/>
      <c r="G9" s="68"/>
      <c r="H9" s="68"/>
      <c r="I9" s="151"/>
      <c r="J9" s="67"/>
      <c r="K9" s="68"/>
      <c r="L9" s="68"/>
      <c r="M9" s="50"/>
      <c r="N9" s="51"/>
    </row>
    <row r="10" spans="2:16" ht="16" thickBot="1" x14ac:dyDescent="0.25">
      <c r="B10" s="218" t="s">
        <v>11</v>
      </c>
      <c r="C10" s="46">
        <f>'1.Income statement'!C15</f>
        <v>0</v>
      </c>
      <c r="D10" s="46">
        <f>'1.Income statement'!D15</f>
        <v>0</v>
      </c>
      <c r="E10" s="46">
        <f>'1.Income statement'!E15</f>
        <v>0</v>
      </c>
      <c r="F10" s="46">
        <f>'1.Income statement'!F15</f>
        <v>0</v>
      </c>
      <c r="G10" s="46">
        <f>'1.Income statement'!G15</f>
        <v>0</v>
      </c>
      <c r="H10" s="46">
        <f>'1.Income statement'!H15</f>
        <v>0</v>
      </c>
      <c r="I10" s="46">
        <f>'1.Income statement'!I15</f>
        <v>0</v>
      </c>
      <c r="J10" s="45">
        <f>'1.Income statement'!J15</f>
        <v>0</v>
      </c>
      <c r="K10" s="46">
        <f>'1.Income statement'!K15</f>
        <v>0</v>
      </c>
      <c r="L10" s="46">
        <f>'1.Income statement'!L15</f>
        <v>0</v>
      </c>
      <c r="M10" s="46">
        <f>'1.Income statement'!M15</f>
        <v>0</v>
      </c>
      <c r="N10" s="47">
        <f>'1.Income statement'!N15</f>
        <v>0</v>
      </c>
      <c r="O10" s="16" t="s">
        <v>33</v>
      </c>
      <c r="P10" s="10">
        <f>'1.Income statement'!$P$11</f>
        <v>0</v>
      </c>
    </row>
    <row r="11" spans="2:16" x14ac:dyDescent="0.2">
      <c r="B11" s="219" t="s">
        <v>43</v>
      </c>
      <c r="C11" s="53">
        <f>'1.Income statement'!C17</f>
        <v>0</v>
      </c>
      <c r="D11" s="53">
        <f>'1.Income statement'!D17</f>
        <v>0</v>
      </c>
      <c r="E11" s="53">
        <f>'1.Income statement'!E17</f>
        <v>0</v>
      </c>
      <c r="F11" s="53">
        <f>'1.Income statement'!F17</f>
        <v>0</v>
      </c>
      <c r="G11" s="53">
        <f>'1.Income statement'!G17</f>
        <v>0</v>
      </c>
      <c r="H11" s="53">
        <f>'1.Income statement'!H17</f>
        <v>0</v>
      </c>
      <c r="I11" s="53">
        <f>'1.Income statement'!I17</f>
        <v>0</v>
      </c>
      <c r="J11" s="52">
        <f>'1.Income statement'!J17</f>
        <v>0</v>
      </c>
      <c r="K11" s="53">
        <f>'1.Income statement'!K17</f>
        <v>0</v>
      </c>
      <c r="L11" s="53">
        <f>'1.Income statement'!L17</f>
        <v>0</v>
      </c>
      <c r="M11" s="53">
        <f>'1.Income statement'!M17</f>
        <v>0</v>
      </c>
      <c r="N11" s="54">
        <f>'1.Income statement'!N17</f>
        <v>0</v>
      </c>
    </row>
    <row r="12" spans="2:16" x14ac:dyDescent="0.2">
      <c r="B12" s="220" t="s">
        <v>41</v>
      </c>
      <c r="C12" s="55">
        <f>'1.Income statement'!C20</f>
        <v>0</v>
      </c>
      <c r="D12" s="55">
        <f>'1.Income statement'!D20</f>
        <v>0</v>
      </c>
      <c r="E12" s="55">
        <f>'1.Income statement'!E20</f>
        <v>0</v>
      </c>
      <c r="F12" s="55">
        <f>'1.Income statement'!F20</f>
        <v>0</v>
      </c>
      <c r="G12" s="55">
        <f>'1.Income statement'!G20</f>
        <v>0</v>
      </c>
      <c r="H12" s="55">
        <f>'1.Income statement'!H20</f>
        <v>0</v>
      </c>
      <c r="I12" s="56">
        <f>'1.Income statement'!I20</f>
        <v>0</v>
      </c>
      <c r="J12" s="55">
        <f>'1.Income statement'!J20</f>
        <v>0</v>
      </c>
      <c r="K12" s="55">
        <f>'1.Income statement'!K20</f>
        <v>0</v>
      </c>
      <c r="L12" s="55">
        <f>'1.Income statement'!L20</f>
        <v>0</v>
      </c>
      <c r="M12" s="55">
        <f>'1.Income statement'!M20</f>
        <v>0</v>
      </c>
      <c r="N12" s="56">
        <f>'1.Income statement'!N20</f>
        <v>0</v>
      </c>
    </row>
    <row r="13" spans="2:16" x14ac:dyDescent="0.2">
      <c r="B13" s="221" t="s">
        <v>12</v>
      </c>
      <c r="C13" s="46">
        <f>'1.Income statement'!C24</f>
        <v>0</v>
      </c>
      <c r="D13" s="46">
        <f>'1.Income statement'!D24</f>
        <v>0</v>
      </c>
      <c r="E13" s="46">
        <f>'1.Income statement'!E24</f>
        <v>0</v>
      </c>
      <c r="F13" s="46">
        <f>'1.Income statement'!F24</f>
        <v>0</v>
      </c>
      <c r="G13" s="46">
        <f>'1.Income statement'!G24</f>
        <v>0</v>
      </c>
      <c r="H13" s="46">
        <f>'1.Income statement'!H24</f>
        <v>0</v>
      </c>
      <c r="I13" s="46">
        <f>'1.Income statement'!I24</f>
        <v>0</v>
      </c>
      <c r="J13" s="45">
        <f>'1.Income statement'!J24</f>
        <v>0</v>
      </c>
      <c r="K13" s="46">
        <f>'1.Income statement'!K24</f>
        <v>0</v>
      </c>
      <c r="L13" s="46">
        <f>'1.Income statement'!L24</f>
        <v>0</v>
      </c>
      <c r="M13" s="46">
        <f>'1.Income statement'!M24</f>
        <v>0</v>
      </c>
      <c r="N13" s="47">
        <f>'1.Income statement'!N24</f>
        <v>0</v>
      </c>
    </row>
    <row r="14" spans="2:16" x14ac:dyDescent="0.2">
      <c r="B14" s="222" t="s">
        <v>47</v>
      </c>
      <c r="C14" s="246"/>
      <c r="D14" s="246"/>
      <c r="E14" s="246"/>
      <c r="F14" s="246"/>
      <c r="G14" s="246"/>
      <c r="H14" s="254"/>
      <c r="I14" s="199"/>
      <c r="J14" s="55">
        <f>I14*$P$10+I14</f>
        <v>0</v>
      </c>
      <c r="K14" s="55">
        <f t="shared" ref="K14:N14" si="0">J14*$P$10+J14</f>
        <v>0</v>
      </c>
      <c r="L14" s="55">
        <f t="shared" si="0"/>
        <v>0</v>
      </c>
      <c r="M14" s="55">
        <f t="shared" si="0"/>
        <v>0</v>
      </c>
      <c r="N14" s="55">
        <f t="shared" si="0"/>
        <v>0</v>
      </c>
      <c r="O14" s="227"/>
    </row>
    <row r="15" spans="2:16" x14ac:dyDescent="0.2">
      <c r="B15" s="223" t="s">
        <v>44</v>
      </c>
      <c r="C15" s="246"/>
      <c r="D15" s="246"/>
      <c r="E15" s="246"/>
      <c r="F15" s="246"/>
      <c r="G15" s="246"/>
      <c r="H15" s="255"/>
      <c r="I15" s="152"/>
      <c r="J15" s="55">
        <f t="shared" ref="J15:J17" si="1">I15*$P$10+I15</f>
        <v>0</v>
      </c>
      <c r="K15" s="55">
        <f t="shared" ref="K15:N15" si="2">J15*$P$10+J15</f>
        <v>0</v>
      </c>
      <c r="L15" s="55">
        <f t="shared" si="2"/>
        <v>0</v>
      </c>
      <c r="M15" s="55">
        <f t="shared" si="2"/>
        <v>0</v>
      </c>
      <c r="N15" s="56">
        <f t="shared" si="2"/>
        <v>0</v>
      </c>
    </row>
    <row r="16" spans="2:16" x14ac:dyDescent="0.2">
      <c r="B16" s="222" t="s">
        <v>45</v>
      </c>
      <c r="C16" s="246"/>
      <c r="D16" s="246"/>
      <c r="E16" s="246"/>
      <c r="F16" s="246"/>
      <c r="G16" s="246"/>
      <c r="H16" s="255"/>
      <c r="I16" s="152"/>
      <c r="J16" s="55">
        <f t="shared" si="1"/>
        <v>0</v>
      </c>
      <c r="K16" s="55">
        <f t="shared" ref="K16:N16" si="3">J16*$P$10+J16</f>
        <v>0</v>
      </c>
      <c r="L16" s="55">
        <f t="shared" si="3"/>
        <v>0</v>
      </c>
      <c r="M16" s="55">
        <f t="shared" si="3"/>
        <v>0</v>
      </c>
      <c r="N16" s="56">
        <f t="shared" si="3"/>
        <v>0</v>
      </c>
    </row>
    <row r="17" spans="2:14" x14ac:dyDescent="0.2">
      <c r="B17" s="222" t="s">
        <v>46</v>
      </c>
      <c r="C17" s="247"/>
      <c r="D17" s="247"/>
      <c r="E17" s="247"/>
      <c r="F17" s="247"/>
      <c r="G17" s="246"/>
      <c r="H17" s="247"/>
      <c r="I17" s="200"/>
      <c r="J17" s="55">
        <f t="shared" si="1"/>
        <v>0</v>
      </c>
      <c r="K17" s="153">
        <f t="shared" ref="K17:N17" si="4">J17*$P$10+J17</f>
        <v>0</v>
      </c>
      <c r="L17" s="153">
        <f t="shared" si="4"/>
        <v>0</v>
      </c>
      <c r="M17" s="153">
        <f t="shared" si="4"/>
        <v>0</v>
      </c>
      <c r="N17" s="56">
        <f t="shared" si="4"/>
        <v>0</v>
      </c>
    </row>
    <row r="18" spans="2:14" x14ac:dyDescent="0.2">
      <c r="B18" s="224" t="s">
        <v>51</v>
      </c>
      <c r="C18" s="61">
        <f>C17+C15-C14</f>
        <v>0</v>
      </c>
      <c r="D18" s="61">
        <f t="shared" ref="D18:I18" si="5">D17+D15-D14</f>
        <v>0</v>
      </c>
      <c r="E18" s="61">
        <f t="shared" si="5"/>
        <v>0</v>
      </c>
      <c r="F18" s="61">
        <f t="shared" si="5"/>
        <v>0</v>
      </c>
      <c r="G18" s="201">
        <f t="shared" si="5"/>
        <v>0</v>
      </c>
      <c r="H18" s="61">
        <f t="shared" si="5"/>
        <v>0</v>
      </c>
      <c r="I18" s="61">
        <f t="shared" si="5"/>
        <v>0</v>
      </c>
      <c r="J18" s="131">
        <f t="shared" ref="J18:N18" si="6">J17+J15-J14</f>
        <v>0</v>
      </c>
      <c r="K18" s="61">
        <f t="shared" si="6"/>
        <v>0</v>
      </c>
      <c r="L18" s="61">
        <f t="shared" si="6"/>
        <v>0</v>
      </c>
      <c r="M18" s="61">
        <f t="shared" si="6"/>
        <v>0</v>
      </c>
      <c r="N18" s="57">
        <f t="shared" si="6"/>
        <v>0</v>
      </c>
    </row>
    <row r="19" spans="2:14" x14ac:dyDescent="0.2">
      <c r="B19" s="225" t="s">
        <v>52</v>
      </c>
      <c r="C19" s="58">
        <f t="shared" ref="C19:I19" si="7">C15-C14+C17-C16</f>
        <v>0</v>
      </c>
      <c r="D19" s="58">
        <f t="shared" si="7"/>
        <v>0</v>
      </c>
      <c r="E19" s="58">
        <f t="shared" si="7"/>
        <v>0</v>
      </c>
      <c r="F19" s="58">
        <f t="shared" si="7"/>
        <v>0</v>
      </c>
      <c r="G19" s="58">
        <f t="shared" si="7"/>
        <v>0</v>
      </c>
      <c r="H19" s="58">
        <f t="shared" si="7"/>
        <v>0</v>
      </c>
      <c r="I19" s="58">
        <f t="shared" si="7"/>
        <v>0</v>
      </c>
      <c r="J19" s="132">
        <f t="shared" ref="J19:N19" si="8">J15-J14+J17-J16</f>
        <v>0</v>
      </c>
      <c r="K19" s="58">
        <f t="shared" si="8"/>
        <v>0</v>
      </c>
      <c r="L19" s="58">
        <f t="shared" si="8"/>
        <v>0</v>
      </c>
      <c r="M19" s="58">
        <f t="shared" si="8"/>
        <v>0</v>
      </c>
      <c r="N19" s="59">
        <f t="shared" si="8"/>
        <v>0</v>
      </c>
    </row>
    <row r="20" spans="2:14" x14ac:dyDescent="0.2">
      <c r="B20" s="223"/>
      <c r="C20" s="60"/>
      <c r="D20" s="60"/>
      <c r="E20" s="60"/>
      <c r="F20" s="60"/>
      <c r="G20" s="60"/>
      <c r="H20" s="114"/>
      <c r="J20" s="133"/>
      <c r="K20" s="61"/>
      <c r="L20" s="61"/>
      <c r="M20" s="61"/>
      <c r="N20" s="62"/>
    </row>
    <row r="21" spans="2:14" x14ac:dyDescent="0.2">
      <c r="B21" s="222" t="s">
        <v>48</v>
      </c>
      <c r="C21" s="48" t="e">
        <f t="shared" ref="C21:I21" si="9">C13/C17</f>
        <v>#DIV/0!</v>
      </c>
      <c r="D21" s="48" t="e">
        <f t="shared" si="9"/>
        <v>#DIV/0!</v>
      </c>
      <c r="E21" s="48" t="e">
        <f t="shared" si="9"/>
        <v>#DIV/0!</v>
      </c>
      <c r="F21" s="48" t="e">
        <f t="shared" si="9"/>
        <v>#DIV/0!</v>
      </c>
      <c r="G21" s="48" t="e">
        <f t="shared" si="9"/>
        <v>#DIV/0!</v>
      </c>
      <c r="H21" s="48" t="e">
        <f t="shared" si="9"/>
        <v>#DIV/0!</v>
      </c>
      <c r="I21" s="48" t="e">
        <f t="shared" si="9"/>
        <v>#DIV/0!</v>
      </c>
      <c r="J21" s="134" t="e">
        <f t="shared" ref="J21:N21" si="10">J13/J17</f>
        <v>#DIV/0!</v>
      </c>
      <c r="K21" s="48" t="e">
        <f t="shared" si="10"/>
        <v>#DIV/0!</v>
      </c>
      <c r="L21" s="48" t="e">
        <f t="shared" si="10"/>
        <v>#DIV/0!</v>
      </c>
      <c r="M21" s="48" t="e">
        <f t="shared" si="10"/>
        <v>#DIV/0!</v>
      </c>
      <c r="N21" s="49" t="e">
        <f t="shared" si="10"/>
        <v>#DIV/0!</v>
      </c>
    </row>
    <row r="22" spans="2:14" x14ac:dyDescent="0.2">
      <c r="B22" s="222" t="s">
        <v>54</v>
      </c>
      <c r="C22" s="20" t="e">
        <f t="shared" ref="C22:I22" si="11">C10/C19</f>
        <v>#DIV/0!</v>
      </c>
      <c r="D22" s="20" t="e">
        <f t="shared" si="11"/>
        <v>#DIV/0!</v>
      </c>
      <c r="E22" s="20" t="e">
        <f t="shared" si="11"/>
        <v>#DIV/0!</v>
      </c>
      <c r="F22" s="20" t="e">
        <f t="shared" si="11"/>
        <v>#DIV/0!</v>
      </c>
      <c r="G22" s="20" t="e">
        <f t="shared" si="11"/>
        <v>#DIV/0!</v>
      </c>
      <c r="H22" s="20" t="e">
        <f t="shared" si="11"/>
        <v>#DIV/0!</v>
      </c>
      <c r="I22" s="20" t="e">
        <f t="shared" si="11"/>
        <v>#DIV/0!</v>
      </c>
      <c r="J22" s="135" t="e">
        <f t="shared" ref="J22:N22" si="12">J10/J19</f>
        <v>#DIV/0!</v>
      </c>
      <c r="K22" s="20" t="e">
        <f t="shared" si="12"/>
        <v>#DIV/0!</v>
      </c>
      <c r="L22" s="20" t="e">
        <f t="shared" si="12"/>
        <v>#DIV/0!</v>
      </c>
      <c r="M22" s="20" t="e">
        <f t="shared" si="12"/>
        <v>#DIV/0!</v>
      </c>
      <c r="N22" s="22" t="e">
        <f t="shared" si="12"/>
        <v>#DIV/0!</v>
      </c>
    </row>
    <row r="23" spans="2:14" ht="16" thickBot="1" x14ac:dyDescent="0.25">
      <c r="B23" s="226" t="s">
        <v>53</v>
      </c>
      <c r="C23" s="21" t="e">
        <f t="shared" ref="C23:I23" si="13">C10/C18</f>
        <v>#DIV/0!</v>
      </c>
      <c r="D23" s="21" t="e">
        <f t="shared" si="13"/>
        <v>#DIV/0!</v>
      </c>
      <c r="E23" s="21" t="e">
        <f t="shared" si="13"/>
        <v>#DIV/0!</v>
      </c>
      <c r="F23" s="21" t="e">
        <f t="shared" si="13"/>
        <v>#DIV/0!</v>
      </c>
      <c r="G23" s="21" t="e">
        <f t="shared" si="13"/>
        <v>#DIV/0!</v>
      </c>
      <c r="H23" s="21" t="e">
        <f t="shared" si="13"/>
        <v>#DIV/0!</v>
      </c>
      <c r="I23" s="21" t="e">
        <f t="shared" si="13"/>
        <v>#DIV/0!</v>
      </c>
      <c r="J23" s="136" t="e">
        <f t="shared" ref="J23:N23" si="14">J10/J18</f>
        <v>#DIV/0!</v>
      </c>
      <c r="K23" s="21" t="e">
        <f t="shared" si="14"/>
        <v>#DIV/0!</v>
      </c>
      <c r="L23" s="21" t="e">
        <f t="shared" si="14"/>
        <v>#DIV/0!</v>
      </c>
      <c r="M23" s="21" t="e">
        <f t="shared" si="14"/>
        <v>#DIV/0!</v>
      </c>
      <c r="N23" s="23" t="e">
        <f t="shared" si="14"/>
        <v>#DIV/0!</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row r="31" spans="2:14" ht="77" customHeight="1" x14ac:dyDescent="0.2">
      <c r="B31" s="318" t="s">
        <v>83</v>
      </c>
      <c r="C31" s="323" t="str">
        <f>B14</f>
        <v>(+) Cash and cash equivalents</v>
      </c>
      <c r="D31" s="323" t="str">
        <f>B15</f>
        <v xml:space="preserve">(+) Deuda total </v>
      </c>
      <c r="E31" s="323" t="str">
        <f>B16</f>
        <v xml:space="preserve">(+) Goodwill </v>
      </c>
      <c r="F31" s="323" t="str">
        <f>B17</f>
        <v>(+) Equity</v>
      </c>
    </row>
    <row r="32" spans="2:14" ht="16" x14ac:dyDescent="0.2">
      <c r="B32" s="319">
        <v>2020</v>
      </c>
      <c r="C32" s="320">
        <v>251000</v>
      </c>
      <c r="D32" s="320"/>
      <c r="E32" s="320">
        <v>217426</v>
      </c>
      <c r="F32" s="320">
        <v>496000</v>
      </c>
    </row>
    <row r="33" spans="2:6" ht="16" x14ac:dyDescent="0.2">
      <c r="B33" s="321">
        <v>2019</v>
      </c>
      <c r="C33" s="322">
        <v>151000</v>
      </c>
      <c r="D33" s="322">
        <v>1123</v>
      </c>
      <c r="E33" s="322">
        <v>203298</v>
      </c>
      <c r="F33" s="322">
        <v>402</v>
      </c>
    </row>
    <row r="34" spans="2:6" ht="16" x14ac:dyDescent="0.2">
      <c r="B34" s="319">
        <v>2018</v>
      </c>
      <c r="C34" s="320"/>
      <c r="D34" s="320"/>
      <c r="E34" s="320"/>
      <c r="F34" s="320"/>
    </row>
    <row r="35" spans="2:6" ht="16" x14ac:dyDescent="0.2">
      <c r="B35" s="321">
        <v>2017</v>
      </c>
      <c r="C35" s="322"/>
      <c r="D35" s="322"/>
      <c r="E35" s="322"/>
      <c r="F35" s="322"/>
    </row>
    <row r="36" spans="2:6" ht="16" x14ac:dyDescent="0.2">
      <c r="B36" s="319">
        <v>2016</v>
      </c>
      <c r="C36" s="320"/>
      <c r="D36" s="320"/>
      <c r="E36" s="320"/>
      <c r="F36" s="320"/>
    </row>
    <row r="37" spans="2:6" ht="16" x14ac:dyDescent="0.2">
      <c r="B37" s="321">
        <v>2015</v>
      </c>
      <c r="C37" s="322"/>
      <c r="D37" s="322"/>
      <c r="E37" s="322"/>
      <c r="F37" s="322"/>
    </row>
    <row r="38" spans="2:6" ht="16" x14ac:dyDescent="0.2">
      <c r="B38" s="319">
        <v>2014</v>
      </c>
      <c r="C38" s="320"/>
      <c r="D38" s="320"/>
      <c r="E38" s="320"/>
      <c r="F38" s="320"/>
    </row>
    <row r="39" spans="2:6" ht="16" x14ac:dyDescent="0.2">
      <c r="B39" s="321"/>
      <c r="C39" s="322"/>
      <c r="D39" s="322"/>
      <c r="E39" s="322"/>
      <c r="F39" s="322"/>
    </row>
    <row r="40" spans="2:6" ht="16" x14ac:dyDescent="0.2">
      <c r="B40" s="319"/>
      <c r="C40" s="320"/>
      <c r="D40" s="320"/>
      <c r="E40" s="320"/>
      <c r="F40" s="320"/>
    </row>
    <row r="41" spans="2:6" ht="16" x14ac:dyDescent="0.2">
      <c r="B41" s="321"/>
      <c r="C41" s="322"/>
      <c r="D41" s="322"/>
      <c r="E41" s="322"/>
      <c r="F41" s="322"/>
    </row>
    <row r="42" spans="2:6" ht="16" x14ac:dyDescent="0.2">
      <c r="B42" s="319"/>
      <c r="C42" s="320"/>
      <c r="D42" s="320"/>
      <c r="E42" s="320"/>
      <c r="F42" s="320"/>
    </row>
    <row r="43" spans="2:6" ht="16" x14ac:dyDescent="0.2">
      <c r="B43" s="321"/>
      <c r="C43" s="322"/>
      <c r="D43" s="322"/>
      <c r="E43" s="322"/>
      <c r="F43" s="322"/>
    </row>
    <row r="44" spans="2:6" ht="16" x14ac:dyDescent="0.2">
      <c r="B44" s="319"/>
      <c r="C44" s="320"/>
      <c r="D44" s="320"/>
      <c r="E44" s="320"/>
      <c r="F44" s="320"/>
    </row>
    <row r="45" spans="2:6" ht="16" x14ac:dyDescent="0.2">
      <c r="B45" s="321"/>
      <c r="C45" s="322"/>
      <c r="D45" s="322"/>
      <c r="E45" s="322"/>
      <c r="F45" s="322"/>
    </row>
    <row r="46" spans="2:6" ht="16" x14ac:dyDescent="0.2">
      <c r="B46" s="319"/>
      <c r="C46" s="320"/>
      <c r="D46" s="320"/>
      <c r="E46" s="320"/>
      <c r="F46" s="320"/>
    </row>
    <row r="47" spans="2:6" ht="16" x14ac:dyDescent="0.2">
      <c r="B47" s="321"/>
      <c r="C47" s="322"/>
      <c r="D47" s="322"/>
      <c r="E47" s="322"/>
      <c r="F47" s="322"/>
    </row>
    <row r="48" spans="2:6" ht="16" x14ac:dyDescent="0.2">
      <c r="B48" s="319"/>
      <c r="C48" s="320"/>
      <c r="D48" s="320"/>
      <c r="E48" s="320"/>
      <c r="F48" s="320"/>
    </row>
    <row r="49" spans="2:6" ht="16" x14ac:dyDescent="0.2">
      <c r="B49" s="321"/>
      <c r="C49" s="322"/>
      <c r="D49" s="322"/>
      <c r="E49" s="322"/>
      <c r="F49" s="322"/>
    </row>
    <row r="50" spans="2:6" ht="16" x14ac:dyDescent="0.2">
      <c r="B50" s="319"/>
      <c r="C50" s="320"/>
      <c r="D50" s="320"/>
      <c r="E50" s="320"/>
      <c r="F50" s="320"/>
    </row>
    <row r="51" spans="2:6" ht="16" x14ac:dyDescent="0.2">
      <c r="B51" s="321"/>
      <c r="C51" s="322"/>
      <c r="D51" s="322"/>
      <c r="E51" s="322"/>
      <c r="F51" s="322"/>
    </row>
    <row r="52" spans="2:6" ht="16" x14ac:dyDescent="0.2">
      <c r="B52" s="319"/>
      <c r="C52" s="320"/>
      <c r="D52" s="320"/>
      <c r="E52" s="320"/>
      <c r="F52" s="320"/>
    </row>
    <row r="53" spans="2:6" ht="16" x14ac:dyDescent="0.2">
      <c r="B53" s="321"/>
      <c r="C53" s="322"/>
      <c r="D53" s="322"/>
      <c r="E53" s="322"/>
      <c r="F53" s="322"/>
    </row>
    <row r="54" spans="2:6" ht="16" x14ac:dyDescent="0.2">
      <c r="B54" s="319"/>
      <c r="C54" s="320"/>
      <c r="D54" s="320"/>
      <c r="E54" s="320"/>
      <c r="F54" s="320"/>
    </row>
    <row r="55" spans="2:6" ht="16" x14ac:dyDescent="0.2">
      <c r="B55" s="321"/>
      <c r="C55" s="322"/>
      <c r="D55" s="322"/>
      <c r="E55" s="322"/>
      <c r="F55" s="322"/>
    </row>
    <row r="56" spans="2:6" ht="16" x14ac:dyDescent="0.2">
      <c r="B56" s="319"/>
      <c r="C56" s="320"/>
      <c r="D56" s="320"/>
      <c r="E56" s="320"/>
      <c r="F56" s="320"/>
    </row>
    <row r="57" spans="2:6" ht="16" x14ac:dyDescent="0.2">
      <c r="B57" s="321"/>
      <c r="C57" s="322"/>
      <c r="D57" s="322"/>
      <c r="E57" s="322"/>
      <c r="F57" s="322"/>
    </row>
    <row r="58" spans="2:6" ht="16" x14ac:dyDescent="0.2">
      <c r="B58" s="319"/>
      <c r="C58" s="320"/>
      <c r="D58" s="320"/>
      <c r="E58" s="320"/>
      <c r="F58" s="320"/>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A3" zoomScaleNormal="100" workbookViewId="0">
      <selection activeCell="O16" sqref="O16:P16"/>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16406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88"/>
      <c r="C2" s="291"/>
      <c r="D2" s="292"/>
      <c r="E2" s="292"/>
      <c r="F2" s="292"/>
      <c r="G2" s="292"/>
      <c r="H2" s="292"/>
      <c r="I2" s="292"/>
      <c r="J2" s="292"/>
      <c r="K2" s="292"/>
      <c r="L2" s="292"/>
      <c r="M2" s="292"/>
      <c r="N2" s="293"/>
      <c r="O2" s="1"/>
      <c r="P2" s="1"/>
      <c r="Q2" s="1"/>
      <c r="R2" s="1"/>
      <c r="S2" s="1"/>
      <c r="T2" s="1"/>
      <c r="U2" s="1"/>
      <c r="V2" s="1"/>
    </row>
    <row r="3" spans="2:22" ht="15" customHeight="1" x14ac:dyDescent="0.2">
      <c r="B3" s="289"/>
      <c r="C3" s="294"/>
      <c r="D3" s="295"/>
      <c r="E3" s="295"/>
      <c r="F3" s="295"/>
      <c r="G3" s="295"/>
      <c r="H3" s="295"/>
      <c r="I3" s="295"/>
      <c r="J3" s="295"/>
      <c r="K3" s="295"/>
      <c r="L3" s="295"/>
      <c r="M3" s="295"/>
      <c r="N3" s="296"/>
      <c r="O3" s="1"/>
      <c r="P3" s="1"/>
      <c r="Q3" s="1"/>
      <c r="R3" s="1"/>
      <c r="S3" s="1"/>
      <c r="T3" s="1"/>
      <c r="U3" s="1"/>
      <c r="V3" s="1"/>
    </row>
    <row r="4" spans="2:22" ht="15" customHeight="1" x14ac:dyDescent="0.2">
      <c r="B4" s="289"/>
      <c r="C4" s="294"/>
      <c r="D4" s="295"/>
      <c r="E4" s="295"/>
      <c r="F4" s="295"/>
      <c r="G4" s="295"/>
      <c r="H4" s="295"/>
      <c r="I4" s="295"/>
      <c r="J4" s="295"/>
      <c r="K4" s="295"/>
      <c r="L4" s="295"/>
      <c r="M4" s="295"/>
      <c r="N4" s="296"/>
      <c r="O4" s="1"/>
      <c r="P4" s="1"/>
      <c r="Q4" s="1"/>
      <c r="R4" s="1"/>
      <c r="S4" s="1"/>
      <c r="T4" s="1"/>
      <c r="U4" s="1"/>
      <c r="V4" s="1"/>
    </row>
    <row r="5" spans="2:22" ht="15" customHeight="1" x14ac:dyDescent="0.2">
      <c r="B5" s="289"/>
      <c r="C5" s="294"/>
      <c r="D5" s="295"/>
      <c r="E5" s="295"/>
      <c r="F5" s="295"/>
      <c r="G5" s="295"/>
      <c r="H5" s="295"/>
      <c r="I5" s="295"/>
      <c r="J5" s="295"/>
      <c r="K5" s="295"/>
      <c r="L5" s="295"/>
      <c r="M5" s="295"/>
      <c r="N5" s="296"/>
      <c r="O5" s="1"/>
      <c r="P5" s="1"/>
      <c r="Q5" s="1"/>
      <c r="R5" s="1"/>
      <c r="S5" s="1"/>
      <c r="T5" s="1"/>
      <c r="U5" s="1"/>
      <c r="V5" s="1"/>
    </row>
    <row r="6" spans="2:22" ht="15" customHeight="1" x14ac:dyDescent="0.2">
      <c r="B6" s="289"/>
      <c r="C6" s="294"/>
      <c r="D6" s="295"/>
      <c r="E6" s="295"/>
      <c r="F6" s="295"/>
      <c r="G6" s="295"/>
      <c r="H6" s="295"/>
      <c r="I6" s="295"/>
      <c r="J6" s="295"/>
      <c r="K6" s="295"/>
      <c r="L6" s="295"/>
      <c r="M6" s="295"/>
      <c r="N6" s="296"/>
      <c r="O6" s="1"/>
      <c r="P6" s="1"/>
      <c r="Q6" s="1"/>
      <c r="R6" s="1"/>
      <c r="S6" s="1"/>
      <c r="T6" s="1"/>
      <c r="U6" s="1"/>
      <c r="V6" s="1"/>
    </row>
    <row r="7" spans="2:22" ht="48.75" customHeight="1" thickBot="1" x14ac:dyDescent="0.25">
      <c r="B7" s="289"/>
      <c r="C7" s="294"/>
      <c r="D7" s="295"/>
      <c r="E7" s="295"/>
      <c r="F7" s="295"/>
      <c r="G7" s="295"/>
      <c r="H7" s="295"/>
      <c r="I7" s="295"/>
      <c r="J7" s="297"/>
      <c r="K7" s="297"/>
      <c r="L7" s="297"/>
      <c r="M7" s="297"/>
      <c r="N7" s="298"/>
      <c r="O7" s="1"/>
      <c r="P7" s="1"/>
      <c r="Q7" s="1"/>
      <c r="R7" s="1"/>
      <c r="S7" s="1"/>
      <c r="T7" s="1"/>
      <c r="U7" s="1"/>
      <c r="V7" s="1"/>
    </row>
    <row r="8" spans="2:22" ht="18.75" customHeight="1" thickBot="1" x14ac:dyDescent="0.25">
      <c r="B8" s="289"/>
      <c r="C8" s="33">
        <v>2014</v>
      </c>
      <c r="D8" s="33">
        <v>2015</v>
      </c>
      <c r="E8" s="33">
        <v>2016</v>
      </c>
      <c r="F8" s="33">
        <v>2017</v>
      </c>
      <c r="G8" s="33">
        <v>2018</v>
      </c>
      <c r="H8" s="33">
        <v>2019</v>
      </c>
      <c r="I8" s="33">
        <v>2020</v>
      </c>
      <c r="J8" s="104">
        <v>2021</v>
      </c>
      <c r="K8" s="105">
        <v>2022</v>
      </c>
      <c r="L8" s="105">
        <v>2023</v>
      </c>
      <c r="M8" s="105">
        <v>2024</v>
      </c>
      <c r="N8" s="106">
        <v>2025</v>
      </c>
      <c r="O8" s="230"/>
      <c r="P8" s="1"/>
      <c r="Q8" s="1"/>
      <c r="R8" s="1"/>
      <c r="S8" s="1"/>
      <c r="T8" s="1"/>
      <c r="U8" s="1"/>
      <c r="V8" s="1"/>
    </row>
    <row r="9" spans="2:22" ht="17" thickBot="1" x14ac:dyDescent="0.25">
      <c r="B9" s="116" t="s">
        <v>27</v>
      </c>
      <c r="C9" s="119"/>
      <c r="D9" s="30"/>
      <c r="E9" s="30"/>
      <c r="F9" s="30"/>
      <c r="G9" s="30"/>
      <c r="H9" s="30"/>
      <c r="I9" s="108"/>
      <c r="J9" s="30"/>
      <c r="K9" s="30"/>
      <c r="L9" s="30"/>
      <c r="M9" s="60"/>
      <c r="N9" s="120"/>
      <c r="O9" s="302" t="s">
        <v>14</v>
      </c>
      <c r="P9" s="303"/>
      <c r="Q9" s="15"/>
      <c r="R9" s="1"/>
      <c r="S9" s="1"/>
      <c r="T9" s="1"/>
      <c r="U9" s="1"/>
      <c r="V9" s="1"/>
    </row>
    <row r="10" spans="2:22" ht="16" x14ac:dyDescent="0.2">
      <c r="B10" s="64" t="s">
        <v>26</v>
      </c>
      <c r="C10" s="118"/>
      <c r="D10" s="109"/>
      <c r="E10" s="109"/>
      <c r="F10" s="109"/>
      <c r="G10" s="109"/>
      <c r="H10" s="109"/>
      <c r="I10" s="110">
        <f>$Q$9*'1.Income statement'!I27</f>
        <v>0</v>
      </c>
      <c r="J10" s="109">
        <f>$Q$9*'1.Income statement'!J27</f>
        <v>0</v>
      </c>
      <c r="K10" s="109">
        <f>$Q$9*'1.Income statement'!K27</f>
        <v>0</v>
      </c>
      <c r="L10" s="109">
        <f>$Q$9*'1.Income statement'!L27</f>
        <v>0</v>
      </c>
      <c r="M10" s="109">
        <f>$Q$9*'1.Income statement'!M27</f>
        <v>0</v>
      </c>
      <c r="N10" s="121">
        <f>$Q$9*'1.Income statement'!N27</f>
        <v>0</v>
      </c>
      <c r="O10" s="14"/>
      <c r="P10" s="14"/>
      <c r="Q10" s="14"/>
      <c r="R10" s="1"/>
      <c r="S10" s="1"/>
      <c r="T10" s="1"/>
      <c r="U10" s="1"/>
      <c r="V10" s="1"/>
    </row>
    <row r="11" spans="2:22" ht="16" x14ac:dyDescent="0.2">
      <c r="B11" s="64" t="s">
        <v>60</v>
      </c>
      <c r="C11" s="109">
        <f>'3.retornos capital'!C15-'3.retornos capital'!C14</f>
        <v>0</v>
      </c>
      <c r="D11" s="109">
        <f>'3.retornos capital'!D15-'3.retornos capital'!D14</f>
        <v>0</v>
      </c>
      <c r="E11" s="109">
        <f>'3.retornos capital'!E15-'3.retornos capital'!E14</f>
        <v>0</v>
      </c>
      <c r="F11" s="109">
        <f>'3.retornos capital'!F15-'3.retornos capital'!F14</f>
        <v>0</v>
      </c>
      <c r="G11" s="109">
        <f>'3.retornos capital'!G15-'3.retornos capital'!G14</f>
        <v>0</v>
      </c>
      <c r="H11" s="109">
        <f>'3.retornos capital'!H15-'3.retornos capital'!H14</f>
        <v>0</v>
      </c>
      <c r="I11" s="110">
        <f>'3.retornos capital'!I15-'3.retornos capital'!I14</f>
        <v>0</v>
      </c>
      <c r="J11" s="234"/>
      <c r="K11" s="234"/>
      <c r="L11" s="234"/>
      <c r="M11" s="234"/>
      <c r="N11" s="231"/>
      <c r="O11" s="304"/>
      <c r="P11" s="304"/>
      <c r="Q11" s="14"/>
      <c r="R11" s="1"/>
      <c r="S11" s="1"/>
      <c r="T11" s="1"/>
      <c r="U11" s="1"/>
      <c r="V11" s="1"/>
    </row>
    <row r="12" spans="2:22" ht="16" x14ac:dyDescent="0.2">
      <c r="B12" s="112" t="s">
        <v>81</v>
      </c>
      <c r="C12" s="137" t="e">
        <f>C11/'1.Income statement'!C12</f>
        <v>#DIV/0!</v>
      </c>
      <c r="D12" s="137" t="e">
        <f>D11/'1.Income statement'!D12</f>
        <v>#DIV/0!</v>
      </c>
      <c r="E12" s="137" t="e">
        <f>E11/'1.Income statement'!E12</f>
        <v>#DIV/0!</v>
      </c>
      <c r="F12" s="137" t="e">
        <f>F11/'1.Income statement'!F12</f>
        <v>#DIV/0!</v>
      </c>
      <c r="G12" s="137" t="e">
        <f>G11/'1.Income statement'!G12</f>
        <v>#DIV/0!</v>
      </c>
      <c r="H12" s="137" t="e">
        <f>H11/'1.Income statement'!H12</f>
        <v>#DIV/0!</v>
      </c>
      <c r="I12" s="12" t="e">
        <f>I11/'1.Income statement'!I12</f>
        <v>#DIV/0!</v>
      </c>
      <c r="J12" s="229" t="e">
        <f>J11/'1.Income statement'!J12</f>
        <v>#DIV/0!</v>
      </c>
      <c r="K12" s="137" t="e">
        <f>K11/'1.Income statement'!K12</f>
        <v>#DIV/0!</v>
      </c>
      <c r="L12" s="137" t="e">
        <f>L11/'1.Income statement'!L12</f>
        <v>#DIV/0!</v>
      </c>
      <c r="M12" s="137" t="e">
        <f>M11/'1.Income statement'!M12</f>
        <v>#DIV/0!</v>
      </c>
      <c r="N12" s="122" t="e">
        <f>N11/'1.Income statement'!N12</f>
        <v>#DIV/0!</v>
      </c>
      <c r="O12" s="300"/>
      <c r="P12" s="300"/>
      <c r="Q12" s="14"/>
      <c r="R12" s="1"/>
      <c r="S12" s="1"/>
      <c r="T12" s="1"/>
      <c r="U12" s="1"/>
      <c r="V12" s="1"/>
    </row>
    <row r="13" spans="2:22" ht="16" x14ac:dyDescent="0.2">
      <c r="B13" s="112" t="s">
        <v>82</v>
      </c>
      <c r="C13" s="137" t="e">
        <f>C11/'3.retornos capital'!C17</f>
        <v>#DIV/0!</v>
      </c>
      <c r="D13" s="137" t="e">
        <f>D11/'3.retornos capital'!D17</f>
        <v>#DIV/0!</v>
      </c>
      <c r="E13" s="137" t="e">
        <f>E11/'3.retornos capital'!E17</f>
        <v>#DIV/0!</v>
      </c>
      <c r="F13" s="137" t="e">
        <f>F11/'3.retornos capital'!F17</f>
        <v>#DIV/0!</v>
      </c>
      <c r="G13" s="137" t="e">
        <f>G11/'3.retornos capital'!G17</f>
        <v>#DIV/0!</v>
      </c>
      <c r="H13" s="137" t="e">
        <f>H11/'3.retornos capital'!H17</f>
        <v>#DIV/0!</v>
      </c>
      <c r="I13" s="137" t="e">
        <f>I11/'3.retornos capital'!I17</f>
        <v>#DIV/0!</v>
      </c>
      <c r="J13" s="229" t="e">
        <f>J11/'3.retornos capital'!J17</f>
        <v>#DIV/0!</v>
      </c>
      <c r="K13" s="137" t="e">
        <f>K11/'3.retornos capital'!K17</f>
        <v>#DIV/0!</v>
      </c>
      <c r="L13" s="137" t="e">
        <f>L11/'3.retornos capital'!L17</f>
        <v>#DIV/0!</v>
      </c>
      <c r="M13" s="137" t="e">
        <f>M11/'3.retornos capital'!M17</f>
        <v>#DIV/0!</v>
      </c>
      <c r="N13" s="137" t="e">
        <f>N11/'3.retornos capital'!N17</f>
        <v>#DIV/0!</v>
      </c>
      <c r="O13" s="232"/>
      <c r="P13" s="205"/>
      <c r="Q13" s="14"/>
      <c r="R13" s="1"/>
      <c r="S13" s="1"/>
      <c r="T13" s="1"/>
      <c r="U13" s="1"/>
      <c r="V13" s="1"/>
    </row>
    <row r="14" spans="2:22" ht="16" x14ac:dyDescent="0.2">
      <c r="B14" s="113" t="s">
        <v>25</v>
      </c>
      <c r="C14" s="46"/>
      <c r="D14" s="46"/>
      <c r="E14" s="46"/>
      <c r="F14" s="46"/>
      <c r="G14" s="46"/>
      <c r="H14" s="46"/>
      <c r="I14" s="13">
        <f>I10+I11</f>
        <v>0</v>
      </c>
      <c r="J14" s="46">
        <f t="shared" ref="J14:N14" si="0">J10+J11</f>
        <v>0</v>
      </c>
      <c r="K14" s="46">
        <f t="shared" si="0"/>
        <v>0</v>
      </c>
      <c r="L14" s="46">
        <f t="shared" si="0"/>
        <v>0</v>
      </c>
      <c r="M14" s="46">
        <f t="shared" si="0"/>
        <v>0</v>
      </c>
      <c r="N14" s="47">
        <f t="shared" si="0"/>
        <v>0</v>
      </c>
      <c r="O14" s="299"/>
      <c r="P14" s="299"/>
      <c r="Q14" s="14"/>
      <c r="R14" s="1"/>
      <c r="S14" s="1"/>
      <c r="T14" s="1"/>
      <c r="U14" s="1"/>
      <c r="V14" s="1"/>
    </row>
    <row r="15" spans="2:22" ht="16" x14ac:dyDescent="0.2">
      <c r="B15" s="64" t="s">
        <v>6</v>
      </c>
      <c r="C15" s="109">
        <f>'1.Income statement'!C12</f>
        <v>0</v>
      </c>
      <c r="D15" s="109">
        <f>'1.Income statement'!D12</f>
        <v>0</v>
      </c>
      <c r="E15" s="109">
        <f>'1.Income statement'!E12</f>
        <v>0</v>
      </c>
      <c r="F15" s="109">
        <f>'1.Income statement'!F12</f>
        <v>0</v>
      </c>
      <c r="G15" s="109">
        <f>'1.Income statement'!G12</f>
        <v>0</v>
      </c>
      <c r="H15" s="228">
        <f>'1.Income statement'!H12</f>
        <v>0</v>
      </c>
      <c r="I15" s="111">
        <f>'1.Income statement'!I12</f>
        <v>0</v>
      </c>
      <c r="J15" s="109">
        <f>'1.Income statement'!J12</f>
        <v>0</v>
      </c>
      <c r="K15" s="109">
        <f>'1.Income statement'!K12</f>
        <v>0</v>
      </c>
      <c r="L15" s="109">
        <f>'1.Income statement'!L12</f>
        <v>0</v>
      </c>
      <c r="M15" s="109">
        <f>'1.Income statement'!M12</f>
        <v>0</v>
      </c>
      <c r="N15" s="123">
        <f>'1.Income statement'!N12</f>
        <v>0</v>
      </c>
      <c r="O15" s="300"/>
      <c r="P15" s="300"/>
      <c r="Q15" s="14"/>
      <c r="R15" s="1"/>
      <c r="S15" s="1"/>
      <c r="T15" s="1"/>
      <c r="U15" s="1"/>
      <c r="V15" s="1"/>
    </row>
    <row r="16" spans="2:22" ht="16" x14ac:dyDescent="0.2">
      <c r="B16" s="64" t="s">
        <v>11</v>
      </c>
      <c r="C16" s="109">
        <f>'1.Income statement'!C15</f>
        <v>0</v>
      </c>
      <c r="D16" s="109">
        <f>'1.Income statement'!D15</f>
        <v>0</v>
      </c>
      <c r="E16" s="109">
        <f>'1.Income statement'!E15</f>
        <v>0</v>
      </c>
      <c r="F16" s="109">
        <f>'1.Income statement'!F15</f>
        <v>0</v>
      </c>
      <c r="G16" s="109">
        <f>'1.Income statement'!G15</f>
        <v>0</v>
      </c>
      <c r="H16" s="109">
        <f>'1.Income statement'!H15</f>
        <v>0</v>
      </c>
      <c r="I16" s="110">
        <f>'1.Income statement'!I15</f>
        <v>0</v>
      </c>
      <c r="J16" s="109">
        <f>'1.Income statement'!J15</f>
        <v>0</v>
      </c>
      <c r="K16" s="109">
        <f>'1.Income statement'!K15</f>
        <v>0</v>
      </c>
      <c r="L16" s="109">
        <f>'1.Income statement'!L15</f>
        <v>0</v>
      </c>
      <c r="M16" s="109">
        <f>'1.Income statement'!M15</f>
        <v>0</v>
      </c>
      <c r="N16" s="121">
        <f>'1.Income statement'!N15</f>
        <v>0</v>
      </c>
      <c r="O16" s="300"/>
      <c r="P16" s="300"/>
      <c r="Q16" s="14"/>
      <c r="R16" s="1"/>
      <c r="S16" s="1"/>
      <c r="T16" s="1"/>
      <c r="U16" s="1"/>
      <c r="V16" s="1"/>
    </row>
    <row r="17" spans="2:22" ht="16" x14ac:dyDescent="0.2">
      <c r="B17" s="64" t="s">
        <v>12</v>
      </c>
      <c r="C17" s="109">
        <f>'1.Income statement'!C24</f>
        <v>0</v>
      </c>
      <c r="D17" s="109">
        <f>'1.Income statement'!D24</f>
        <v>0</v>
      </c>
      <c r="E17" s="109">
        <f>'1.Income statement'!E24</f>
        <v>0</v>
      </c>
      <c r="F17" s="109">
        <f>'1.Income statement'!F24</f>
        <v>0</v>
      </c>
      <c r="G17" s="109">
        <f>'1.Income statement'!G24</f>
        <v>0</v>
      </c>
      <c r="H17" s="109">
        <f>'1.Income statement'!H24</f>
        <v>0</v>
      </c>
      <c r="I17" s="110">
        <f>'1.Income statement'!I24</f>
        <v>0</v>
      </c>
      <c r="J17" s="109">
        <f>'1.Income statement'!J24</f>
        <v>0</v>
      </c>
      <c r="K17" s="109">
        <f>'1.Income statement'!K24</f>
        <v>0</v>
      </c>
      <c r="L17" s="109">
        <f>'1.Income statement'!L24</f>
        <v>0</v>
      </c>
      <c r="M17" s="109">
        <f>'1.Income statement'!M24</f>
        <v>0</v>
      </c>
      <c r="N17" s="121">
        <f>'1.Income statement'!N24</f>
        <v>0</v>
      </c>
      <c r="O17" s="300"/>
      <c r="P17" s="300"/>
      <c r="Q17" s="14"/>
      <c r="R17" s="1"/>
      <c r="S17" s="1"/>
      <c r="T17" s="1"/>
      <c r="U17" s="1"/>
      <c r="V17" s="1"/>
    </row>
    <row r="18" spans="2:22" ht="16" x14ac:dyDescent="0.2">
      <c r="B18" s="64" t="s">
        <v>13</v>
      </c>
      <c r="C18" s="109">
        <f>'2.Flujos de caja'!C15</f>
        <v>0</v>
      </c>
      <c r="D18" s="109">
        <f>'2.Flujos de caja'!D15</f>
        <v>0</v>
      </c>
      <c r="E18" s="109">
        <f>'2.Flujos de caja'!E15</f>
        <v>0</v>
      </c>
      <c r="F18" s="109">
        <f>'2.Flujos de caja'!F15</f>
        <v>0</v>
      </c>
      <c r="G18" s="109">
        <f>'2.Flujos de caja'!G15</f>
        <v>0</v>
      </c>
      <c r="H18" s="109">
        <f>'2.Flujos de caja'!H15</f>
        <v>0</v>
      </c>
      <c r="I18" s="110">
        <f>'2.Flujos de caja'!I15</f>
        <v>0</v>
      </c>
      <c r="J18" s="109">
        <f>'2.Flujos de caja'!J15</f>
        <v>0</v>
      </c>
      <c r="K18" s="109">
        <f>'2.Flujos de caja'!K15</f>
        <v>0</v>
      </c>
      <c r="L18" s="109">
        <f>'2.Flujos de caja'!L15</f>
        <v>0</v>
      </c>
      <c r="M18" s="109">
        <f>'2.Flujos de caja'!M15</f>
        <v>0</v>
      </c>
      <c r="N18" s="121">
        <f>'2.Flujos de caja'!N15</f>
        <v>0</v>
      </c>
      <c r="O18" s="300"/>
      <c r="P18" s="300"/>
      <c r="Q18" s="5"/>
      <c r="R18" s="1"/>
      <c r="S18" s="1"/>
      <c r="T18" s="1"/>
      <c r="U18" s="1"/>
      <c r="V18" s="1"/>
    </row>
    <row r="19" spans="2:22" ht="17" thickBot="1" x14ac:dyDescent="0.25">
      <c r="B19" s="64"/>
      <c r="C19" s="118"/>
      <c r="D19" s="109"/>
      <c r="E19" s="109"/>
      <c r="F19" s="109"/>
      <c r="G19" s="109"/>
      <c r="H19" s="109"/>
      <c r="I19" s="110"/>
      <c r="J19" s="109"/>
      <c r="K19" s="109"/>
      <c r="L19" s="109"/>
      <c r="M19" s="109"/>
      <c r="N19" s="121"/>
      <c r="O19" s="19"/>
      <c r="P19" s="19"/>
      <c r="Q19" s="14"/>
      <c r="R19" s="1"/>
      <c r="S19" s="1"/>
      <c r="T19" s="1"/>
      <c r="U19" s="1"/>
      <c r="V19" s="1"/>
    </row>
    <row r="20" spans="2:22" ht="17" thickBot="1" x14ac:dyDescent="0.25">
      <c r="B20" s="128"/>
      <c r="C20" s="129" t="s">
        <v>49</v>
      </c>
      <c r="D20" s="127" t="s">
        <v>50</v>
      </c>
      <c r="E20" s="114"/>
      <c r="F20" s="114"/>
      <c r="G20" s="114"/>
      <c r="H20" s="114"/>
      <c r="I20" s="115"/>
      <c r="J20" s="114"/>
      <c r="K20" s="114"/>
      <c r="L20" s="114"/>
      <c r="M20" s="114"/>
      <c r="N20" s="124"/>
      <c r="O20" s="301"/>
      <c r="P20" s="301"/>
      <c r="Q20" s="5"/>
      <c r="R20" s="1"/>
      <c r="S20" s="1"/>
      <c r="T20" s="1"/>
      <c r="U20" s="1"/>
      <c r="V20" s="1"/>
    </row>
    <row r="21" spans="2:22" ht="20" thickBot="1" x14ac:dyDescent="0.25">
      <c r="B21" s="25" t="s">
        <v>21</v>
      </c>
      <c r="C21" s="117" t="e">
        <f>(L21/$Q$9)^(1/3)-1</f>
        <v>#DIV/0!</v>
      </c>
      <c r="D21" s="117" t="e">
        <f>(N21/$Q$9)^(1/5)-1</f>
        <v>#DIV/0!</v>
      </c>
      <c r="E21" s="60"/>
      <c r="F21" s="6" t="s">
        <v>58</v>
      </c>
      <c r="G21" s="6"/>
      <c r="H21" s="6"/>
      <c r="I21" s="256" t="e">
        <f>IF(--I11&lt;0,(I17*$Q$21-I11),IF(--I11&gt;0,I17*$Q$21))/'1.Income statement'!I27</f>
        <v>#DIV/0!</v>
      </c>
      <c r="J21" s="257" t="e">
        <f>IF(--J11&lt;0,(J17*$Q$21-J11),IF(--J11&gt;0,J17*$Q$21))/'1.Income statement'!J27</f>
        <v>#DIV/0!</v>
      </c>
      <c r="K21" s="257" t="e">
        <f>IF(--K11&lt;0,(K17*$Q$21-K11),IF(--K11&gt;0,K17*$Q$21))/'1.Income statement'!K27</f>
        <v>#DIV/0!</v>
      </c>
      <c r="L21" s="257" t="e">
        <f>IF(--L11&lt;0,(L17*$Q$21-L11),IF(--L11&gt;0,L17*$Q$21))/'1.Income statement'!L27</f>
        <v>#DIV/0!</v>
      </c>
      <c r="M21" s="257" t="e">
        <f>IF(--M11&lt;0,(M17*$Q$21-M11),IF(--M11&gt;0,M17*$Q$21))/'1.Income statement'!M27</f>
        <v>#DIV/0!</v>
      </c>
      <c r="N21" s="258" t="e">
        <f>IF(--N11&lt;0,(N17*$Q$21-N11),IF(--N11&gt;0,N17*$Q$21))/'1.Income statement'!N27</f>
        <v>#DIV/0!</v>
      </c>
      <c r="O21" s="130" t="s">
        <v>28</v>
      </c>
      <c r="P21" s="130"/>
      <c r="Q21" s="9"/>
      <c r="R21" s="1"/>
      <c r="S21" s="1"/>
      <c r="T21" s="1"/>
      <c r="U21" s="1"/>
      <c r="V21" s="1"/>
    </row>
    <row r="22" spans="2:22" ht="20" thickBot="1" x14ac:dyDescent="0.25">
      <c r="B22" s="25" t="s">
        <v>22</v>
      </c>
      <c r="C22" s="107" t="e">
        <f t="shared" ref="C22:C24" si="1">(L22/$Q$9)^(1/3)-1</f>
        <v>#DIV/0!</v>
      </c>
      <c r="D22" s="107" t="e">
        <f t="shared" ref="D22:D24" si="2">(N22/$Q$9)^(1/5)-1</f>
        <v>#DIV/0!</v>
      </c>
      <c r="E22" s="60"/>
      <c r="F22" s="7" t="s">
        <v>57</v>
      </c>
      <c r="G22" s="60"/>
      <c r="H22" s="60"/>
      <c r="I22" s="256" t="e">
        <f>IF(--I11&lt;0,(I18*$Q$22-I11),IF(--I11&gt;0,I18*$Q$22))/'1.Income statement'!I27</f>
        <v>#DIV/0!</v>
      </c>
      <c r="J22" s="257" t="e">
        <f>IF(--J11&lt;0,(J18*$Q$22-J11),IF(--J11&gt;0,J18*$Q$22))/'1.Income statement'!J27</f>
        <v>#DIV/0!</v>
      </c>
      <c r="K22" s="257" t="e">
        <f>IF(--K11&lt;0,(K18*$Q$22-K11),IF(--K11&gt;0,K18*$Q$22))/'1.Income statement'!K27</f>
        <v>#DIV/0!</v>
      </c>
      <c r="L22" s="257" t="e">
        <f>IF(--L11&lt;0,(L18*$Q$22-L11),IF(--L11&gt;0,L18*$Q$22))/'1.Income statement'!L27</f>
        <v>#DIV/0!</v>
      </c>
      <c r="M22" s="257" t="e">
        <f>IF(--M11&lt;0,(M18*$Q$22-M11),IF(--M11&gt;0,M18*$Q$22))/'1.Income statement'!M27</f>
        <v>#DIV/0!</v>
      </c>
      <c r="N22" s="257" t="e">
        <f>IF(--N11&lt;0,(N18*$Q$22-N11),IF(--N11&gt;0,N18*$Q$22))/'1.Income statement'!N27</f>
        <v>#DIV/0!</v>
      </c>
      <c r="O22" s="305" t="s">
        <v>29</v>
      </c>
      <c r="P22" s="306"/>
      <c r="Q22" s="9"/>
      <c r="R22" s="1"/>
      <c r="S22" s="1"/>
      <c r="T22" s="1"/>
      <c r="U22" s="1"/>
      <c r="V22" s="1"/>
    </row>
    <row r="23" spans="2:22" ht="20" thickBot="1" x14ac:dyDescent="0.25">
      <c r="B23" s="25" t="s">
        <v>23</v>
      </c>
      <c r="C23" s="107" t="e">
        <f t="shared" si="1"/>
        <v>#DIV/0!</v>
      </c>
      <c r="D23" s="107" t="e">
        <f t="shared" si="2"/>
        <v>#DIV/0!</v>
      </c>
      <c r="E23" s="60"/>
      <c r="F23" s="7" t="s">
        <v>19</v>
      </c>
      <c r="G23" s="60"/>
      <c r="H23" s="60"/>
      <c r="I23" s="259" t="e">
        <f>((I15*$Q$23)-I11)/'1.Income statement'!I27</f>
        <v>#DIV/0!</v>
      </c>
      <c r="J23" s="260" t="e">
        <f>((J15*$Q$23)-J11)/'1.Income statement'!J27</f>
        <v>#DIV/0!</v>
      </c>
      <c r="K23" s="260" t="e">
        <f>((K15*$Q$23)-K11)/'1.Income statement'!K27</f>
        <v>#DIV/0!</v>
      </c>
      <c r="L23" s="260" t="e">
        <f>((L15*$Q$23)-L11)/'1.Income statement'!L27</f>
        <v>#DIV/0!</v>
      </c>
      <c r="M23" s="260" t="e">
        <f>((M15*$Q$23)-M11)/'1.Income statement'!M27</f>
        <v>#DIV/0!</v>
      </c>
      <c r="N23" s="261" t="e">
        <f>((N15*$Q$23)-N11)/'1.Income statement'!N27</f>
        <v>#DIV/0!</v>
      </c>
      <c r="O23" s="290" t="s">
        <v>30</v>
      </c>
      <c r="P23" s="290"/>
      <c r="Q23" s="9"/>
      <c r="R23" s="1"/>
      <c r="S23" s="1"/>
      <c r="T23" s="1"/>
      <c r="U23" s="1"/>
      <c r="V23" s="1"/>
    </row>
    <row r="24" spans="2:22" ht="20" thickBot="1" x14ac:dyDescent="0.25">
      <c r="B24" s="26" t="s">
        <v>24</v>
      </c>
      <c r="C24" s="107" t="e">
        <f t="shared" si="1"/>
        <v>#DIV/0!</v>
      </c>
      <c r="D24" s="107" t="e">
        <f t="shared" si="2"/>
        <v>#DIV/0!</v>
      </c>
      <c r="E24" s="125"/>
      <c r="F24" s="126" t="s">
        <v>20</v>
      </c>
      <c r="G24" s="125"/>
      <c r="H24" s="125"/>
      <c r="I24" s="262" t="e">
        <f>((I16*$Q$24)-I11)/'1.Income statement'!I27</f>
        <v>#DIV/0!</v>
      </c>
      <c r="J24" s="263" t="e">
        <f>((J16*$Q$24)-J11)/'1.Income statement'!J27</f>
        <v>#DIV/0!</v>
      </c>
      <c r="K24" s="263" t="e">
        <f>((K16*$Q$24)-K11)/'1.Income statement'!K27</f>
        <v>#DIV/0!</v>
      </c>
      <c r="L24" s="263" t="e">
        <f>((L16*$Q$24)-L11)/'1.Income statement'!L27</f>
        <v>#DIV/0!</v>
      </c>
      <c r="M24" s="263" t="e">
        <f>((M16*$Q$24)-M11)/'1.Income statement'!M27</f>
        <v>#DIV/0!</v>
      </c>
      <c r="N24" s="264" t="e">
        <f>((N16*$Q$24)-N11)/'1.Income statement'!N27</f>
        <v>#DIV/0!</v>
      </c>
      <c r="O24" s="290" t="s">
        <v>31</v>
      </c>
      <c r="P24" s="290"/>
      <c r="Q24" s="9"/>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2" t="s">
        <v>71</v>
      </c>
      <c r="C3" s="169"/>
      <c r="D3" s="169"/>
      <c r="E3" s="169"/>
      <c r="F3" s="169"/>
      <c r="G3" s="169"/>
    </row>
    <row r="4" spans="2:9" ht="46.5" customHeight="1" x14ac:dyDescent="0.2">
      <c r="B4" s="171" t="s">
        <v>59</v>
      </c>
      <c r="C4" s="166"/>
      <c r="D4" s="166"/>
      <c r="E4" s="155"/>
      <c r="F4" s="166"/>
      <c r="G4" s="166"/>
      <c r="H4" s="166"/>
      <c r="I4" s="170"/>
    </row>
    <row r="5" spans="2:9" ht="21" customHeight="1" x14ac:dyDescent="0.2">
      <c r="B5" s="167"/>
      <c r="C5" s="166"/>
      <c r="D5" s="166"/>
      <c r="E5" s="166"/>
      <c r="F5" s="166"/>
      <c r="G5" s="166"/>
      <c r="H5" s="166"/>
      <c r="I5" s="170"/>
    </row>
    <row r="6" spans="2:9" ht="21" customHeight="1" x14ac:dyDescent="0.2">
      <c r="B6" s="307" t="s">
        <v>72</v>
      </c>
      <c r="C6" s="307"/>
      <c r="D6" s="307"/>
      <c r="E6" s="307"/>
      <c r="F6" s="307"/>
      <c r="G6" s="307"/>
      <c r="H6" s="307"/>
      <c r="I6" s="307"/>
    </row>
    <row r="7" spans="2:9" ht="21" customHeight="1" thickBot="1" x14ac:dyDescent="0.3">
      <c r="B7" s="158"/>
      <c r="C7" s="158"/>
      <c r="D7" s="158"/>
      <c r="E7" s="158"/>
      <c r="F7" s="158"/>
      <c r="G7" s="158"/>
      <c r="H7" s="158"/>
      <c r="I7" s="158"/>
    </row>
    <row r="8" spans="2:9" ht="57" customHeight="1" thickBot="1" x14ac:dyDescent="0.3">
      <c r="B8" s="175" t="s">
        <v>73</v>
      </c>
      <c r="C8" s="158"/>
      <c r="D8" s="158"/>
      <c r="E8" s="158"/>
      <c r="F8" s="158"/>
      <c r="G8" s="158"/>
      <c r="H8" s="158"/>
      <c r="I8" s="158"/>
    </row>
    <row r="9" spans="2:9" s="155" customFormat="1" ht="21" customHeight="1" x14ac:dyDescent="0.2">
      <c r="B9" s="163" t="s">
        <v>61</v>
      </c>
      <c r="C9" s="160"/>
      <c r="D9" s="160"/>
      <c r="E9" s="160"/>
      <c r="F9" s="160"/>
      <c r="G9" s="160"/>
      <c r="H9" s="160"/>
      <c r="I9" s="160"/>
    </row>
    <row r="10" spans="2:9" s="155" customFormat="1" ht="21" customHeight="1" x14ac:dyDescent="0.2">
      <c r="B10" s="161" t="s">
        <v>66</v>
      </c>
      <c r="C10" s="160"/>
      <c r="D10" s="160"/>
      <c r="E10" s="160"/>
      <c r="F10" s="160"/>
      <c r="G10" s="160"/>
      <c r="H10" s="160"/>
      <c r="I10" s="160"/>
    </row>
    <row r="11" spans="2:9" s="155" customFormat="1" ht="21" customHeight="1" x14ac:dyDescent="0.2">
      <c r="B11" s="161" t="s">
        <v>62</v>
      </c>
      <c r="C11" s="160"/>
      <c r="D11" s="160"/>
      <c r="E11" s="160"/>
      <c r="F11" s="160"/>
      <c r="G11" s="160"/>
      <c r="H11" s="160"/>
      <c r="I11" s="160"/>
    </row>
    <row r="12" spans="2:9" s="155" customFormat="1" ht="21" customHeight="1" x14ac:dyDescent="0.2">
      <c r="B12" s="161" t="s">
        <v>63</v>
      </c>
      <c r="C12" s="160"/>
      <c r="D12" s="160"/>
      <c r="E12" s="160"/>
      <c r="F12" s="160"/>
      <c r="G12" s="160"/>
      <c r="H12" s="160"/>
      <c r="I12" s="160"/>
    </row>
    <row r="13" spans="2:9" s="155" customFormat="1" ht="21" customHeight="1" x14ac:dyDescent="0.2">
      <c r="B13" s="161" t="s">
        <v>65</v>
      </c>
      <c r="C13" s="160"/>
      <c r="D13" s="160"/>
      <c r="E13" s="160"/>
      <c r="F13" s="160"/>
      <c r="G13" s="160"/>
      <c r="H13" s="160"/>
      <c r="I13" s="160"/>
    </row>
    <row r="14" spans="2:9" s="155" customFormat="1" ht="21" customHeight="1" x14ac:dyDescent="0.2">
      <c r="B14" s="161" t="s">
        <v>79</v>
      </c>
      <c r="C14" s="160"/>
      <c r="D14" s="160"/>
      <c r="E14" s="160"/>
      <c r="F14" s="160"/>
      <c r="G14" s="160"/>
      <c r="H14" s="160"/>
      <c r="I14" s="160"/>
    </row>
    <row r="15" spans="2:9" s="155" customFormat="1" ht="18" customHeight="1" x14ac:dyDescent="0.2">
      <c r="B15" s="308" t="s">
        <v>64</v>
      </c>
      <c r="C15" s="160"/>
      <c r="D15" s="160"/>
      <c r="E15" s="160"/>
      <c r="F15" s="160"/>
      <c r="G15" s="160"/>
      <c r="H15" s="160"/>
      <c r="I15" s="160"/>
    </row>
    <row r="16" spans="2:9" s="155" customFormat="1" ht="39" customHeight="1" thickBot="1" x14ac:dyDescent="0.25">
      <c r="B16" s="309"/>
      <c r="C16" s="160"/>
      <c r="D16" s="160"/>
      <c r="E16" s="160"/>
      <c r="F16" s="160"/>
      <c r="G16" s="160"/>
      <c r="H16" s="160"/>
      <c r="I16" s="160"/>
    </row>
    <row r="17" spans="2:9" s="155" customFormat="1" ht="57" customHeight="1" thickBot="1" x14ac:dyDescent="0.25">
      <c r="B17" s="176" t="s">
        <v>74</v>
      </c>
      <c r="C17" s="156"/>
      <c r="D17" s="156"/>
      <c r="E17" s="156"/>
      <c r="F17" s="156"/>
      <c r="G17" s="156"/>
      <c r="H17" s="156"/>
      <c r="I17" s="156"/>
    </row>
    <row r="18" spans="2:9" s="155" customFormat="1" ht="23.25" customHeight="1" thickBot="1" x14ac:dyDescent="0.25">
      <c r="B18" s="173" t="s">
        <v>77</v>
      </c>
      <c r="C18" s="159"/>
      <c r="D18" s="159"/>
      <c r="E18" s="159"/>
      <c r="F18" s="159"/>
      <c r="G18" s="159"/>
      <c r="H18" s="159"/>
      <c r="I18" s="159"/>
    </row>
    <row r="19" spans="2:9" ht="57" customHeight="1" thickBot="1" x14ac:dyDescent="0.25">
      <c r="B19" s="176" t="s">
        <v>75</v>
      </c>
      <c r="C19" s="159"/>
      <c r="D19" s="159"/>
      <c r="E19" s="159"/>
      <c r="F19" s="159"/>
      <c r="G19" s="159"/>
      <c r="H19" s="159"/>
      <c r="I19" s="159"/>
    </row>
    <row r="20" spans="2:9" ht="21" customHeight="1" x14ac:dyDescent="0.2">
      <c r="B20" s="310" t="s">
        <v>67</v>
      </c>
      <c r="C20" s="155"/>
      <c r="D20" s="155"/>
      <c r="E20" s="155"/>
      <c r="F20" s="155"/>
      <c r="G20" s="155"/>
      <c r="H20" s="155"/>
      <c r="I20" s="155"/>
    </row>
    <row r="21" spans="2:9" ht="21" customHeight="1" x14ac:dyDescent="0.2">
      <c r="B21" s="308"/>
      <c r="C21" s="159"/>
      <c r="D21" s="159"/>
      <c r="E21" s="159"/>
      <c r="F21" s="159"/>
      <c r="G21" s="159"/>
      <c r="H21" s="159"/>
      <c r="I21" s="159"/>
    </row>
    <row r="22" spans="2:9" ht="33" customHeight="1" thickBot="1" x14ac:dyDescent="0.25">
      <c r="B22" s="309"/>
      <c r="C22" s="159"/>
      <c r="D22" s="159"/>
      <c r="E22" s="159"/>
      <c r="F22" s="159"/>
      <c r="G22" s="159"/>
      <c r="H22" s="159"/>
      <c r="I22" s="159"/>
    </row>
    <row r="23" spans="2:9" ht="57" customHeight="1" thickBot="1" x14ac:dyDescent="0.25">
      <c r="B23" s="176" t="s">
        <v>76</v>
      </c>
      <c r="C23" s="159"/>
      <c r="D23" s="159"/>
      <c r="E23" s="159"/>
      <c r="F23" s="159"/>
      <c r="G23" s="159"/>
      <c r="H23" s="159"/>
      <c r="I23" s="159"/>
    </row>
    <row r="24" spans="2:9" ht="35.25" customHeight="1" x14ac:dyDescent="0.2">
      <c r="B24" s="163" t="s">
        <v>78</v>
      </c>
      <c r="C24" s="159"/>
      <c r="D24" s="159"/>
      <c r="E24" s="159"/>
      <c r="F24" s="159"/>
      <c r="G24" s="159"/>
      <c r="H24" s="159"/>
      <c r="I24" s="159"/>
    </row>
    <row r="25" spans="2:9" ht="72" customHeight="1" thickBot="1" x14ac:dyDescent="0.25">
      <c r="B25" s="162" t="s">
        <v>68</v>
      </c>
      <c r="C25" s="159"/>
      <c r="D25" s="159"/>
      <c r="E25" s="159"/>
      <c r="F25" s="159"/>
      <c r="G25" s="159"/>
      <c r="H25" s="159"/>
      <c r="I25" s="159"/>
    </row>
    <row r="26" spans="2:9" ht="26.25" customHeight="1" x14ac:dyDescent="0.2">
      <c r="B26" s="165"/>
      <c r="C26" s="159"/>
      <c r="D26" s="159"/>
      <c r="E26" s="159"/>
      <c r="F26" s="159"/>
      <c r="G26" s="159"/>
      <c r="H26" s="159"/>
      <c r="I26" s="159"/>
    </row>
    <row r="27" spans="2:9" ht="21" x14ac:dyDescent="0.25">
      <c r="B27" s="174" t="s">
        <v>70</v>
      </c>
      <c r="C27" s="164"/>
      <c r="D27" s="164"/>
      <c r="E27" s="164"/>
    </row>
    <row r="28" spans="2:9" ht="61.5" customHeight="1" x14ac:dyDescent="0.2">
      <c r="B28" s="168" t="s">
        <v>69</v>
      </c>
      <c r="C28" s="166"/>
      <c r="D28" s="166"/>
      <c r="E28" s="166"/>
      <c r="F28" s="166"/>
      <c r="G28" s="166"/>
      <c r="H28" s="166"/>
      <c r="I28" s="166"/>
    </row>
    <row r="29" spans="2:9" ht="28.5" customHeight="1" x14ac:dyDescent="0.2">
      <c r="B29" s="311"/>
      <c r="C29" s="311"/>
      <c r="D29" s="311"/>
      <c r="E29" s="311"/>
      <c r="F29" s="311"/>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2021-04-05T17:30:41Z</dcterms:modified>
</cp:coreProperties>
</file>