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<sst xmlns="http://schemas.openxmlformats.org/spreadsheetml/2006/main" count="66" uniqueCount="42">
  <si>
    <t>Avg revenue per user</t>
  </si>
  <si>
    <t xml:space="preserve">CR </t>
  </si>
  <si>
    <t>Control (Group A)</t>
  </si>
  <si>
    <t>Confidence coeff. (95% Confidence level)</t>
  </si>
  <si>
    <t>EBM</t>
  </si>
  <si>
    <t>Mean</t>
  </si>
  <si>
    <t>Proportion</t>
  </si>
  <si>
    <t>Std</t>
  </si>
  <si>
    <t>CR</t>
  </si>
  <si>
    <t>Variance</t>
  </si>
  <si>
    <t>n</t>
  </si>
  <si>
    <t>Proportion-EBM</t>
  </si>
  <si>
    <t>Mean-EBM</t>
  </si>
  <si>
    <t>Proportion+EBM</t>
  </si>
  <si>
    <t>Mean+EBM</t>
  </si>
  <si>
    <t>CR-EBM</t>
  </si>
  <si>
    <t>CR+EBM</t>
  </si>
  <si>
    <t>Treatment (Group B)</t>
  </si>
  <si>
    <t>std</t>
  </si>
  <si>
    <t>Difference (B - A)</t>
  </si>
  <si>
    <t>t critical</t>
  </si>
  <si>
    <t>Standard error of difference</t>
  </si>
  <si>
    <t>Standard error of diff</t>
  </si>
  <si>
    <t>Mean diff</t>
  </si>
  <si>
    <t>Proportion diff</t>
  </si>
  <si>
    <t>Mean diff-EBM</t>
  </si>
  <si>
    <t>Proportion diff-EBM</t>
  </si>
  <si>
    <t>Mean diff+EBM</t>
  </si>
  <si>
    <t>Proportion diff+EBM</t>
  </si>
  <si>
    <t>CR diff</t>
  </si>
  <si>
    <t>CR diff-EBM</t>
  </si>
  <si>
    <t>CR diff+EBM</t>
  </si>
  <si>
    <t>Hypothesis test</t>
  </si>
  <si>
    <t>d.f.</t>
  </si>
  <si>
    <t>AC</t>
  </si>
  <si>
    <t>test statistic H0: u1-u2</t>
  </si>
  <si>
    <t>BC</t>
  </si>
  <si>
    <t>Standardized t statistic</t>
  </si>
  <si>
    <t>p bar</t>
  </si>
  <si>
    <t>p value</t>
  </si>
  <si>
    <t>q bar</t>
  </si>
  <si>
    <t>test statistic H0: p1-p2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</si>
</sst>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  <font>
      <sz val="10.0"/>
      <color rgb="FF444444"/>
      <name val="Arial"/>
      <scheme val="minor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4" fontId="0" numFmtId="0" xfId="0" applyFill="1" applyFont="1"/>
    <xf borderId="0" fillId="4" fontId="0" numFmtId="0" xfId="0" applyFont="1"/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horizontal="center" readingOrder="0"/>
    </xf>
    <xf borderId="0" fillId="4" fontId="5" numFmtId="0" xfId="0" applyAlignment="1" applyFont="1">
      <alignment horizontal="right" readingOrder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  <col customWidth="1" min="2" max="2" width="18.0"/>
    <col customWidth="1" min="5" max="5" width="34.25"/>
    <col customWidth="1" min="6" max="6" width="17.38"/>
  </cols>
  <sheetData>
    <row r="1">
      <c r="A1" s="1" t="s">
        <v>0</v>
      </c>
      <c r="E1" s="1" t="s">
        <v>1</v>
      </c>
      <c r="G1" s="2"/>
    </row>
    <row r="2">
      <c r="A2" s="3" t="s">
        <v>2</v>
      </c>
      <c r="G2" s="2"/>
    </row>
    <row r="3">
      <c r="A3" s="2" t="s">
        <v>3</v>
      </c>
      <c r="B3" s="2">
        <f>_xlfn.T.INV.2T(0.05,B8-1)</f>
        <v>1.960061445</v>
      </c>
      <c r="E3" s="2" t="s">
        <v>3</v>
      </c>
      <c r="F3" s="2">
        <f>ABS(_xlfn.NORM.S.INV(0.05/2))</f>
        <v>1.959963986</v>
      </c>
    </row>
    <row r="4">
      <c r="A4" s="2" t="s">
        <v>4</v>
      </c>
      <c r="B4" s="4">
        <f>B3*(B6/SQRT(B8))</f>
        <v>0.3258241388</v>
      </c>
      <c r="E4" s="2" t="s">
        <v>4</v>
      </c>
      <c r="F4" s="4">
        <f>F3*SQRT(F5*(1-F5)/F7)</f>
        <v>0.0024379263</v>
      </c>
    </row>
    <row r="5">
      <c r="A5" s="2" t="s">
        <v>5</v>
      </c>
      <c r="B5" s="2">
        <v>3.37451847439279</v>
      </c>
      <c r="E5" s="2" t="s">
        <v>6</v>
      </c>
      <c r="F5" s="2">
        <v>0.0392</v>
      </c>
    </row>
    <row r="6">
      <c r="A6" s="2" t="s">
        <v>7</v>
      </c>
      <c r="B6" s="2">
        <v>25.9358579885959</v>
      </c>
      <c r="E6" s="2" t="s">
        <v>8</v>
      </c>
      <c r="F6" s="4">
        <f>F5*100</f>
        <v>3.92</v>
      </c>
    </row>
    <row r="7">
      <c r="A7" s="2" t="s">
        <v>9</v>
      </c>
      <c r="B7" s="2">
        <f>B6^2</f>
        <v>672.6687296</v>
      </c>
      <c r="E7" s="2" t="s">
        <v>10</v>
      </c>
      <c r="F7" s="2">
        <v>24343.0</v>
      </c>
    </row>
    <row r="8">
      <c r="A8" s="2" t="s">
        <v>10</v>
      </c>
      <c r="B8" s="2">
        <v>24343.0</v>
      </c>
      <c r="E8" s="2" t="s">
        <v>11</v>
      </c>
      <c r="F8" s="4">
        <f>F5-F4</f>
        <v>0.0367620737</v>
      </c>
    </row>
    <row r="9">
      <c r="A9" s="2" t="s">
        <v>12</v>
      </c>
      <c r="B9" s="4">
        <f>B5-B4</f>
        <v>3.048694336</v>
      </c>
      <c r="E9" s="2" t="s">
        <v>13</v>
      </c>
      <c r="F9" s="4">
        <f>F5+F4</f>
        <v>0.0416379263</v>
      </c>
    </row>
    <row r="10">
      <c r="A10" s="2" t="s">
        <v>14</v>
      </c>
      <c r="B10" s="4">
        <f>B5+B4</f>
        <v>3.700342613</v>
      </c>
      <c r="E10" s="2" t="s">
        <v>15</v>
      </c>
      <c r="F10" s="2">
        <f>F6-(F4*100)</f>
        <v>3.67620737</v>
      </c>
    </row>
    <row r="11">
      <c r="E11" s="2" t="s">
        <v>16</v>
      </c>
      <c r="F11" s="2">
        <f>F6+(F4*100)</f>
        <v>4.16379263</v>
      </c>
    </row>
    <row r="12">
      <c r="E12" s="5"/>
      <c r="F12" s="2"/>
    </row>
    <row r="13">
      <c r="E13" s="5"/>
      <c r="F13" s="2"/>
    </row>
    <row r="14">
      <c r="A14" s="3" t="s">
        <v>17</v>
      </c>
    </row>
    <row r="15">
      <c r="A15" s="2" t="s">
        <v>3</v>
      </c>
      <c r="B15" s="2">
        <f>_xlfn.T.INV.2T(0.05,B20-1)</f>
        <v>1.960060427</v>
      </c>
      <c r="E15" s="2" t="s">
        <v>3</v>
      </c>
      <c r="F15" s="6">
        <f>ABS(_xlfn.NORM.S.INV(0.05/2))</f>
        <v>1.959963986</v>
      </c>
    </row>
    <row r="16">
      <c r="A16" s="2" t="s">
        <v>4</v>
      </c>
      <c r="B16" s="4">
        <f>B15*(B18/SQRT(B20))</f>
        <v>0.3175908492</v>
      </c>
      <c r="E16" s="2" t="s">
        <v>4</v>
      </c>
      <c r="F16" s="4">
        <f>F15*SQRT(F17*(1-F17)/F19)</f>
        <v>0.00262589239</v>
      </c>
    </row>
    <row r="17">
      <c r="A17" s="2" t="s">
        <v>5</v>
      </c>
      <c r="B17" s="2">
        <v>3.39086694967819</v>
      </c>
      <c r="E17" s="2" t="s">
        <v>6</v>
      </c>
      <c r="F17" s="2">
        <v>0.0463</v>
      </c>
    </row>
    <row r="18">
      <c r="A18" s="2" t="s">
        <v>18</v>
      </c>
      <c r="B18" s="2">
        <v>25.4135931864022</v>
      </c>
      <c r="E18" s="2" t="s">
        <v>8</v>
      </c>
      <c r="F18" s="4">
        <f>F17*100</f>
        <v>4.63</v>
      </c>
    </row>
    <row r="19">
      <c r="A19" s="2" t="s">
        <v>9</v>
      </c>
      <c r="B19" s="2">
        <f>B18^2</f>
        <v>645.8507186</v>
      </c>
      <c r="E19" s="2" t="s">
        <v>10</v>
      </c>
      <c r="F19" s="2">
        <v>24600.0</v>
      </c>
    </row>
    <row r="20">
      <c r="A20" s="2" t="s">
        <v>10</v>
      </c>
      <c r="B20" s="2">
        <v>24600.0</v>
      </c>
      <c r="E20" s="2" t="s">
        <v>11</v>
      </c>
      <c r="F20" s="4">
        <f>F17-F16</f>
        <v>0.04367410761</v>
      </c>
    </row>
    <row r="21">
      <c r="A21" s="2" t="s">
        <v>12</v>
      </c>
      <c r="B21" s="4">
        <f>B17-B16</f>
        <v>3.073276101</v>
      </c>
      <c r="E21" s="2" t="s">
        <v>13</v>
      </c>
      <c r="F21" s="4">
        <f>F17+F16</f>
        <v>0.04892589239</v>
      </c>
    </row>
    <row r="22">
      <c r="A22" s="2" t="s">
        <v>14</v>
      </c>
      <c r="B22" s="4">
        <f>B17+B16</f>
        <v>3.708457799</v>
      </c>
      <c r="E22" s="2" t="s">
        <v>15</v>
      </c>
      <c r="F22" s="4">
        <f>F18-(F16*100)</f>
        <v>4.367410761</v>
      </c>
    </row>
    <row r="23">
      <c r="E23" s="2" t="s">
        <v>16</v>
      </c>
      <c r="F23" s="4">
        <f>F18+(F16*100)</f>
        <v>4.892589239</v>
      </c>
    </row>
    <row r="26">
      <c r="A26" s="3" t="s">
        <v>19</v>
      </c>
    </row>
    <row r="27">
      <c r="A27" s="2" t="s">
        <v>20</v>
      </c>
      <c r="B27" s="2">
        <v>1.96</v>
      </c>
      <c r="E27" s="2" t="s">
        <v>3</v>
      </c>
      <c r="F27" s="7">
        <f>ABS(_xlfn.NORM.S.INV(0.05/2))</f>
        <v>1.959963986</v>
      </c>
    </row>
    <row r="28">
      <c r="A28" s="2" t="s">
        <v>21</v>
      </c>
      <c r="B28" s="4">
        <f>SQRT((B19/B20)+(B7/B8))</f>
        <v>0.2321358162</v>
      </c>
      <c r="E28" s="2" t="s">
        <v>22</v>
      </c>
      <c r="F28" s="8">
        <f>SQRT((F17*(1-F17)/F19+(F5*(1-F5)/F7)))</f>
        <v>0.001828159355</v>
      </c>
    </row>
    <row r="29">
      <c r="A29" s="2" t="s">
        <v>4</v>
      </c>
      <c r="B29" s="4">
        <f>B27*SQRT((B19/B20)+(B7/B8))</f>
        <v>0.4549861998</v>
      </c>
      <c r="E29" s="2" t="s">
        <v>4</v>
      </c>
      <c r="F29" s="4">
        <f>F27*F28</f>
        <v>0.003583126497</v>
      </c>
    </row>
    <row r="30">
      <c r="A30" s="2" t="s">
        <v>23</v>
      </c>
      <c r="B30" s="2">
        <f>B17-B5</f>
        <v>0.01634847529</v>
      </c>
      <c r="E30" s="2" t="s">
        <v>24</v>
      </c>
      <c r="F30" s="4">
        <f>F17-F5</f>
        <v>0.0071</v>
      </c>
    </row>
    <row r="31">
      <c r="A31" s="2" t="s">
        <v>25</v>
      </c>
      <c r="B31" s="4">
        <f>B30-B29</f>
        <v>-0.4386377245</v>
      </c>
      <c r="E31" s="2" t="s">
        <v>26</v>
      </c>
      <c r="F31" s="4">
        <f>F30-F29</f>
        <v>0.003516873503</v>
      </c>
    </row>
    <row r="32">
      <c r="A32" s="2" t="s">
        <v>27</v>
      </c>
      <c r="B32" s="4">
        <f>B30+B29</f>
        <v>0.4713346751</v>
      </c>
      <c r="E32" s="2" t="s">
        <v>28</v>
      </c>
      <c r="F32" s="4">
        <f>F30+F29</f>
        <v>0.0106831265</v>
      </c>
    </row>
    <row r="33">
      <c r="E33" s="2" t="s">
        <v>29</v>
      </c>
      <c r="F33" s="4">
        <f>F18-F6</f>
        <v>0.71</v>
      </c>
    </row>
    <row r="34">
      <c r="E34" s="9" t="s">
        <v>30</v>
      </c>
      <c r="F34" s="4">
        <f>F33-(F29*100)</f>
        <v>0.3516873503</v>
      </c>
    </row>
    <row r="35">
      <c r="E35" s="9" t="s">
        <v>31</v>
      </c>
      <c r="F35" s="4">
        <f>F33+(F29*100)</f>
        <v>1.06831265</v>
      </c>
    </row>
    <row r="36">
      <c r="A36" s="10"/>
      <c r="B36" s="10"/>
      <c r="C36" s="10"/>
      <c r="D36" s="10"/>
      <c r="E36" s="10"/>
      <c r="F36" s="10"/>
    </row>
    <row r="37">
      <c r="A37" s="10"/>
      <c r="B37" s="10"/>
      <c r="C37" s="10"/>
      <c r="D37" s="10"/>
      <c r="E37" s="10"/>
      <c r="F37" s="10"/>
    </row>
    <row r="38">
      <c r="A38" s="3" t="s">
        <v>32</v>
      </c>
    </row>
    <row r="39">
      <c r="A39" s="2" t="s">
        <v>33</v>
      </c>
      <c r="B39" s="2">
        <f>MIN(B20-1,B8-1)</f>
        <v>24342</v>
      </c>
      <c r="E39" s="2" t="s">
        <v>34</v>
      </c>
      <c r="F39" s="2">
        <v>955.0</v>
      </c>
    </row>
    <row r="40">
      <c r="A40" s="2" t="s">
        <v>35</v>
      </c>
      <c r="B40" s="2">
        <v>0.0</v>
      </c>
      <c r="E40" s="2" t="s">
        <v>36</v>
      </c>
      <c r="F40" s="2">
        <v>1139.0</v>
      </c>
    </row>
    <row r="41">
      <c r="A41" s="2" t="s">
        <v>37</v>
      </c>
      <c r="B41" s="2">
        <f>(B30-B40)/B28</f>
        <v>0.07042633727</v>
      </c>
      <c r="E41" s="2" t="s">
        <v>38</v>
      </c>
      <c r="F41" s="4">
        <f>(F39+F40)/(F7+F19)</f>
        <v>0.04278446356</v>
      </c>
    </row>
    <row r="42">
      <c r="A42" s="2" t="s">
        <v>39</v>
      </c>
      <c r="B42" s="11">
        <f>_xlfn.T.DIST.2T(B40,B39)</f>
        <v>1</v>
      </c>
      <c r="E42" s="2" t="s">
        <v>40</v>
      </c>
      <c r="F42" s="4">
        <f>1-F41</f>
        <v>0.9572155364</v>
      </c>
    </row>
    <row r="43">
      <c r="E43" s="2" t="s">
        <v>41</v>
      </c>
      <c r="F43" s="2">
        <v>0.0</v>
      </c>
    </row>
    <row r="44">
      <c r="E44" s="2" t="s">
        <v>37</v>
      </c>
      <c r="F44" s="4">
        <f>(F30-F43)/SQRT(F41*F42*(1/F7+1/F19))</f>
        <v>3.880786436</v>
      </c>
    </row>
    <row r="45">
      <c r="E45" s="2" t="s">
        <v>39</v>
      </c>
      <c r="F45" s="4">
        <f>2*(1-_xlfn.NORM.S.DIST(F44))</f>
        <v>0.0001041192401</v>
      </c>
    </row>
    <row r="46">
      <c r="A46" s="5"/>
      <c r="B46" s="2"/>
    </row>
    <row r="47">
      <c r="A47" s="5"/>
      <c r="B47" s="2"/>
    </row>
    <row r="48">
      <c r="A48" s="5"/>
      <c r="B48" s="2"/>
      <c r="D48" s="2"/>
    </row>
    <row r="49">
      <c r="A49" s="5"/>
      <c r="B49" s="2"/>
      <c r="D49" s="2"/>
    </row>
    <row r="50">
      <c r="A50" s="5"/>
      <c r="B50" s="2"/>
      <c r="D50" s="2"/>
    </row>
    <row r="51">
      <c r="A51" s="5"/>
      <c r="B51" s="2"/>
      <c r="D51" s="2"/>
    </row>
    <row r="52">
      <c r="D52" s="2"/>
    </row>
    <row r="53">
      <c r="D53" s="2"/>
    </row>
    <row r="54">
      <c r="D54" s="2"/>
    </row>
    <row r="55">
      <c r="D55" s="2"/>
    </row>
    <row r="56">
      <c r="D56" s="2"/>
    </row>
    <row r="57">
      <c r="D57" s="2"/>
    </row>
    <row r="58">
      <c r="D58" s="2"/>
    </row>
    <row r="59">
      <c r="D59" s="2"/>
    </row>
    <row r="60">
      <c r="D60" s="2"/>
    </row>
    <row r="61">
      <c r="D61" s="2"/>
    </row>
    <row r="62">
      <c r="D62" s="2"/>
    </row>
    <row r="72">
      <c r="D72" s="12"/>
      <c r="E72" s="12"/>
      <c r="F72" s="12"/>
    </row>
  </sheetData>
  <mergeCells count="11">
    <mergeCell ref="C15:D25"/>
    <mergeCell ref="C27:D35"/>
    <mergeCell ref="C39:D47"/>
    <mergeCell ref="A1:B1"/>
    <mergeCell ref="C1:D1"/>
    <mergeCell ref="E1:F1"/>
    <mergeCell ref="A2:F2"/>
    <mergeCell ref="C3:D13"/>
    <mergeCell ref="A14:F14"/>
    <mergeCell ref="A26:F26"/>
    <mergeCell ref="A38:F38"/>
  </mergeCells>
  <drawing r:id="rId1"/>
</worksheet>
</file>