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d1729ac1de239/Escritorio/"/>
    </mc:Choice>
  </mc:AlternateContent>
  <xr:revisionPtr revIDLastSave="3" documentId="8_{C033D438-AF97-4627-8CE5-47275C10B86A}" xr6:coauthVersionLast="47" xr6:coauthVersionMax="47" xr10:uidLastSave="{FD8DEED7-DFB6-4775-BF17-0415B4B37381}"/>
  <bookViews>
    <workbookView xWindow="-120" yWindow="-120" windowWidth="20730" windowHeight="11040" xr2:uid="{277EEC06-4C0C-4DF1-8EFD-9D47A7F2F9FF}"/>
  </bookViews>
  <sheets>
    <sheet name="Hoja1" sheetId="9" r:id="rId1"/>
    <sheet name="Liquidador" sheetId="8" state="hidden" r:id="rId2"/>
  </sheets>
  <definedNames>
    <definedName name="_xlnm._FilterDatabase" localSheetId="1" hidden="1">Liquidador!$N$2:$V$79</definedName>
    <definedName name="segur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3" i="8"/>
  <c r="K2" i="8" a="1"/>
  <c r="K2" i="8" s="1"/>
  <c r="R85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" i="8"/>
  <c r="I2" i="8"/>
  <c r="H2" i="8" l="1"/>
  <c r="M2" i="8" s="1"/>
  <c r="G7" i="8" s="1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<sst xmlns="http://schemas.openxmlformats.org/spreadsheetml/2006/main" count="343" uniqueCount="43">
  <si>
    <t xml:space="preserve"> </t>
  </si>
  <si>
    <t>NO DE PAX</t>
  </si>
  <si>
    <t>1N2D</t>
  </si>
  <si>
    <t>2N3D</t>
  </si>
  <si>
    <t>3N4D</t>
  </si>
  <si>
    <t>4N5D</t>
  </si>
  <si>
    <t>5N6D</t>
  </si>
  <si>
    <t>6N7D</t>
  </si>
  <si>
    <t>VIP</t>
  </si>
  <si>
    <t>Temporada</t>
  </si>
  <si>
    <t>Tipo Habitacion</t>
  </si>
  <si>
    <t>Baja</t>
  </si>
  <si>
    <t>Noches</t>
  </si>
  <si>
    <t>Dias</t>
  </si>
  <si>
    <t>a</t>
  </si>
  <si>
    <t>Fecha Llegada</t>
  </si>
  <si>
    <t>Fecha Salida</t>
  </si>
  <si>
    <t>Numero Personas</t>
  </si>
  <si>
    <t>Menores a 5 años</t>
  </si>
  <si>
    <t>Plan</t>
  </si>
  <si>
    <t>PAX</t>
  </si>
  <si>
    <t>PLAN</t>
  </si>
  <si>
    <t>PRECIO</t>
  </si>
  <si>
    <t>SEGURO</t>
  </si>
  <si>
    <t>V</t>
  </si>
  <si>
    <t>TEMPORADA</t>
  </si>
  <si>
    <t>TIPO_HABITAC</t>
  </si>
  <si>
    <t>Tarifa</t>
  </si>
  <si>
    <t>Alta</t>
  </si>
  <si>
    <t>AA</t>
  </si>
  <si>
    <t>TOTAL</t>
  </si>
  <si>
    <t>NOCHES</t>
  </si>
  <si>
    <t>CODIGO</t>
  </si>
  <si>
    <t>Tipo_Habitac</t>
  </si>
  <si>
    <t>aire</t>
  </si>
  <si>
    <t>FECHAS TEMPORADA ALTA</t>
  </si>
  <si>
    <t>Codigo</t>
  </si>
  <si>
    <t>FECHAS LLEGADA</t>
  </si>
  <si>
    <t>baja</t>
  </si>
  <si>
    <t>Aire/Ventilador</t>
  </si>
  <si>
    <t>Ventilador</t>
  </si>
  <si>
    <t>alta</t>
  </si>
  <si>
    <t>aire Acondicinado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</si>
</sst>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4" fontId="0" fillId="0" borderId="9" xfId="1" applyNumberFormat="1" applyFont="1" applyBorder="1"/>
    <xf numFmtId="164" fontId="0" fillId="0" borderId="0" xfId="0" applyNumberFormat="1"/>
    <xf numFmtId="0" fontId="0" fillId="0" borderId="8" xfId="0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43" fontId="0" fillId="0" borderId="0" xfId="1" applyFont="1"/>
    <xf numFmtId="164" fontId="0" fillId="0" borderId="1" xfId="1" applyNumberFormat="1" applyFont="1" applyFill="1" applyBorder="1"/>
    <xf numFmtId="0" fontId="2" fillId="3" borderId="13" xfId="0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4" fontId="0" fillId="0" borderId="1" xfId="0" applyNumberFormat="1" applyBorder="1"/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14" fontId="0" fillId="0" borderId="16" xfId="0" applyNumberFormat="1" applyBorder="1"/>
    <xf numFmtId="0" fontId="0" fillId="0" borderId="16" xfId="0" applyBorder="1"/>
    <xf numFmtId="14" fontId="0" fillId="0" borderId="6" xfId="0" applyNumberFormat="1" applyBorder="1"/>
    <xf numFmtId="0" fontId="0" fillId="0" borderId="6" xfId="0" applyBorder="1"/>
    <xf numFmtId="14" fontId="0" fillId="0" borderId="18" xfId="0" applyNumberFormat="1" applyBorder="1"/>
    <xf numFmtId="0" fontId="2" fillId="0" borderId="2" xfId="0" applyFont="1" applyBorder="1"/>
    <xf numFmtId="0" fontId="2" fillId="0" borderId="3" xfId="0" applyFont="1" applyBorder="1"/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CB74-DB9B-4032-933F-782E4017986A}">
  <dimension ref="A1:F25"/>
  <sheetViews>
    <sheetView tabSelected="1" workbookViewId="0">
      <selection activeCell="C1" sqref="C1"/>
    </sheetView>
  </sheetViews>
  <sheetFormatPr baseColWidth="10" defaultRowHeight="15" x14ac:dyDescent="0.25"/>
  <cols>
    <col min="1" max="1" width="11.85546875" bestFit="1" customWidth="1"/>
    <col min="2" max="2" width="16.42578125" bestFit="1" customWidth="1"/>
    <col min="3" max="3" width="10.5703125" bestFit="1" customWidth="1"/>
  </cols>
  <sheetData>
    <row r="1" spans="1:6" x14ac:dyDescent="0.25">
      <c r="A1" t="s">
        <v>9</v>
      </c>
      <c r="B1" t="s">
        <v>39</v>
      </c>
      <c r="C1" t="s">
        <v>1</v>
      </c>
      <c r="D1">
        <v>2</v>
      </c>
      <c r="E1">
        <v>3</v>
      </c>
      <c r="F1">
        <v>4</v>
      </c>
    </row>
    <row r="2" spans="1:6" x14ac:dyDescent="0.25">
      <c r="A2" t="s">
        <v>38</v>
      </c>
      <c r="B2" t="s">
        <v>40</v>
      </c>
      <c r="C2" t="s">
        <v>2</v>
      </c>
      <c r="D2">
        <v>678000</v>
      </c>
      <c r="E2">
        <v>989000</v>
      </c>
      <c r="F2">
        <v>1254000</v>
      </c>
    </row>
    <row r="3" spans="1:6" x14ac:dyDescent="0.25">
      <c r="A3" t="s">
        <v>38</v>
      </c>
      <c r="B3" t="s">
        <v>40</v>
      </c>
      <c r="C3" t="s">
        <v>3</v>
      </c>
      <c r="D3">
        <v>1011000</v>
      </c>
      <c r="E3">
        <v>1410000</v>
      </c>
      <c r="F3">
        <v>1765000</v>
      </c>
    </row>
    <row r="4" spans="1:6" x14ac:dyDescent="0.25">
      <c r="A4" t="s">
        <v>38</v>
      </c>
      <c r="B4" t="s">
        <v>40</v>
      </c>
      <c r="C4" t="s">
        <v>4</v>
      </c>
      <c r="D4">
        <v>1340000</v>
      </c>
      <c r="E4">
        <v>1844000</v>
      </c>
      <c r="F4">
        <v>2290000</v>
      </c>
    </row>
    <row r="5" spans="1:6" x14ac:dyDescent="0.25">
      <c r="A5" t="s">
        <v>38</v>
      </c>
      <c r="B5" t="s">
        <v>40</v>
      </c>
      <c r="C5" t="s">
        <v>5</v>
      </c>
      <c r="D5">
        <v>1672000</v>
      </c>
      <c r="E5">
        <v>2276000</v>
      </c>
      <c r="F5">
        <v>2814000</v>
      </c>
    </row>
    <row r="6" spans="1:6" x14ac:dyDescent="0.25">
      <c r="A6" t="s">
        <v>38</v>
      </c>
      <c r="B6" t="s">
        <v>40</v>
      </c>
      <c r="C6" t="s">
        <v>6</v>
      </c>
      <c r="D6">
        <v>2004000</v>
      </c>
      <c r="E6">
        <v>2711000</v>
      </c>
      <c r="F6">
        <v>3338000</v>
      </c>
    </row>
    <row r="7" spans="1:6" x14ac:dyDescent="0.25">
      <c r="A7" t="s">
        <v>38</v>
      </c>
      <c r="B7" t="s">
        <v>40</v>
      </c>
      <c r="C7" t="s">
        <v>7</v>
      </c>
      <c r="D7">
        <v>2337000</v>
      </c>
      <c r="E7">
        <v>3143000</v>
      </c>
      <c r="F7">
        <v>3864000</v>
      </c>
    </row>
    <row r="8" spans="1:6" x14ac:dyDescent="0.25">
      <c r="A8" t="s">
        <v>38</v>
      </c>
      <c r="B8" t="s">
        <v>40</v>
      </c>
      <c r="C8" t="s">
        <v>2</v>
      </c>
      <c r="D8">
        <v>737000</v>
      </c>
      <c r="E8">
        <v>1061000</v>
      </c>
      <c r="F8">
        <v>1346000</v>
      </c>
    </row>
    <row r="9" spans="1:6" x14ac:dyDescent="0.25">
      <c r="A9" t="s">
        <v>41</v>
      </c>
      <c r="B9" t="s">
        <v>40</v>
      </c>
      <c r="C9" t="s">
        <v>3</v>
      </c>
      <c r="D9">
        <v>1061000</v>
      </c>
      <c r="E9">
        <v>1449000</v>
      </c>
      <c r="F9">
        <v>1818000</v>
      </c>
    </row>
    <row r="10" spans="1:6" x14ac:dyDescent="0.25">
      <c r="A10" t="s">
        <v>41</v>
      </c>
      <c r="B10" t="s">
        <v>40</v>
      </c>
      <c r="C10" t="s">
        <v>4</v>
      </c>
      <c r="D10">
        <v>1385000</v>
      </c>
      <c r="E10">
        <v>1849000</v>
      </c>
      <c r="F10">
        <v>2300000</v>
      </c>
    </row>
    <row r="11" spans="1:6" x14ac:dyDescent="0.25">
      <c r="A11" t="s">
        <v>41</v>
      </c>
      <c r="B11" t="s">
        <v>40</v>
      </c>
      <c r="C11" t="s">
        <v>5</v>
      </c>
      <c r="D11">
        <v>1707000</v>
      </c>
      <c r="E11">
        <v>2251000</v>
      </c>
      <c r="F11">
        <v>2818000</v>
      </c>
    </row>
    <row r="12" spans="1:6" x14ac:dyDescent="0.25">
      <c r="A12" t="s">
        <v>41</v>
      </c>
      <c r="B12" t="s">
        <v>40</v>
      </c>
      <c r="C12" t="s">
        <v>6</v>
      </c>
      <c r="D12">
        <v>2030000</v>
      </c>
      <c r="E12">
        <v>2691000</v>
      </c>
      <c r="F12">
        <v>3266000</v>
      </c>
    </row>
    <row r="13" spans="1:6" x14ac:dyDescent="0.25">
      <c r="A13" t="s">
        <v>41</v>
      </c>
      <c r="B13" t="s">
        <v>40</v>
      </c>
      <c r="C13" t="s">
        <v>7</v>
      </c>
      <c r="D13">
        <v>2355000</v>
      </c>
      <c r="E13">
        <v>3103000</v>
      </c>
      <c r="F13">
        <v>3749000</v>
      </c>
    </row>
    <row r="14" spans="1:6" x14ac:dyDescent="0.25">
      <c r="A14" t="s">
        <v>38</v>
      </c>
      <c r="B14" t="s">
        <v>42</v>
      </c>
      <c r="C14" t="s">
        <v>2</v>
      </c>
      <c r="D14">
        <v>728000</v>
      </c>
      <c r="E14">
        <v>1039000</v>
      </c>
      <c r="F14">
        <v>1304000</v>
      </c>
    </row>
    <row r="15" spans="1:6" x14ac:dyDescent="0.25">
      <c r="A15" t="s">
        <v>38</v>
      </c>
      <c r="B15" t="s">
        <v>42</v>
      </c>
      <c r="C15" t="s">
        <v>3</v>
      </c>
      <c r="D15">
        <v>1111000</v>
      </c>
      <c r="E15">
        <v>1510000</v>
      </c>
      <c r="F15">
        <v>1865000</v>
      </c>
    </row>
    <row r="16" spans="1:6" x14ac:dyDescent="0.25">
      <c r="A16" t="s">
        <v>38</v>
      </c>
      <c r="B16" t="s">
        <v>42</v>
      </c>
      <c r="C16" t="s">
        <v>4</v>
      </c>
      <c r="D16">
        <v>1490000</v>
      </c>
      <c r="E16">
        <v>1994000</v>
      </c>
      <c r="F16">
        <v>2440000</v>
      </c>
    </row>
    <row r="17" spans="1:6" x14ac:dyDescent="0.25">
      <c r="A17" t="s">
        <v>38</v>
      </c>
      <c r="B17" t="s">
        <v>42</v>
      </c>
      <c r="C17" t="s">
        <v>5</v>
      </c>
      <c r="D17">
        <v>1872000</v>
      </c>
      <c r="E17">
        <v>2476000</v>
      </c>
      <c r="F17">
        <v>3014000</v>
      </c>
    </row>
    <row r="18" spans="1:6" x14ac:dyDescent="0.25">
      <c r="A18" t="s">
        <v>38</v>
      </c>
      <c r="B18" t="s">
        <v>42</v>
      </c>
      <c r="C18" t="s">
        <v>6</v>
      </c>
      <c r="D18">
        <v>2254000</v>
      </c>
      <c r="E18">
        <v>2961000</v>
      </c>
      <c r="F18">
        <v>3588000</v>
      </c>
    </row>
    <row r="19" spans="1:6" x14ac:dyDescent="0.25">
      <c r="A19" t="s">
        <v>38</v>
      </c>
      <c r="B19" t="s">
        <v>42</v>
      </c>
      <c r="C19" t="s">
        <v>7</v>
      </c>
      <c r="D19">
        <v>2637000</v>
      </c>
      <c r="E19">
        <v>3443000</v>
      </c>
      <c r="F19">
        <v>4164000</v>
      </c>
    </row>
    <row r="20" spans="1:6" x14ac:dyDescent="0.25">
      <c r="A20" t="s">
        <v>41</v>
      </c>
      <c r="B20" t="s">
        <v>42</v>
      </c>
      <c r="C20" t="s">
        <v>2</v>
      </c>
      <c r="D20">
        <v>787000</v>
      </c>
      <c r="E20">
        <v>1111000</v>
      </c>
      <c r="F20">
        <v>1396000</v>
      </c>
    </row>
    <row r="21" spans="1:6" x14ac:dyDescent="0.25">
      <c r="A21" t="s">
        <v>41</v>
      </c>
      <c r="B21" t="s">
        <v>42</v>
      </c>
      <c r="C21" t="s">
        <v>3</v>
      </c>
      <c r="D21">
        <v>1161000</v>
      </c>
      <c r="E21">
        <v>1549000</v>
      </c>
      <c r="F21">
        <v>1918000</v>
      </c>
    </row>
    <row r="22" spans="1:6" x14ac:dyDescent="0.25">
      <c r="A22" t="s">
        <v>41</v>
      </c>
      <c r="B22" t="s">
        <v>42</v>
      </c>
      <c r="C22" t="s">
        <v>4</v>
      </c>
      <c r="D22">
        <v>1535000</v>
      </c>
      <c r="E22">
        <v>1999000</v>
      </c>
      <c r="F22">
        <v>2450000</v>
      </c>
    </row>
    <row r="23" spans="1:6" x14ac:dyDescent="0.25">
      <c r="A23" t="s">
        <v>41</v>
      </c>
      <c r="B23" t="s">
        <v>42</v>
      </c>
      <c r="C23" t="s">
        <v>5</v>
      </c>
      <c r="D23">
        <v>1907000</v>
      </c>
      <c r="E23">
        <v>2451000</v>
      </c>
      <c r="F23">
        <v>3018000</v>
      </c>
    </row>
    <row r="24" spans="1:6" x14ac:dyDescent="0.25">
      <c r="A24" t="s">
        <v>41</v>
      </c>
      <c r="B24" t="s">
        <v>42</v>
      </c>
      <c r="C24" t="s">
        <v>6</v>
      </c>
      <c r="D24">
        <v>2280000</v>
      </c>
      <c r="E24">
        <v>2941000</v>
      </c>
      <c r="F24">
        <v>3516000</v>
      </c>
    </row>
    <row r="25" spans="1:6" x14ac:dyDescent="0.25">
      <c r="A25" t="s">
        <v>41</v>
      </c>
      <c r="B25" t="s">
        <v>42</v>
      </c>
      <c r="C25" t="s">
        <v>7</v>
      </c>
      <c r="D25">
        <v>2655000</v>
      </c>
      <c r="E25">
        <v>3403000</v>
      </c>
      <c r="F25">
        <v>4049000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88C4-927E-4DD3-B8EB-630A6871A598}">
  <dimension ref="A1:X85"/>
  <sheetViews>
    <sheetView showGridLines="0" workbookViewId="0">
      <selection activeCell="K11" sqref="K11"/>
    </sheetView>
  </sheetViews>
  <sheetFormatPr baseColWidth="10" defaultRowHeight="15" x14ac:dyDescent="0.25"/>
  <cols>
    <col min="1" max="1" width="1.42578125" bestFit="1" customWidth="1"/>
    <col min="2" max="2" width="10.7109375" bestFit="1" customWidth="1"/>
    <col min="5" max="5" width="3.42578125" customWidth="1"/>
    <col min="6" max="6" width="18.7109375" bestFit="1" customWidth="1"/>
    <col min="7" max="7" width="16" customWidth="1"/>
    <col min="8" max="8" width="12.5703125" customWidth="1"/>
    <col min="9" max="9" width="11" customWidth="1"/>
    <col min="10" max="10" width="4.7109375" bestFit="1" customWidth="1"/>
    <col min="11" max="11" width="16.28515625" style="11" customWidth="1"/>
    <col min="12" max="12" width="11" bestFit="1" customWidth="1"/>
    <col min="13" max="13" width="15.28515625" customWidth="1"/>
    <col min="14" max="14" width="13" bestFit="1" customWidth="1"/>
    <col min="15" max="15" width="8.28515625" hidden="1" customWidth="1"/>
    <col min="16" max="16" width="5.7109375" bestFit="1" customWidth="1"/>
    <col min="17" max="17" width="6" style="1" bestFit="1" customWidth="1"/>
    <col min="18" max="18" width="19.85546875" style="1" bestFit="1" customWidth="1"/>
    <col min="19" max="19" width="13.85546875" style="1" bestFit="1" customWidth="1"/>
    <col min="20" max="20" width="10.5703125" bestFit="1" customWidth="1"/>
    <col min="21" max="21" width="9.85546875" style="1" bestFit="1" customWidth="1"/>
    <col min="22" max="22" width="11.140625" bestFit="1" customWidth="1"/>
  </cols>
  <sheetData>
    <row r="1" spans="1:24" ht="15.75" thickBot="1" x14ac:dyDescent="0.3">
      <c r="B1" s="33" t="s">
        <v>35</v>
      </c>
      <c r="C1" s="34"/>
      <c r="D1" s="35"/>
      <c r="F1" s="36" t="s">
        <v>37</v>
      </c>
      <c r="G1" s="37"/>
      <c r="H1" s="25" t="s">
        <v>19</v>
      </c>
      <c r="I1" s="26" t="s">
        <v>12</v>
      </c>
      <c r="J1" s="26" t="s">
        <v>13</v>
      </c>
      <c r="K1" s="27" t="s">
        <v>33</v>
      </c>
      <c r="L1" s="26" t="s">
        <v>9</v>
      </c>
      <c r="M1" s="28" t="s">
        <v>36</v>
      </c>
    </row>
    <row r="2" spans="1:24" ht="15.75" thickBot="1" x14ac:dyDescent="0.3">
      <c r="A2" t="s">
        <v>0</v>
      </c>
      <c r="B2" s="20">
        <v>44757</v>
      </c>
      <c r="C2" s="21" t="s">
        <v>14</v>
      </c>
      <c r="D2" s="20">
        <v>44772</v>
      </c>
      <c r="F2" s="3" t="s">
        <v>15</v>
      </c>
      <c r="G2" s="24">
        <v>44924</v>
      </c>
      <c r="H2" s="29" t="str">
        <f>_xlfn.CONCAT(I2,"N",J2,"D")</f>
        <v>2N3D</v>
      </c>
      <c r="I2" s="8">
        <f>G3-G2</f>
        <v>2</v>
      </c>
      <c r="J2" s="8">
        <f>+I2+1</f>
        <v>3</v>
      </c>
      <c r="K2" s="30" t="str" cm="1">
        <f t="array" ref="K2">_xlfn.IFS(G6="Ventilador","V",G6="Aire","AA",G6="VIP","VIP")</f>
        <v>AA</v>
      </c>
      <c r="L2" s="31" t="str">
        <f>IF(AND(B2&lt;=$G$2,$G$2&lt;=D2),"Alta",IF(AND(B3&lt;=$G$2,$G$2&lt;=D3),"Alta",IF(AND(B4&lt;=$G$2,$G$2&lt;=D4),"Alta",IF(AND(B5&lt;=$G$2,$G$2&lt;=D5),"Alta",IF(AND(B6&lt;=$G$2,$G$2&lt;=D6),"Alta",IF(AND(B7&lt;=$G$2,$G$2&lt;=D7),"Alta",IF(AND(B8&lt;=$G$2,G2&lt;=D8),"Alta","Baja")))))))</f>
        <v>Alta</v>
      </c>
      <c r="M2" s="32" t="str">
        <f>_xlfn.CONCAT(H2,G4,K2,L2)</f>
        <v>2N3D2AAAlta</v>
      </c>
      <c r="N2" s="19" t="s">
        <v>32</v>
      </c>
      <c r="O2" s="14" t="s">
        <v>31</v>
      </c>
      <c r="P2" s="16" t="s">
        <v>21</v>
      </c>
      <c r="Q2" s="15" t="s">
        <v>20</v>
      </c>
      <c r="R2" s="15" t="s">
        <v>26</v>
      </c>
      <c r="S2" s="15" t="s">
        <v>25</v>
      </c>
      <c r="T2" s="16" t="s">
        <v>22</v>
      </c>
      <c r="U2" s="15" t="s">
        <v>23</v>
      </c>
      <c r="V2" s="18" t="s">
        <v>30</v>
      </c>
    </row>
    <row r="3" spans="1:24" x14ac:dyDescent="0.25">
      <c r="B3" s="10">
        <v>44910</v>
      </c>
      <c r="C3" s="9" t="s">
        <v>14</v>
      </c>
      <c r="D3" s="10">
        <v>44941</v>
      </c>
      <c r="F3" s="4" t="s">
        <v>16</v>
      </c>
      <c r="G3" s="22">
        <v>44926</v>
      </c>
      <c r="L3" t="s">
        <v>0</v>
      </c>
      <c r="N3" s="9" t="str">
        <f>CONCATENATE(P3,Q3,R3,S3)</f>
        <v>1N2D2VBaja</v>
      </c>
      <c r="O3" s="9">
        <v>1</v>
      </c>
      <c r="P3" s="9" t="s">
        <v>2</v>
      </c>
      <c r="Q3" s="2">
        <v>2</v>
      </c>
      <c r="R3" s="2" t="s">
        <v>24</v>
      </c>
      <c r="S3" s="2" t="s">
        <v>11</v>
      </c>
      <c r="T3" s="2">
        <v>664000</v>
      </c>
      <c r="U3" s="2">
        <v>7000</v>
      </c>
      <c r="V3" s="17">
        <f>+T3+U3*Q3*O3</f>
        <v>678000</v>
      </c>
    </row>
    <row r="4" spans="1:24" x14ac:dyDescent="0.25">
      <c r="B4" s="10">
        <v>45018</v>
      </c>
      <c r="C4" s="9" t="s">
        <v>14</v>
      </c>
      <c r="D4" s="10">
        <v>45024</v>
      </c>
      <c r="F4" s="4" t="s">
        <v>17</v>
      </c>
      <c r="G4" s="23">
        <v>2</v>
      </c>
      <c r="L4" t="s">
        <v>0</v>
      </c>
      <c r="N4" s="9" t="str">
        <f t="shared" ref="N4:N67" si="0">CONCATENATE(P4,Q4,R4,S4)</f>
        <v>2N3D2VBaja</v>
      </c>
      <c r="O4" s="9">
        <v>2</v>
      </c>
      <c r="P4" s="9" t="s">
        <v>3</v>
      </c>
      <c r="Q4" s="2">
        <v>2</v>
      </c>
      <c r="R4" s="2" t="s">
        <v>24</v>
      </c>
      <c r="S4" s="2" t="s">
        <v>11</v>
      </c>
      <c r="T4" s="2">
        <v>983000</v>
      </c>
      <c r="U4" s="2">
        <v>7000</v>
      </c>
      <c r="V4" s="17">
        <f t="shared" ref="V4:V67" si="1">+T4+U4*Q4*O4</f>
        <v>1011000</v>
      </c>
    </row>
    <row r="5" spans="1:24" x14ac:dyDescent="0.25">
      <c r="B5" s="10">
        <v>44849</v>
      </c>
      <c r="C5" s="9" t="s">
        <v>14</v>
      </c>
      <c r="D5" s="10">
        <v>44850</v>
      </c>
      <c r="F5" s="4" t="s">
        <v>18</v>
      </c>
      <c r="G5" s="23">
        <v>0</v>
      </c>
      <c r="L5" t="s">
        <v>0</v>
      </c>
      <c r="N5" s="9" t="str">
        <f t="shared" si="0"/>
        <v>3N4D2VBaja</v>
      </c>
      <c r="O5" s="9">
        <v>3</v>
      </c>
      <c r="P5" s="9" t="s">
        <v>4</v>
      </c>
      <c r="Q5" s="2">
        <v>2</v>
      </c>
      <c r="R5" s="2" t="s">
        <v>24</v>
      </c>
      <c r="S5" s="2" t="s">
        <v>11</v>
      </c>
      <c r="T5" s="2">
        <v>1298000</v>
      </c>
      <c r="U5" s="2">
        <v>7000</v>
      </c>
      <c r="V5" s="17">
        <f t="shared" si="1"/>
        <v>1340000</v>
      </c>
    </row>
    <row r="6" spans="1:24" x14ac:dyDescent="0.25">
      <c r="B6" s="10">
        <v>44870</v>
      </c>
      <c r="C6" s="9" t="s">
        <v>14</v>
      </c>
      <c r="D6" s="10">
        <v>44871</v>
      </c>
      <c r="F6" s="4" t="s">
        <v>10</v>
      </c>
      <c r="G6" s="23" t="s">
        <v>34</v>
      </c>
      <c r="L6" t="s">
        <v>0</v>
      </c>
      <c r="N6" s="9" t="str">
        <f t="shared" si="0"/>
        <v>4N5D2VBaja</v>
      </c>
      <c r="O6" s="9">
        <v>4</v>
      </c>
      <c r="P6" s="9" t="s">
        <v>5</v>
      </c>
      <c r="Q6" s="2">
        <v>2</v>
      </c>
      <c r="R6" s="2" t="s">
        <v>24</v>
      </c>
      <c r="S6" s="2" t="s">
        <v>11</v>
      </c>
      <c r="T6" s="2">
        <v>1616000</v>
      </c>
      <c r="U6" s="2">
        <v>7000</v>
      </c>
      <c r="V6" s="17">
        <f t="shared" si="1"/>
        <v>1672000</v>
      </c>
    </row>
    <row r="7" spans="1:24" ht="15.75" thickBot="1" x14ac:dyDescent="0.3">
      <c r="B7" s="10">
        <v>44877</v>
      </c>
      <c r="C7" s="9" t="s">
        <v>14</v>
      </c>
      <c r="D7" s="10">
        <v>44878</v>
      </c>
      <c r="F7" s="5" t="s">
        <v>27</v>
      </c>
      <c r="G7" s="6">
        <f>VLOOKUP(M2,N2:V79,9,0)</f>
        <v>1161000</v>
      </c>
      <c r="L7" t="s">
        <v>0</v>
      </c>
      <c r="N7" s="9" t="str">
        <f t="shared" si="0"/>
        <v>5N6D2VBaja</v>
      </c>
      <c r="O7" s="9">
        <v>5</v>
      </c>
      <c r="P7" s="9" t="s">
        <v>6</v>
      </c>
      <c r="Q7" s="2">
        <v>2</v>
      </c>
      <c r="R7" s="2" t="s">
        <v>24</v>
      </c>
      <c r="S7" s="2" t="s">
        <v>11</v>
      </c>
      <c r="T7" s="2">
        <v>1934000</v>
      </c>
      <c r="U7" s="2">
        <v>7000</v>
      </c>
      <c r="V7" s="17">
        <f t="shared" si="1"/>
        <v>2004000</v>
      </c>
    </row>
    <row r="8" spans="1:24" x14ac:dyDescent="0.25">
      <c r="B8" s="10">
        <v>44910</v>
      </c>
      <c r="C8" s="9" t="s">
        <v>14</v>
      </c>
      <c r="D8" s="10">
        <v>44942</v>
      </c>
      <c r="N8" s="9" t="str">
        <f t="shared" si="0"/>
        <v>6N7D2VBaja</v>
      </c>
      <c r="O8" s="9">
        <v>6</v>
      </c>
      <c r="P8" s="9" t="s">
        <v>7</v>
      </c>
      <c r="Q8" s="2">
        <v>2</v>
      </c>
      <c r="R8" s="2" t="s">
        <v>24</v>
      </c>
      <c r="S8" s="2" t="s">
        <v>11</v>
      </c>
      <c r="T8" s="2">
        <v>2253000</v>
      </c>
      <c r="U8" s="2">
        <v>7000</v>
      </c>
      <c r="V8" s="17">
        <f t="shared" si="1"/>
        <v>2337000</v>
      </c>
    </row>
    <row r="9" spans="1:24" x14ac:dyDescent="0.25">
      <c r="N9" s="9" t="str">
        <f t="shared" si="0"/>
        <v>1N2D3VBaja</v>
      </c>
      <c r="O9" s="9">
        <v>1</v>
      </c>
      <c r="P9" s="9" t="s">
        <v>2</v>
      </c>
      <c r="Q9" s="2">
        <v>3</v>
      </c>
      <c r="R9" s="2" t="s">
        <v>24</v>
      </c>
      <c r="S9" s="2" t="s">
        <v>11</v>
      </c>
      <c r="T9" s="2">
        <v>968000</v>
      </c>
      <c r="U9" s="2">
        <v>7000</v>
      </c>
      <c r="V9" s="17">
        <f t="shared" si="1"/>
        <v>989000</v>
      </c>
    </row>
    <row r="10" spans="1:24" x14ac:dyDescent="0.25">
      <c r="N10" s="9" t="str">
        <f t="shared" si="0"/>
        <v>2N3D3VBaja</v>
      </c>
      <c r="O10" s="9">
        <v>2</v>
      </c>
      <c r="P10" s="9" t="s">
        <v>3</v>
      </c>
      <c r="Q10" s="2">
        <v>3</v>
      </c>
      <c r="R10" s="2" t="s">
        <v>24</v>
      </c>
      <c r="S10" s="2" t="s">
        <v>11</v>
      </c>
      <c r="T10" s="2">
        <v>1368000</v>
      </c>
      <c r="U10" s="2">
        <v>7000</v>
      </c>
      <c r="V10" s="17">
        <f t="shared" si="1"/>
        <v>1410000</v>
      </c>
    </row>
    <row r="11" spans="1:24" x14ac:dyDescent="0.25">
      <c r="N11" s="9" t="str">
        <f t="shared" si="0"/>
        <v>3N4D3VBaja</v>
      </c>
      <c r="O11" s="9">
        <v>3</v>
      </c>
      <c r="P11" s="9" t="s">
        <v>4</v>
      </c>
      <c r="Q11" s="2">
        <v>3</v>
      </c>
      <c r="R11" s="2" t="s">
        <v>24</v>
      </c>
      <c r="S11" s="2" t="s">
        <v>11</v>
      </c>
      <c r="T11" s="2">
        <v>1781000</v>
      </c>
      <c r="U11" s="2">
        <v>7000</v>
      </c>
      <c r="V11" s="17">
        <f t="shared" si="1"/>
        <v>1844000</v>
      </c>
    </row>
    <row r="12" spans="1:24" x14ac:dyDescent="0.25">
      <c r="H12" s="12"/>
      <c r="N12" s="9" t="str">
        <f t="shared" si="0"/>
        <v>4N5D3VBaja</v>
      </c>
      <c r="O12" s="9">
        <v>4</v>
      </c>
      <c r="P12" s="9" t="s">
        <v>5</v>
      </c>
      <c r="Q12" s="2">
        <v>3</v>
      </c>
      <c r="R12" s="2" t="s">
        <v>24</v>
      </c>
      <c r="S12" s="2" t="s">
        <v>11</v>
      </c>
      <c r="T12" s="2">
        <v>2192000</v>
      </c>
      <c r="U12" s="2">
        <v>7000</v>
      </c>
      <c r="V12" s="17">
        <f t="shared" si="1"/>
        <v>2276000</v>
      </c>
    </row>
    <row r="13" spans="1:24" x14ac:dyDescent="0.25">
      <c r="H13" s="1"/>
      <c r="N13" s="9" t="str">
        <f t="shared" si="0"/>
        <v>5N6D3VBaja</v>
      </c>
      <c r="O13" s="9">
        <v>5</v>
      </c>
      <c r="P13" s="9" t="s">
        <v>6</v>
      </c>
      <c r="Q13" s="2">
        <v>3</v>
      </c>
      <c r="R13" s="2" t="s">
        <v>24</v>
      </c>
      <c r="S13" s="2" t="s">
        <v>11</v>
      </c>
      <c r="T13" s="2">
        <v>2606000</v>
      </c>
      <c r="U13" s="2">
        <v>7000</v>
      </c>
      <c r="V13" s="17">
        <f t="shared" si="1"/>
        <v>2711000</v>
      </c>
    </row>
    <row r="14" spans="1:24" x14ac:dyDescent="0.25">
      <c r="N14" s="9" t="str">
        <f t="shared" si="0"/>
        <v>6N7D3VBaja</v>
      </c>
      <c r="O14" s="9">
        <v>6</v>
      </c>
      <c r="P14" s="9" t="s">
        <v>7</v>
      </c>
      <c r="Q14" s="2">
        <v>3</v>
      </c>
      <c r="R14" s="2" t="s">
        <v>24</v>
      </c>
      <c r="S14" s="2" t="s">
        <v>11</v>
      </c>
      <c r="T14" s="2">
        <v>3017000</v>
      </c>
      <c r="U14" s="2">
        <v>7000</v>
      </c>
      <c r="V14" s="17">
        <f t="shared" si="1"/>
        <v>3143000</v>
      </c>
    </row>
    <row r="15" spans="1:24" x14ac:dyDescent="0.25">
      <c r="N15" s="9" t="str">
        <f t="shared" si="0"/>
        <v>1N2D4VBaja</v>
      </c>
      <c r="O15" s="9">
        <v>1</v>
      </c>
      <c r="P15" s="9" t="s">
        <v>2</v>
      </c>
      <c r="Q15" s="2">
        <v>4</v>
      </c>
      <c r="R15" s="2" t="s">
        <v>24</v>
      </c>
      <c r="S15" s="2" t="s">
        <v>11</v>
      </c>
      <c r="T15" s="2">
        <v>1226000</v>
      </c>
      <c r="U15" s="2">
        <v>7000</v>
      </c>
      <c r="V15" s="17">
        <f t="shared" si="1"/>
        <v>1254000</v>
      </c>
      <c r="W15" s="7"/>
      <c r="X15" s="7"/>
    </row>
    <row r="16" spans="1:24" x14ac:dyDescent="0.25">
      <c r="N16" s="9" t="str">
        <f t="shared" si="0"/>
        <v>2N3D4VBaja</v>
      </c>
      <c r="O16" s="9">
        <v>2</v>
      </c>
      <c r="P16" s="9" t="s">
        <v>3</v>
      </c>
      <c r="Q16" s="2">
        <v>4</v>
      </c>
      <c r="R16" s="2" t="s">
        <v>24</v>
      </c>
      <c r="S16" s="2" t="s">
        <v>11</v>
      </c>
      <c r="T16" s="2">
        <v>1709000</v>
      </c>
      <c r="U16" s="2">
        <v>7000</v>
      </c>
      <c r="V16" s="17">
        <f t="shared" si="1"/>
        <v>1765000</v>
      </c>
    </row>
    <row r="17" spans="14:22" x14ac:dyDescent="0.25">
      <c r="N17" s="9" t="str">
        <f t="shared" si="0"/>
        <v>3N4D4VBaja</v>
      </c>
      <c r="O17" s="9">
        <v>3</v>
      </c>
      <c r="P17" s="9" t="s">
        <v>4</v>
      </c>
      <c r="Q17" s="2">
        <v>4</v>
      </c>
      <c r="R17" s="2" t="s">
        <v>24</v>
      </c>
      <c r="S17" s="2" t="s">
        <v>11</v>
      </c>
      <c r="T17" s="13">
        <v>2206000</v>
      </c>
      <c r="U17" s="2">
        <v>7000</v>
      </c>
      <c r="V17" s="17">
        <f t="shared" si="1"/>
        <v>2290000</v>
      </c>
    </row>
    <row r="18" spans="14:22" x14ac:dyDescent="0.25">
      <c r="N18" s="9" t="str">
        <f t="shared" si="0"/>
        <v>4N5D4VBaja</v>
      </c>
      <c r="O18" s="9">
        <v>4</v>
      </c>
      <c r="P18" s="9" t="s">
        <v>5</v>
      </c>
      <c r="Q18" s="2">
        <v>4</v>
      </c>
      <c r="R18" s="2" t="s">
        <v>24</v>
      </c>
      <c r="S18" s="2" t="s">
        <v>11</v>
      </c>
      <c r="T18" s="2">
        <v>2702000</v>
      </c>
      <c r="U18" s="2">
        <v>7000</v>
      </c>
      <c r="V18" s="17">
        <f t="shared" si="1"/>
        <v>2814000</v>
      </c>
    </row>
    <row r="19" spans="14:22" x14ac:dyDescent="0.25">
      <c r="N19" s="9" t="str">
        <f t="shared" si="0"/>
        <v>5N6D4VBaja</v>
      </c>
      <c r="O19" s="9">
        <v>5</v>
      </c>
      <c r="P19" s="9" t="s">
        <v>6</v>
      </c>
      <c r="Q19" s="2">
        <v>4</v>
      </c>
      <c r="R19" s="2" t="s">
        <v>24</v>
      </c>
      <c r="S19" s="2" t="s">
        <v>11</v>
      </c>
      <c r="T19" s="2">
        <v>3198000</v>
      </c>
      <c r="U19" s="2">
        <v>7000</v>
      </c>
      <c r="V19" s="17">
        <f t="shared" si="1"/>
        <v>3338000</v>
      </c>
    </row>
    <row r="20" spans="14:22" x14ac:dyDescent="0.25">
      <c r="N20" s="9" t="str">
        <f t="shared" si="0"/>
        <v>6N7D4VBaja</v>
      </c>
      <c r="O20" s="9">
        <v>6</v>
      </c>
      <c r="P20" s="9" t="s">
        <v>7</v>
      </c>
      <c r="Q20" s="2">
        <v>4</v>
      </c>
      <c r="R20" s="2" t="s">
        <v>24</v>
      </c>
      <c r="S20" s="2" t="s">
        <v>11</v>
      </c>
      <c r="T20" s="2">
        <v>3696000</v>
      </c>
      <c r="U20" s="2">
        <v>7000</v>
      </c>
      <c r="V20" s="17">
        <f t="shared" si="1"/>
        <v>3864000</v>
      </c>
    </row>
    <row r="21" spans="14:22" x14ac:dyDescent="0.25">
      <c r="N21" s="9" t="str">
        <f t="shared" si="0"/>
        <v>1N2D2VAlta</v>
      </c>
      <c r="O21" s="9">
        <v>1</v>
      </c>
      <c r="P21" s="9" t="s">
        <v>2</v>
      </c>
      <c r="Q21" s="2">
        <v>2</v>
      </c>
      <c r="R21" s="2" t="s">
        <v>24</v>
      </c>
      <c r="S21" s="2" t="s">
        <v>28</v>
      </c>
      <c r="T21" s="2">
        <v>723000</v>
      </c>
      <c r="U21" s="2">
        <v>7000</v>
      </c>
      <c r="V21" s="17">
        <f t="shared" si="1"/>
        <v>737000</v>
      </c>
    </row>
    <row r="22" spans="14:22" x14ac:dyDescent="0.25">
      <c r="N22" s="9" t="str">
        <f t="shared" si="0"/>
        <v>2N3D2VAlta</v>
      </c>
      <c r="O22" s="9">
        <v>2</v>
      </c>
      <c r="P22" s="9" t="s">
        <v>3</v>
      </c>
      <c r="Q22" s="2">
        <v>2</v>
      </c>
      <c r="R22" s="2" t="s">
        <v>24</v>
      </c>
      <c r="S22" s="2" t="s">
        <v>28</v>
      </c>
      <c r="T22" s="2">
        <v>1033000</v>
      </c>
      <c r="U22" s="2">
        <v>7000</v>
      </c>
      <c r="V22" s="17">
        <f t="shared" si="1"/>
        <v>1061000</v>
      </c>
    </row>
    <row r="23" spans="14:22" x14ac:dyDescent="0.25">
      <c r="N23" s="9" t="str">
        <f t="shared" si="0"/>
        <v>3N4D2VAlta</v>
      </c>
      <c r="O23" s="9">
        <v>3</v>
      </c>
      <c r="P23" s="9" t="s">
        <v>4</v>
      </c>
      <c r="Q23" s="2">
        <v>2</v>
      </c>
      <c r="R23" s="2" t="s">
        <v>24</v>
      </c>
      <c r="S23" s="2" t="s">
        <v>28</v>
      </c>
      <c r="T23" s="2">
        <v>1343000</v>
      </c>
      <c r="U23" s="2">
        <v>7000</v>
      </c>
      <c r="V23" s="17">
        <f t="shared" si="1"/>
        <v>1385000</v>
      </c>
    </row>
    <row r="24" spans="14:22" x14ac:dyDescent="0.25">
      <c r="N24" s="9" t="str">
        <f t="shared" si="0"/>
        <v>4N5D2VAlta</v>
      </c>
      <c r="O24" s="9">
        <v>4</v>
      </c>
      <c r="P24" s="9" t="s">
        <v>5</v>
      </c>
      <c r="Q24" s="2">
        <v>2</v>
      </c>
      <c r="R24" s="2" t="s">
        <v>24</v>
      </c>
      <c r="S24" s="2" t="s">
        <v>28</v>
      </c>
      <c r="T24" s="2">
        <v>1651000</v>
      </c>
      <c r="U24" s="2">
        <v>7000</v>
      </c>
      <c r="V24" s="17">
        <f t="shared" si="1"/>
        <v>1707000</v>
      </c>
    </row>
    <row r="25" spans="14:22" x14ac:dyDescent="0.25">
      <c r="N25" s="9" t="str">
        <f t="shared" si="0"/>
        <v>5N6D2VAlta</v>
      </c>
      <c r="O25" s="9">
        <v>5</v>
      </c>
      <c r="P25" s="9" t="s">
        <v>6</v>
      </c>
      <c r="Q25" s="2">
        <v>2</v>
      </c>
      <c r="R25" s="2" t="s">
        <v>24</v>
      </c>
      <c r="S25" s="2" t="s">
        <v>28</v>
      </c>
      <c r="T25" s="2">
        <v>1960000</v>
      </c>
      <c r="U25" s="2">
        <v>7000</v>
      </c>
      <c r="V25" s="17">
        <f t="shared" si="1"/>
        <v>2030000</v>
      </c>
    </row>
    <row r="26" spans="14:22" x14ac:dyDescent="0.25">
      <c r="N26" s="9" t="str">
        <f t="shared" si="0"/>
        <v>6N7D2VAlta</v>
      </c>
      <c r="O26" s="9">
        <v>6</v>
      </c>
      <c r="P26" s="9" t="s">
        <v>7</v>
      </c>
      <c r="Q26" s="2">
        <v>2</v>
      </c>
      <c r="R26" s="2" t="s">
        <v>24</v>
      </c>
      <c r="S26" s="2" t="s">
        <v>28</v>
      </c>
      <c r="T26" s="2">
        <v>2271000</v>
      </c>
      <c r="U26" s="2">
        <v>7000</v>
      </c>
      <c r="V26" s="17">
        <f t="shared" si="1"/>
        <v>2355000</v>
      </c>
    </row>
    <row r="27" spans="14:22" x14ac:dyDescent="0.25">
      <c r="N27" s="9" t="str">
        <f t="shared" si="0"/>
        <v>1N2D3VAlta</v>
      </c>
      <c r="O27" s="9">
        <v>1</v>
      </c>
      <c r="P27" s="9" t="s">
        <v>2</v>
      </c>
      <c r="Q27" s="2">
        <v>3</v>
      </c>
      <c r="R27" s="2" t="s">
        <v>24</v>
      </c>
      <c r="S27" s="2" t="s">
        <v>28</v>
      </c>
      <c r="T27" s="2">
        <v>1061000</v>
      </c>
      <c r="U27" s="2">
        <v>7000</v>
      </c>
      <c r="V27" s="17">
        <f t="shared" si="1"/>
        <v>1082000</v>
      </c>
    </row>
    <row r="28" spans="14:22" x14ac:dyDescent="0.25">
      <c r="N28" s="9" t="str">
        <f t="shared" si="0"/>
        <v>2N3D3VAlta</v>
      </c>
      <c r="O28" s="9">
        <v>2</v>
      </c>
      <c r="P28" s="9" t="s">
        <v>3</v>
      </c>
      <c r="Q28" s="2">
        <v>3</v>
      </c>
      <c r="R28" s="2" t="s">
        <v>24</v>
      </c>
      <c r="S28" s="2" t="s">
        <v>28</v>
      </c>
      <c r="T28" s="2">
        <v>1449000</v>
      </c>
      <c r="U28" s="2">
        <v>7000</v>
      </c>
      <c r="V28" s="17">
        <f t="shared" si="1"/>
        <v>1491000</v>
      </c>
    </row>
    <row r="29" spans="14:22" x14ac:dyDescent="0.25">
      <c r="N29" s="9" t="str">
        <f t="shared" si="0"/>
        <v>3N4D3VAlta</v>
      </c>
      <c r="O29" s="9">
        <v>3</v>
      </c>
      <c r="P29" s="9" t="s">
        <v>4</v>
      </c>
      <c r="Q29" s="2">
        <v>3</v>
      </c>
      <c r="R29" s="2" t="s">
        <v>24</v>
      </c>
      <c r="S29" s="2" t="s">
        <v>28</v>
      </c>
      <c r="T29" s="2">
        <v>1849000</v>
      </c>
      <c r="U29" s="2">
        <v>7000</v>
      </c>
      <c r="V29" s="17">
        <f t="shared" si="1"/>
        <v>1912000</v>
      </c>
    </row>
    <row r="30" spans="14:22" x14ac:dyDescent="0.25">
      <c r="N30" s="9" t="str">
        <f t="shared" si="0"/>
        <v>4N5D3VAlta</v>
      </c>
      <c r="O30" s="9">
        <v>4</v>
      </c>
      <c r="P30" s="9" t="s">
        <v>5</v>
      </c>
      <c r="Q30" s="2">
        <v>3</v>
      </c>
      <c r="R30" s="2" t="s">
        <v>24</v>
      </c>
      <c r="S30" s="2" t="s">
        <v>28</v>
      </c>
      <c r="T30" s="2">
        <v>2251000</v>
      </c>
      <c r="U30" s="2">
        <v>7000</v>
      </c>
      <c r="V30" s="17">
        <f t="shared" si="1"/>
        <v>2335000</v>
      </c>
    </row>
    <row r="31" spans="14:22" x14ac:dyDescent="0.25">
      <c r="N31" s="9" t="str">
        <f t="shared" si="0"/>
        <v>5N6D3VAlta</v>
      </c>
      <c r="O31" s="9">
        <v>5</v>
      </c>
      <c r="P31" s="9" t="s">
        <v>6</v>
      </c>
      <c r="Q31" s="2">
        <v>3</v>
      </c>
      <c r="R31" s="2" t="s">
        <v>24</v>
      </c>
      <c r="S31" s="2" t="s">
        <v>28</v>
      </c>
      <c r="T31" s="2">
        <v>2691000</v>
      </c>
      <c r="U31" s="2">
        <v>7000</v>
      </c>
      <c r="V31" s="17">
        <f t="shared" si="1"/>
        <v>2796000</v>
      </c>
    </row>
    <row r="32" spans="14:22" x14ac:dyDescent="0.25">
      <c r="N32" s="9" t="str">
        <f t="shared" si="0"/>
        <v>6N7D3VAlta</v>
      </c>
      <c r="O32" s="9">
        <v>6</v>
      </c>
      <c r="P32" s="9" t="s">
        <v>7</v>
      </c>
      <c r="Q32" s="2">
        <v>3</v>
      </c>
      <c r="R32" s="2" t="s">
        <v>24</v>
      </c>
      <c r="S32" s="2" t="s">
        <v>28</v>
      </c>
      <c r="T32" s="2">
        <v>3103000</v>
      </c>
      <c r="U32" s="2">
        <v>7000</v>
      </c>
      <c r="V32" s="17">
        <f t="shared" si="1"/>
        <v>3229000</v>
      </c>
    </row>
    <row r="33" spans="14:24" x14ac:dyDescent="0.25">
      <c r="N33" s="9" t="str">
        <f t="shared" si="0"/>
        <v>1N2D4VAlta</v>
      </c>
      <c r="O33" s="9">
        <v>1</v>
      </c>
      <c r="P33" s="9" t="s">
        <v>2</v>
      </c>
      <c r="Q33" s="2">
        <v>4</v>
      </c>
      <c r="R33" s="2" t="s">
        <v>24</v>
      </c>
      <c r="S33" s="2" t="s">
        <v>28</v>
      </c>
      <c r="T33" s="2">
        <v>1346000</v>
      </c>
      <c r="U33" s="2">
        <v>7000</v>
      </c>
      <c r="V33" s="17">
        <f t="shared" si="1"/>
        <v>1374000</v>
      </c>
      <c r="X33" s="7"/>
    </row>
    <row r="34" spans="14:24" x14ac:dyDescent="0.25">
      <c r="N34" s="9" t="str">
        <f t="shared" si="0"/>
        <v>2N3D4VAlta</v>
      </c>
      <c r="O34" s="9">
        <v>2</v>
      </c>
      <c r="P34" s="9" t="s">
        <v>3</v>
      </c>
      <c r="Q34" s="2">
        <v>4</v>
      </c>
      <c r="R34" s="2" t="s">
        <v>24</v>
      </c>
      <c r="S34" s="2" t="s">
        <v>28</v>
      </c>
      <c r="T34" s="2">
        <v>1818000</v>
      </c>
      <c r="U34" s="2">
        <v>7000</v>
      </c>
      <c r="V34" s="17">
        <f t="shared" si="1"/>
        <v>1874000</v>
      </c>
    </row>
    <row r="35" spans="14:24" x14ac:dyDescent="0.25">
      <c r="N35" s="9" t="str">
        <f t="shared" si="0"/>
        <v>3N4D4VAlta</v>
      </c>
      <c r="O35" s="9">
        <v>3</v>
      </c>
      <c r="P35" s="9" t="s">
        <v>4</v>
      </c>
      <c r="Q35" s="2">
        <v>4</v>
      </c>
      <c r="R35" s="2" t="s">
        <v>24</v>
      </c>
      <c r="S35" s="2" t="s">
        <v>28</v>
      </c>
      <c r="T35" s="2">
        <v>2300000</v>
      </c>
      <c r="U35" s="2">
        <v>7000</v>
      </c>
      <c r="V35" s="17">
        <f t="shared" si="1"/>
        <v>2384000</v>
      </c>
    </row>
    <row r="36" spans="14:24" x14ac:dyDescent="0.25">
      <c r="N36" s="9" t="str">
        <f t="shared" si="0"/>
        <v>4N5D4VAlta</v>
      </c>
      <c r="O36" s="9">
        <v>4</v>
      </c>
      <c r="P36" s="9" t="s">
        <v>5</v>
      </c>
      <c r="Q36" s="2">
        <v>4</v>
      </c>
      <c r="R36" s="2" t="s">
        <v>24</v>
      </c>
      <c r="S36" s="2" t="s">
        <v>28</v>
      </c>
      <c r="T36" s="2">
        <v>2818000</v>
      </c>
      <c r="U36" s="2">
        <v>7000</v>
      </c>
      <c r="V36" s="17">
        <f t="shared" si="1"/>
        <v>2930000</v>
      </c>
    </row>
    <row r="37" spans="14:24" x14ac:dyDescent="0.25">
      <c r="N37" s="9" t="str">
        <f t="shared" si="0"/>
        <v>5N6D4VAlta</v>
      </c>
      <c r="O37" s="9">
        <v>5</v>
      </c>
      <c r="P37" s="9" t="s">
        <v>6</v>
      </c>
      <c r="Q37" s="2">
        <v>4</v>
      </c>
      <c r="R37" s="2" t="s">
        <v>24</v>
      </c>
      <c r="S37" s="2" t="s">
        <v>28</v>
      </c>
      <c r="T37" s="2">
        <v>3266000</v>
      </c>
      <c r="U37" s="2">
        <v>7000</v>
      </c>
      <c r="V37" s="17">
        <f t="shared" si="1"/>
        <v>3406000</v>
      </c>
    </row>
    <row r="38" spans="14:24" x14ac:dyDescent="0.25">
      <c r="N38" s="9" t="str">
        <f t="shared" si="0"/>
        <v>6N7D4VAlta</v>
      </c>
      <c r="O38" s="9">
        <v>6</v>
      </c>
      <c r="P38" s="9" t="s">
        <v>7</v>
      </c>
      <c r="Q38" s="2">
        <v>4</v>
      </c>
      <c r="R38" s="2" t="s">
        <v>24</v>
      </c>
      <c r="S38" s="2" t="s">
        <v>28</v>
      </c>
      <c r="T38" s="2">
        <v>3749000</v>
      </c>
      <c r="U38" s="2">
        <v>7000</v>
      </c>
      <c r="V38" s="17">
        <f t="shared" si="1"/>
        <v>3917000</v>
      </c>
    </row>
    <row r="39" spans="14:24" x14ac:dyDescent="0.25">
      <c r="N39" s="9" t="str">
        <f t="shared" si="0"/>
        <v>1N2D2AABaja</v>
      </c>
      <c r="O39" s="9">
        <v>1</v>
      </c>
      <c r="P39" s="9" t="s">
        <v>2</v>
      </c>
      <c r="Q39" s="2">
        <v>2</v>
      </c>
      <c r="R39" s="2" t="s">
        <v>29</v>
      </c>
      <c r="S39" s="2" t="s">
        <v>11</v>
      </c>
      <c r="T39" s="2">
        <v>714000</v>
      </c>
      <c r="U39" s="2">
        <v>7000</v>
      </c>
      <c r="V39" s="17">
        <f t="shared" si="1"/>
        <v>728000</v>
      </c>
    </row>
    <row r="40" spans="14:24" x14ac:dyDescent="0.25">
      <c r="N40" s="9" t="str">
        <f t="shared" si="0"/>
        <v>2N3D2AABaja</v>
      </c>
      <c r="O40" s="9">
        <v>2</v>
      </c>
      <c r="P40" s="9" t="s">
        <v>3</v>
      </c>
      <c r="Q40" s="2">
        <v>2</v>
      </c>
      <c r="R40" s="2" t="s">
        <v>29</v>
      </c>
      <c r="S40" s="2" t="s">
        <v>11</v>
      </c>
      <c r="T40" s="2">
        <v>1083000</v>
      </c>
      <c r="U40" s="2">
        <v>7000</v>
      </c>
      <c r="V40" s="17">
        <f t="shared" si="1"/>
        <v>1111000</v>
      </c>
    </row>
    <row r="41" spans="14:24" x14ac:dyDescent="0.25">
      <c r="N41" s="9" t="str">
        <f t="shared" si="0"/>
        <v>3N4D2AABaja</v>
      </c>
      <c r="O41" s="9">
        <v>3</v>
      </c>
      <c r="P41" s="9" t="s">
        <v>4</v>
      </c>
      <c r="Q41" s="2">
        <v>2</v>
      </c>
      <c r="R41" s="2" t="s">
        <v>29</v>
      </c>
      <c r="S41" s="2" t="s">
        <v>11</v>
      </c>
      <c r="T41" s="2">
        <v>1448000</v>
      </c>
      <c r="U41" s="2">
        <v>7000</v>
      </c>
      <c r="V41" s="17">
        <f t="shared" si="1"/>
        <v>1490000</v>
      </c>
    </row>
    <row r="42" spans="14:24" x14ac:dyDescent="0.25">
      <c r="N42" s="9" t="str">
        <f t="shared" si="0"/>
        <v>4N5D2AABaja</v>
      </c>
      <c r="O42" s="9">
        <v>4</v>
      </c>
      <c r="P42" s="9" t="s">
        <v>5</v>
      </c>
      <c r="Q42" s="2">
        <v>2</v>
      </c>
      <c r="R42" s="2" t="s">
        <v>29</v>
      </c>
      <c r="S42" s="2" t="s">
        <v>11</v>
      </c>
      <c r="T42" s="2">
        <v>1816000</v>
      </c>
      <c r="U42" s="2">
        <v>7000</v>
      </c>
      <c r="V42" s="17">
        <f t="shared" si="1"/>
        <v>1872000</v>
      </c>
    </row>
    <row r="43" spans="14:24" x14ac:dyDescent="0.25">
      <c r="N43" s="9" t="str">
        <f t="shared" si="0"/>
        <v>5N6D2AABaja</v>
      </c>
      <c r="O43" s="9">
        <v>5</v>
      </c>
      <c r="P43" s="9" t="s">
        <v>6</v>
      </c>
      <c r="Q43" s="2">
        <v>2</v>
      </c>
      <c r="R43" s="2" t="s">
        <v>29</v>
      </c>
      <c r="S43" s="2" t="s">
        <v>11</v>
      </c>
      <c r="T43" s="2">
        <v>2184000</v>
      </c>
      <c r="U43" s="2">
        <v>7000</v>
      </c>
      <c r="V43" s="17">
        <f t="shared" si="1"/>
        <v>2254000</v>
      </c>
    </row>
    <row r="44" spans="14:24" x14ac:dyDescent="0.25">
      <c r="N44" s="9" t="str">
        <f t="shared" si="0"/>
        <v>6N7D2AABaja</v>
      </c>
      <c r="O44" s="9">
        <v>6</v>
      </c>
      <c r="P44" s="9" t="s">
        <v>7</v>
      </c>
      <c r="Q44" s="2">
        <v>2</v>
      </c>
      <c r="R44" s="2" t="s">
        <v>29</v>
      </c>
      <c r="S44" s="2" t="s">
        <v>11</v>
      </c>
      <c r="T44" s="2">
        <v>2553000</v>
      </c>
      <c r="U44" s="2">
        <v>7000</v>
      </c>
      <c r="V44" s="17">
        <f t="shared" si="1"/>
        <v>2637000</v>
      </c>
    </row>
    <row r="45" spans="14:24" x14ac:dyDescent="0.25">
      <c r="N45" s="9" t="str">
        <f t="shared" si="0"/>
        <v>1N2D3AABaja</v>
      </c>
      <c r="O45" s="9">
        <v>1</v>
      </c>
      <c r="P45" s="9" t="s">
        <v>2</v>
      </c>
      <c r="Q45" s="2">
        <v>3</v>
      </c>
      <c r="R45" s="2" t="s">
        <v>29</v>
      </c>
      <c r="S45" s="2" t="s">
        <v>11</v>
      </c>
      <c r="T45" s="2">
        <v>1018000</v>
      </c>
      <c r="U45" s="2">
        <v>7000</v>
      </c>
      <c r="V45" s="17">
        <f t="shared" si="1"/>
        <v>1039000</v>
      </c>
      <c r="W45" s="7"/>
    </row>
    <row r="46" spans="14:24" x14ac:dyDescent="0.25">
      <c r="N46" s="9" t="str">
        <f t="shared" si="0"/>
        <v>2N3D3AABaja</v>
      </c>
      <c r="O46" s="9">
        <v>2</v>
      </c>
      <c r="P46" s="9" t="s">
        <v>3</v>
      </c>
      <c r="Q46" s="2">
        <v>3</v>
      </c>
      <c r="R46" s="2" t="s">
        <v>29</v>
      </c>
      <c r="S46" s="2" t="s">
        <v>11</v>
      </c>
      <c r="T46" s="2">
        <v>1468000</v>
      </c>
      <c r="U46" s="2">
        <v>7000</v>
      </c>
      <c r="V46" s="17">
        <f t="shared" si="1"/>
        <v>1510000</v>
      </c>
    </row>
    <row r="47" spans="14:24" x14ac:dyDescent="0.25">
      <c r="N47" s="9" t="str">
        <f t="shared" si="0"/>
        <v>3N4D3AABaja</v>
      </c>
      <c r="O47" s="9">
        <v>3</v>
      </c>
      <c r="P47" s="9" t="s">
        <v>4</v>
      </c>
      <c r="Q47" s="2">
        <v>3</v>
      </c>
      <c r="R47" s="2" t="s">
        <v>29</v>
      </c>
      <c r="S47" s="2" t="s">
        <v>11</v>
      </c>
      <c r="T47" s="2">
        <v>1931000</v>
      </c>
      <c r="U47" s="2">
        <v>7000</v>
      </c>
      <c r="V47" s="17">
        <f t="shared" si="1"/>
        <v>1994000</v>
      </c>
    </row>
    <row r="48" spans="14:24" x14ac:dyDescent="0.25">
      <c r="N48" s="9" t="str">
        <f t="shared" si="0"/>
        <v>4N5D3AABaja</v>
      </c>
      <c r="O48" s="9">
        <v>4</v>
      </c>
      <c r="P48" s="9" t="s">
        <v>5</v>
      </c>
      <c r="Q48" s="2">
        <v>3</v>
      </c>
      <c r="R48" s="2" t="s">
        <v>29</v>
      </c>
      <c r="S48" s="2" t="s">
        <v>11</v>
      </c>
      <c r="T48" s="2">
        <v>2392000</v>
      </c>
      <c r="U48" s="2">
        <v>7000</v>
      </c>
      <c r="V48" s="17">
        <f t="shared" si="1"/>
        <v>2476000</v>
      </c>
    </row>
    <row r="49" spans="14:22" x14ac:dyDescent="0.25">
      <c r="N49" s="9" t="str">
        <f t="shared" si="0"/>
        <v>5N6D3AABaja</v>
      </c>
      <c r="O49" s="9">
        <v>5</v>
      </c>
      <c r="P49" s="9" t="s">
        <v>6</v>
      </c>
      <c r="Q49" s="2">
        <v>3</v>
      </c>
      <c r="R49" s="2" t="s">
        <v>29</v>
      </c>
      <c r="S49" s="2" t="s">
        <v>11</v>
      </c>
      <c r="T49" s="2">
        <v>2856000</v>
      </c>
      <c r="U49" s="2">
        <v>7000</v>
      </c>
      <c r="V49" s="17">
        <f t="shared" si="1"/>
        <v>2961000</v>
      </c>
    </row>
    <row r="50" spans="14:22" x14ac:dyDescent="0.25">
      <c r="N50" s="9" t="str">
        <f t="shared" si="0"/>
        <v>6N7D3AABaja</v>
      </c>
      <c r="O50" s="9">
        <v>6</v>
      </c>
      <c r="P50" s="9" t="s">
        <v>7</v>
      </c>
      <c r="Q50" s="2">
        <v>3</v>
      </c>
      <c r="R50" s="2" t="s">
        <v>29</v>
      </c>
      <c r="S50" s="2" t="s">
        <v>11</v>
      </c>
      <c r="T50" s="2">
        <v>3317000</v>
      </c>
      <c r="U50" s="2">
        <v>7000</v>
      </c>
      <c r="V50" s="17">
        <f t="shared" si="1"/>
        <v>3443000</v>
      </c>
    </row>
    <row r="51" spans="14:22" x14ac:dyDescent="0.25">
      <c r="N51" s="9" t="str">
        <f t="shared" si="0"/>
        <v>1N2D4AABaja</v>
      </c>
      <c r="O51" s="9">
        <v>1</v>
      </c>
      <c r="P51" s="9" t="s">
        <v>2</v>
      </c>
      <c r="Q51" s="2">
        <v>4</v>
      </c>
      <c r="R51" s="2" t="s">
        <v>29</v>
      </c>
      <c r="S51" s="2" t="s">
        <v>11</v>
      </c>
      <c r="T51" s="2">
        <v>1276000</v>
      </c>
      <c r="U51" s="2">
        <v>7000</v>
      </c>
      <c r="V51" s="17">
        <f t="shared" si="1"/>
        <v>1304000</v>
      </c>
    </row>
    <row r="52" spans="14:22" x14ac:dyDescent="0.25">
      <c r="N52" s="9" t="str">
        <f t="shared" si="0"/>
        <v>2N3D4AABaja</v>
      </c>
      <c r="O52" s="9">
        <v>2</v>
      </c>
      <c r="P52" s="9" t="s">
        <v>3</v>
      </c>
      <c r="Q52" s="2">
        <v>4</v>
      </c>
      <c r="R52" s="2" t="s">
        <v>29</v>
      </c>
      <c r="S52" s="2" t="s">
        <v>11</v>
      </c>
      <c r="T52" s="2">
        <v>1809000</v>
      </c>
      <c r="U52" s="2">
        <v>7000</v>
      </c>
      <c r="V52" s="17">
        <f t="shared" si="1"/>
        <v>1865000</v>
      </c>
    </row>
    <row r="53" spans="14:22" x14ac:dyDescent="0.25">
      <c r="N53" s="9" t="str">
        <f t="shared" si="0"/>
        <v>3N4D4AABaja</v>
      </c>
      <c r="O53" s="9">
        <v>3</v>
      </c>
      <c r="P53" s="9" t="s">
        <v>4</v>
      </c>
      <c r="Q53" s="2">
        <v>4</v>
      </c>
      <c r="R53" s="2" t="s">
        <v>29</v>
      </c>
      <c r="S53" s="2" t="s">
        <v>11</v>
      </c>
      <c r="T53" s="2">
        <v>2356000</v>
      </c>
      <c r="U53" s="2">
        <v>7000</v>
      </c>
      <c r="V53" s="17">
        <f t="shared" si="1"/>
        <v>2440000</v>
      </c>
    </row>
    <row r="54" spans="14:22" x14ac:dyDescent="0.25">
      <c r="N54" s="9" t="str">
        <f t="shared" si="0"/>
        <v>4N5D4AABaja</v>
      </c>
      <c r="O54" s="9">
        <v>4</v>
      </c>
      <c r="P54" s="9" t="s">
        <v>5</v>
      </c>
      <c r="Q54" s="2">
        <v>4</v>
      </c>
      <c r="R54" s="2" t="s">
        <v>29</v>
      </c>
      <c r="S54" s="2" t="s">
        <v>11</v>
      </c>
      <c r="T54" s="2">
        <v>2902000</v>
      </c>
      <c r="U54" s="2">
        <v>7000</v>
      </c>
      <c r="V54" s="17">
        <f t="shared" si="1"/>
        <v>3014000</v>
      </c>
    </row>
    <row r="55" spans="14:22" x14ac:dyDescent="0.25">
      <c r="N55" s="9" t="str">
        <f t="shared" si="0"/>
        <v>5N6D4AABaja</v>
      </c>
      <c r="O55" s="9">
        <v>5</v>
      </c>
      <c r="P55" s="9" t="s">
        <v>6</v>
      </c>
      <c r="Q55" s="2">
        <v>4</v>
      </c>
      <c r="R55" s="2" t="s">
        <v>29</v>
      </c>
      <c r="S55" s="2" t="s">
        <v>11</v>
      </c>
      <c r="T55" s="2">
        <v>3448000</v>
      </c>
      <c r="U55" s="2">
        <v>7000</v>
      </c>
      <c r="V55" s="17">
        <f t="shared" si="1"/>
        <v>3588000</v>
      </c>
    </row>
    <row r="56" spans="14:22" x14ac:dyDescent="0.25">
      <c r="N56" s="9" t="str">
        <f t="shared" si="0"/>
        <v>6N7D4AABaja</v>
      </c>
      <c r="O56" s="9">
        <v>6</v>
      </c>
      <c r="P56" s="9" t="s">
        <v>7</v>
      </c>
      <c r="Q56" s="2">
        <v>4</v>
      </c>
      <c r="R56" s="2" t="s">
        <v>29</v>
      </c>
      <c r="S56" s="2" t="s">
        <v>11</v>
      </c>
      <c r="T56" s="2">
        <v>3996000</v>
      </c>
      <c r="U56" s="2">
        <v>7000</v>
      </c>
      <c r="V56" s="17">
        <f t="shared" si="1"/>
        <v>4164000</v>
      </c>
    </row>
    <row r="57" spans="14:22" x14ac:dyDescent="0.25">
      <c r="N57" s="9" t="str">
        <f t="shared" si="0"/>
        <v>1N2D2AAAlta</v>
      </c>
      <c r="O57" s="9">
        <v>1</v>
      </c>
      <c r="P57" s="9" t="s">
        <v>2</v>
      </c>
      <c r="Q57" s="2">
        <v>2</v>
      </c>
      <c r="R57" s="2" t="s">
        <v>29</v>
      </c>
      <c r="S57" s="2" t="s">
        <v>28</v>
      </c>
      <c r="T57" s="2">
        <v>773000</v>
      </c>
      <c r="U57" s="2">
        <v>7000</v>
      </c>
      <c r="V57" s="17">
        <f t="shared" si="1"/>
        <v>787000</v>
      </c>
    </row>
    <row r="58" spans="14:22" x14ac:dyDescent="0.25">
      <c r="N58" s="9" t="str">
        <f t="shared" si="0"/>
        <v>2N3D2AAAlta</v>
      </c>
      <c r="O58" s="9">
        <v>2</v>
      </c>
      <c r="P58" s="9" t="s">
        <v>3</v>
      </c>
      <c r="Q58" s="2">
        <v>2</v>
      </c>
      <c r="R58" s="2" t="s">
        <v>29</v>
      </c>
      <c r="S58" s="2" t="s">
        <v>28</v>
      </c>
      <c r="T58" s="2">
        <v>1133000</v>
      </c>
      <c r="U58" s="2">
        <v>7000</v>
      </c>
      <c r="V58" s="17">
        <f t="shared" si="1"/>
        <v>1161000</v>
      </c>
    </row>
    <row r="59" spans="14:22" x14ac:dyDescent="0.25">
      <c r="N59" s="9" t="str">
        <f t="shared" si="0"/>
        <v>3N4D2AAAlta</v>
      </c>
      <c r="O59" s="9">
        <v>3</v>
      </c>
      <c r="P59" s="9" t="s">
        <v>4</v>
      </c>
      <c r="Q59" s="2">
        <v>2</v>
      </c>
      <c r="R59" s="2" t="s">
        <v>29</v>
      </c>
      <c r="S59" s="2" t="s">
        <v>28</v>
      </c>
      <c r="T59" s="2">
        <v>1493000</v>
      </c>
      <c r="U59" s="2">
        <v>7000</v>
      </c>
      <c r="V59" s="17">
        <f t="shared" si="1"/>
        <v>1535000</v>
      </c>
    </row>
    <row r="60" spans="14:22" x14ac:dyDescent="0.25">
      <c r="N60" s="9" t="str">
        <f t="shared" si="0"/>
        <v>4N5D2AAAlta</v>
      </c>
      <c r="O60" s="9">
        <v>4</v>
      </c>
      <c r="P60" s="9" t="s">
        <v>5</v>
      </c>
      <c r="Q60" s="2">
        <v>2</v>
      </c>
      <c r="R60" s="2" t="s">
        <v>29</v>
      </c>
      <c r="S60" s="2" t="s">
        <v>28</v>
      </c>
      <c r="T60" s="2">
        <v>1851000</v>
      </c>
      <c r="U60" s="2">
        <v>7000</v>
      </c>
      <c r="V60" s="17">
        <f t="shared" si="1"/>
        <v>1907000</v>
      </c>
    </row>
    <row r="61" spans="14:22" x14ac:dyDescent="0.25">
      <c r="N61" s="9" t="str">
        <f t="shared" si="0"/>
        <v>5N6D2AAAlta</v>
      </c>
      <c r="O61" s="9">
        <v>5</v>
      </c>
      <c r="P61" s="9" t="s">
        <v>6</v>
      </c>
      <c r="Q61" s="2">
        <v>2</v>
      </c>
      <c r="R61" s="2" t="s">
        <v>29</v>
      </c>
      <c r="S61" s="2" t="s">
        <v>28</v>
      </c>
      <c r="T61" s="2">
        <v>2210000</v>
      </c>
      <c r="U61" s="2">
        <v>7000</v>
      </c>
      <c r="V61" s="17">
        <f t="shared" si="1"/>
        <v>2280000</v>
      </c>
    </row>
    <row r="62" spans="14:22" x14ac:dyDescent="0.25">
      <c r="N62" s="9" t="str">
        <f t="shared" si="0"/>
        <v>6N7D2AAAlta</v>
      </c>
      <c r="O62" s="9">
        <v>6</v>
      </c>
      <c r="P62" s="9" t="s">
        <v>7</v>
      </c>
      <c r="Q62" s="2">
        <v>2</v>
      </c>
      <c r="R62" s="2" t="s">
        <v>29</v>
      </c>
      <c r="S62" s="2" t="s">
        <v>28</v>
      </c>
      <c r="T62" s="2">
        <v>2571000</v>
      </c>
      <c r="U62" s="2">
        <v>7000</v>
      </c>
      <c r="V62" s="17">
        <f t="shared" si="1"/>
        <v>2655000</v>
      </c>
    </row>
    <row r="63" spans="14:22" x14ac:dyDescent="0.25">
      <c r="N63" s="9" t="str">
        <f t="shared" si="0"/>
        <v>1N2D3AAAlta</v>
      </c>
      <c r="O63" s="9">
        <v>1</v>
      </c>
      <c r="P63" s="9" t="s">
        <v>2</v>
      </c>
      <c r="Q63" s="2">
        <v>3</v>
      </c>
      <c r="R63" s="2" t="s">
        <v>29</v>
      </c>
      <c r="S63" s="2" t="s">
        <v>28</v>
      </c>
      <c r="T63" s="2">
        <v>1111000</v>
      </c>
      <c r="U63" s="2">
        <v>7000</v>
      </c>
      <c r="V63" s="17">
        <f t="shared" si="1"/>
        <v>1132000</v>
      </c>
    </row>
    <row r="64" spans="14:22" x14ac:dyDescent="0.25">
      <c r="N64" s="9" t="str">
        <f t="shared" si="0"/>
        <v>2N3D3AAAlta</v>
      </c>
      <c r="O64" s="9">
        <v>2</v>
      </c>
      <c r="P64" s="9" t="s">
        <v>3</v>
      </c>
      <c r="Q64" s="2">
        <v>3</v>
      </c>
      <c r="R64" s="2" t="s">
        <v>29</v>
      </c>
      <c r="S64" s="2" t="s">
        <v>28</v>
      </c>
      <c r="T64" s="2">
        <v>1549000</v>
      </c>
      <c r="U64" s="2">
        <v>7000</v>
      </c>
      <c r="V64" s="17">
        <f t="shared" si="1"/>
        <v>1591000</v>
      </c>
    </row>
    <row r="65" spans="14:22" x14ac:dyDescent="0.25">
      <c r="N65" s="9" t="str">
        <f t="shared" si="0"/>
        <v>3N4D3AAAlta</v>
      </c>
      <c r="O65" s="9">
        <v>3</v>
      </c>
      <c r="P65" s="9" t="s">
        <v>4</v>
      </c>
      <c r="Q65" s="2">
        <v>3</v>
      </c>
      <c r="R65" s="2" t="s">
        <v>29</v>
      </c>
      <c r="S65" s="2" t="s">
        <v>28</v>
      </c>
      <c r="T65" s="2">
        <v>1999000</v>
      </c>
      <c r="U65" s="2">
        <v>7000</v>
      </c>
      <c r="V65" s="17">
        <f t="shared" si="1"/>
        <v>2062000</v>
      </c>
    </row>
    <row r="66" spans="14:22" x14ac:dyDescent="0.25">
      <c r="N66" s="9" t="str">
        <f t="shared" si="0"/>
        <v>4N5D3AAAlta</v>
      </c>
      <c r="O66" s="9">
        <v>4</v>
      </c>
      <c r="P66" s="9" t="s">
        <v>5</v>
      </c>
      <c r="Q66" s="2">
        <v>3</v>
      </c>
      <c r="R66" s="2" t="s">
        <v>29</v>
      </c>
      <c r="S66" s="2" t="s">
        <v>28</v>
      </c>
      <c r="T66" s="2">
        <v>2451000</v>
      </c>
      <c r="U66" s="2">
        <v>7000</v>
      </c>
      <c r="V66" s="17">
        <f t="shared" si="1"/>
        <v>2535000</v>
      </c>
    </row>
    <row r="67" spans="14:22" x14ac:dyDescent="0.25">
      <c r="N67" s="9" t="str">
        <f t="shared" si="0"/>
        <v>5N6D3AAAlta</v>
      </c>
      <c r="O67" s="9">
        <v>5</v>
      </c>
      <c r="P67" s="9" t="s">
        <v>6</v>
      </c>
      <c r="Q67" s="2">
        <v>3</v>
      </c>
      <c r="R67" s="2" t="s">
        <v>29</v>
      </c>
      <c r="S67" s="2" t="s">
        <v>28</v>
      </c>
      <c r="T67" s="2">
        <v>2941000</v>
      </c>
      <c r="U67" s="2">
        <v>7000</v>
      </c>
      <c r="V67" s="17">
        <f t="shared" si="1"/>
        <v>3046000</v>
      </c>
    </row>
    <row r="68" spans="14:22" x14ac:dyDescent="0.25">
      <c r="N68" s="9" t="str">
        <f t="shared" ref="N68:N79" si="2">CONCATENATE(P68,Q68,R68,S68)</f>
        <v>6N7D3AAAlta</v>
      </c>
      <c r="O68" s="9">
        <v>6</v>
      </c>
      <c r="P68" s="9" t="s">
        <v>7</v>
      </c>
      <c r="Q68" s="2">
        <v>3</v>
      </c>
      <c r="R68" s="2" t="s">
        <v>29</v>
      </c>
      <c r="S68" s="2" t="s">
        <v>28</v>
      </c>
      <c r="T68" s="2">
        <v>3403000</v>
      </c>
      <c r="U68" s="2">
        <v>7000</v>
      </c>
      <c r="V68" s="17">
        <f t="shared" ref="V68:V79" si="3">+T68+U68*Q68*O68</f>
        <v>3529000</v>
      </c>
    </row>
    <row r="69" spans="14:22" x14ac:dyDescent="0.25">
      <c r="N69" s="9" t="str">
        <f t="shared" si="2"/>
        <v>1N2D4AAAlta</v>
      </c>
      <c r="O69" s="9">
        <v>1</v>
      </c>
      <c r="P69" s="9" t="s">
        <v>2</v>
      </c>
      <c r="Q69" s="2">
        <v>4</v>
      </c>
      <c r="R69" s="2" t="s">
        <v>29</v>
      </c>
      <c r="S69" s="2" t="s">
        <v>28</v>
      </c>
      <c r="T69" s="2">
        <v>1396000</v>
      </c>
      <c r="U69" s="2">
        <v>7000</v>
      </c>
      <c r="V69" s="17">
        <f t="shared" si="3"/>
        <v>1424000</v>
      </c>
    </row>
    <row r="70" spans="14:22" x14ac:dyDescent="0.25">
      <c r="N70" s="9" t="str">
        <f t="shared" si="2"/>
        <v>2N3D4AAAlta</v>
      </c>
      <c r="O70" s="9">
        <v>2</v>
      </c>
      <c r="P70" s="9" t="s">
        <v>3</v>
      </c>
      <c r="Q70" s="2">
        <v>4</v>
      </c>
      <c r="R70" s="2" t="s">
        <v>29</v>
      </c>
      <c r="S70" s="2" t="s">
        <v>28</v>
      </c>
      <c r="T70" s="2">
        <v>1918000</v>
      </c>
      <c r="U70" s="2">
        <v>7000</v>
      </c>
      <c r="V70" s="17">
        <f t="shared" si="3"/>
        <v>1974000</v>
      </c>
    </row>
    <row r="71" spans="14:22" x14ac:dyDescent="0.25">
      <c r="N71" s="9" t="str">
        <f t="shared" si="2"/>
        <v>3N4D4AAAlta</v>
      </c>
      <c r="O71" s="9">
        <v>3</v>
      </c>
      <c r="P71" s="9" t="s">
        <v>4</v>
      </c>
      <c r="Q71" s="2">
        <v>4</v>
      </c>
      <c r="R71" s="2" t="s">
        <v>29</v>
      </c>
      <c r="S71" s="2" t="s">
        <v>28</v>
      </c>
      <c r="T71" s="2">
        <v>2450000</v>
      </c>
      <c r="U71" s="2">
        <v>7000</v>
      </c>
      <c r="V71" s="17">
        <f t="shared" si="3"/>
        <v>2534000</v>
      </c>
    </row>
    <row r="72" spans="14:22" x14ac:dyDescent="0.25">
      <c r="N72" s="9" t="str">
        <f t="shared" si="2"/>
        <v>4N5D4AAAlta</v>
      </c>
      <c r="O72" s="9">
        <v>4</v>
      </c>
      <c r="P72" s="9" t="s">
        <v>5</v>
      </c>
      <c r="Q72" s="2">
        <v>4</v>
      </c>
      <c r="R72" s="2" t="s">
        <v>29</v>
      </c>
      <c r="S72" s="2" t="s">
        <v>28</v>
      </c>
      <c r="T72" s="2">
        <v>3018000</v>
      </c>
      <c r="U72" s="2">
        <v>7000</v>
      </c>
      <c r="V72" s="17">
        <f t="shared" si="3"/>
        <v>3130000</v>
      </c>
    </row>
    <row r="73" spans="14:22" x14ac:dyDescent="0.25">
      <c r="N73" s="9" t="str">
        <f t="shared" si="2"/>
        <v>5N6D4AAAlta</v>
      </c>
      <c r="O73" s="9">
        <v>5</v>
      </c>
      <c r="P73" s="9" t="s">
        <v>6</v>
      </c>
      <c r="Q73" s="2">
        <v>4</v>
      </c>
      <c r="R73" s="2" t="s">
        <v>29</v>
      </c>
      <c r="S73" s="2" t="s">
        <v>28</v>
      </c>
      <c r="T73" s="2">
        <v>3516000</v>
      </c>
      <c r="U73" s="2">
        <v>7000</v>
      </c>
      <c r="V73" s="17">
        <f t="shared" si="3"/>
        <v>3656000</v>
      </c>
    </row>
    <row r="74" spans="14:22" x14ac:dyDescent="0.25">
      <c r="N74" s="9" t="str">
        <f t="shared" si="2"/>
        <v>6N7D4AAAlta</v>
      </c>
      <c r="O74" s="9">
        <v>6</v>
      </c>
      <c r="P74" s="9" t="s">
        <v>7</v>
      </c>
      <c r="Q74" s="2">
        <v>4</v>
      </c>
      <c r="R74" s="2" t="s">
        <v>29</v>
      </c>
      <c r="S74" s="2" t="s">
        <v>28</v>
      </c>
      <c r="T74" s="2">
        <v>4049000</v>
      </c>
      <c r="U74" s="2">
        <v>7000</v>
      </c>
      <c r="V74" s="17">
        <f t="shared" si="3"/>
        <v>4217000</v>
      </c>
    </row>
    <row r="75" spans="14:22" x14ac:dyDescent="0.25">
      <c r="N75" s="9" t="str">
        <f t="shared" si="2"/>
        <v>1N2D1AAVIP</v>
      </c>
      <c r="O75" s="9">
        <v>1</v>
      </c>
      <c r="P75" s="9" t="s">
        <v>2</v>
      </c>
      <c r="Q75" s="2">
        <v>1</v>
      </c>
      <c r="R75" s="2" t="s">
        <v>29</v>
      </c>
      <c r="S75" s="2" t="s">
        <v>8</v>
      </c>
      <c r="T75" s="13">
        <v>382000</v>
      </c>
      <c r="U75" s="2">
        <v>7000</v>
      </c>
      <c r="V75" s="17">
        <f t="shared" si="3"/>
        <v>389000</v>
      </c>
    </row>
    <row r="76" spans="14:22" x14ac:dyDescent="0.25">
      <c r="N76" s="9" t="str">
        <f t="shared" si="2"/>
        <v>2N3D1AAVIP</v>
      </c>
      <c r="O76" s="9">
        <v>2</v>
      </c>
      <c r="P76" s="9" t="s">
        <v>3</v>
      </c>
      <c r="Q76" s="2">
        <v>1</v>
      </c>
      <c r="R76" s="2" t="s">
        <v>29</v>
      </c>
      <c r="S76" s="2" t="s">
        <v>8</v>
      </c>
      <c r="T76" s="13">
        <v>540000</v>
      </c>
      <c r="U76" s="2">
        <v>7000</v>
      </c>
      <c r="V76" s="17">
        <f t="shared" si="3"/>
        <v>554000</v>
      </c>
    </row>
    <row r="77" spans="14:22" x14ac:dyDescent="0.25">
      <c r="N77" s="9" t="str">
        <f t="shared" si="2"/>
        <v>3N4D1AAVIP</v>
      </c>
      <c r="O77" s="9">
        <v>3</v>
      </c>
      <c r="P77" s="9" t="s">
        <v>4</v>
      </c>
      <c r="Q77" s="2">
        <v>1</v>
      </c>
      <c r="R77" s="2" t="s">
        <v>29</v>
      </c>
      <c r="S77" s="2" t="s">
        <v>8</v>
      </c>
      <c r="T77" s="13">
        <v>700000</v>
      </c>
      <c r="U77" s="2">
        <v>7000</v>
      </c>
      <c r="V77" s="17">
        <f t="shared" si="3"/>
        <v>721000</v>
      </c>
    </row>
    <row r="78" spans="14:22" x14ac:dyDescent="0.25">
      <c r="N78" s="9" t="str">
        <f t="shared" si="2"/>
        <v>4N5D1AAVIP</v>
      </c>
      <c r="O78" s="9">
        <v>4</v>
      </c>
      <c r="P78" s="9" t="s">
        <v>5</v>
      </c>
      <c r="Q78" s="2">
        <v>1</v>
      </c>
      <c r="R78" s="2" t="s">
        <v>29</v>
      </c>
      <c r="S78" s="2" t="s">
        <v>8</v>
      </c>
      <c r="T78" s="13">
        <v>828000</v>
      </c>
      <c r="U78" s="2">
        <v>7000</v>
      </c>
      <c r="V78" s="17">
        <f t="shared" si="3"/>
        <v>856000</v>
      </c>
    </row>
    <row r="79" spans="14:22" x14ac:dyDescent="0.25">
      <c r="N79" s="9" t="str">
        <f t="shared" si="2"/>
        <v>5N6D1AAVIP</v>
      </c>
      <c r="O79" s="9">
        <v>5</v>
      </c>
      <c r="P79" s="9" t="s">
        <v>6</v>
      </c>
      <c r="Q79" s="2">
        <v>1</v>
      </c>
      <c r="R79" s="2" t="s">
        <v>29</v>
      </c>
      <c r="S79" s="2" t="s">
        <v>8</v>
      </c>
      <c r="T79" s="13">
        <v>977000</v>
      </c>
      <c r="U79" s="2">
        <v>7000</v>
      </c>
      <c r="V79" s="17">
        <f t="shared" si="3"/>
        <v>1012000</v>
      </c>
    </row>
    <row r="85" spans="18:18" x14ac:dyDescent="0.25">
      <c r="R85" s="1">
        <f>989-914</f>
        <v>75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Liquidador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</dc:creator>
  <cp:keywords/>
  <dc:description/>
  <cp:lastModifiedBy>Adolfo Araujo</cp:lastModifiedBy>
  <cp:revision/>
  <dcterms:created xsi:type="dcterms:W3CDTF">2022-07-22T22:53:15Z</dcterms:created>
  <dcterms:modified xsi:type="dcterms:W3CDTF">2025-04-16T22:50:52Z</dcterms:modified>
  <cp:category/>
  <cp:contentStatus/>
</cp:coreProperties>
</file>