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Applications/"/>
    </mc:Choice>
  </mc:AlternateContent>
  <xr:revisionPtr revIDLastSave="0" documentId="8_{5A267DA3-F08B-1E44-A7AD-D11075292E89}" xr6:coauthVersionLast="47" xr6:coauthVersionMax="47" xr10:uidLastSave="{00000000-0000-0000-0000-000000000000}"/>
  <bookViews>
    <workbookView xWindow="0" yWindow="0" windowWidth="28800" windowHeight="18000" firstSheet="2" activeTab="4" xr2:uid="{00000000-000D-0000-FFFF-FFFF00000000}"/>
  </bookViews>
  <sheets>
    <sheet name="Category Statistics" sheetId="5" r:id="rId1"/>
    <sheet name="Outcomes Based on Launch Date" sheetId="7" r:id="rId2"/>
    <sheet name="Theater Outcomes By Launch Date" sheetId="9" r:id="rId3"/>
    <sheet name="Outcomes Based on Goals" sheetId="10" r:id="rId4"/>
    <sheet name="Kickstarter" sheetId="1" r:id="rId5"/>
    <sheet name="Subcategory Statistics" sheetId="6" r:id="rId6"/>
  </sheets>
  <definedNames>
    <definedName name="_xlnm._FilterDatabase" localSheetId="4" hidden="1">Kickstarter!$E$1:$E$4115</definedName>
  </definedNames>
  <calcPr calcId="191029"/>
  <pivotCaches>
    <pivotCache cacheId="67" r:id="rId7"/>
    <pivotCache cacheId="68" r:id="rId8"/>
    <pivotCache cacheId="6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0" l="1"/>
  <c r="B7" i="10"/>
  <c r="H12" i="10"/>
  <c r="H11" i="10"/>
  <c r="G12" i="10"/>
  <c r="G11" i="10"/>
  <c r="F12" i="10"/>
  <c r="F11" i="10"/>
  <c r="H3" i="10"/>
  <c r="H4" i="10"/>
  <c r="H5" i="10"/>
  <c r="H6" i="10"/>
  <c r="H8" i="10"/>
  <c r="H9" i="10"/>
  <c r="H10" i="10"/>
  <c r="H13" i="10"/>
  <c r="H2" i="10"/>
  <c r="G3" i="10"/>
  <c r="G4" i="10"/>
  <c r="G5" i="10"/>
  <c r="G6" i="10"/>
  <c r="G8" i="10"/>
  <c r="G9" i="10"/>
  <c r="G10" i="10"/>
  <c r="G13" i="10"/>
  <c r="G2" i="10"/>
  <c r="F3" i="10"/>
  <c r="F4" i="10"/>
  <c r="F5" i="10"/>
  <c r="F6" i="10"/>
  <c r="F8" i="10"/>
  <c r="F9" i="10"/>
  <c r="F10" i="10"/>
  <c r="F13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E12" i="10" s="1"/>
  <c r="C11" i="10"/>
  <c r="C10" i="10"/>
  <c r="C9" i="10"/>
  <c r="C8" i="10"/>
  <c r="C7" i="10"/>
  <c r="C6" i="10"/>
  <c r="C5" i="10"/>
  <c r="C4" i="10"/>
  <c r="C3" i="10"/>
  <c r="C2" i="10"/>
  <c r="B13" i="10"/>
  <c r="B12" i="10"/>
  <c r="B11" i="10"/>
  <c r="B10" i="10"/>
  <c r="B9" i="10"/>
  <c r="B8" i="10"/>
  <c r="B6" i="10"/>
  <c r="B5" i="10"/>
  <c r="B4" i="10"/>
  <c r="B3" i="10"/>
  <c r="B2" i="10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2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1694" i="1"/>
  <c r="O2" i="1"/>
  <c r="E13" i="10" l="1"/>
  <c r="E7" i="10"/>
  <c r="E11" i="10"/>
  <c r="E10" i="10"/>
  <c r="E9" i="10"/>
  <c r="E8" i="10"/>
  <c r="E6" i="10"/>
  <c r="E5" i="10"/>
  <c r="E4" i="10"/>
  <c r="E2" i="10"/>
  <c r="E3" i="10"/>
  <c r="G7" i="10" l="1"/>
  <c r="H7" i="10"/>
  <c r="F7" i="10"/>
</calcChain>
</file>

<file path=xl/sharedStrings.xml><?xml version="1.0" encoding="utf-8"?>
<sst xmlns="http://schemas.openxmlformats.org/spreadsheetml/2006/main" count="33040" uniqueCount="8404">
  <si>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</si>
  <si>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</si>
  <si>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</si>
  <si>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</si>
  <si>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</si>
  <si>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</si>
  <si>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</si>
  <si>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</si>
  <si>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</si>
  <si>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</si>
  <si>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</si>
  <si>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</si>
  <si>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</si>
  <si>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</si>
  <si>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</si>
  <si>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</si>
  <si>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</si>
  <si>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</si>
  <si>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</si>
  <si>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</si>
  <si>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</si>
  <si>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</si>
  <si>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</si>
  <si>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</si>
  <si>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</si>
  <si>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</si>
  <si>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</si>
  <si>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</si>
  <si>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</si>
  <si>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</si>
  <si>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</si>
  <si>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</si>
  <si>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</si>
  <si>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</si>
  <si>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</si>
  <si>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</si>
  <si>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</si>
  <si>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</si>
  <si>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</si>
  <si>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</si>
  <si>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</si>
  <si>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</si>
  <si>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</si>
  <si>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</si>
  <si>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</si>
  <si>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</si>
  <si>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</si>
  <si>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</si>
  <si>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</si>
  <si>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</si>
  <si>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</si>
  <si>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</si>
  <si>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</si>
  <si>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</si>
  <si>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</si>
  <si>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</si>
  <si>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</si>
  <si>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</si>
  <si>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</si>
  <si>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</si>
  <si>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</si>
  <si>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</si>
  <si>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</si>
  <si>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</si>
  <si>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</si>
  <si>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</si>
  <si>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</si>
  <si>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</si>
  <si>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</si>
  <si>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</si>
  <si>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</si>
  <si>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</si>
  <si>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</si>
  <si>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</si>
  <si>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</si>
  <si>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</si>
  <si>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</si>
  <si>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</si>
  <si>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</si>
  <si>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</si>
  <si>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</si>
  <si>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</si>
  <si>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</si>
  <si>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</si>
  <si>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</si>
  <si>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</si>
  <si>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</si>
  <si>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</si>
  <si>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</si>
  <si>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</si>
  <si>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</si>
  <si>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</si>
  <si>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</si>
  <si>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</si>
  <si>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</si>
  <si>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</si>
  <si>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</si>
  <si>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</si>
  <si>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</si>
  <si>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</si>
  <si>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</si>
  <si>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</si>
  <si>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</si>
  <si>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</si>
  <si>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</si>
  <si>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</si>
  <si>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</si>
  <si>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</si>
  <si>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</si>
  <si>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</si>
  <si>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</si>
  <si>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</si>
  <si>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</si>
  <si>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</si>
  <si>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</si>
  <si>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</si>
  <si>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</si>
  <si>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</si>
  <si>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</si>
  <si>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</si>
  <si>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</si>
  <si>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</si>
  <si>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</si>
  <si>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</si>
  <si>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</si>
  <si>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</si>
  <si>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</si>
  <si>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</si>
  <si>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</si>
  <si>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</si>
  <si>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</si>
  <si>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</si>
  <si>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</si>
  <si>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</si>
  <si>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</si>
  <si>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</si>
  <si>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</si>
  <si>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</si>
  <si>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</si>
  <si>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</si>
  <si>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</si>
  <si>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</si>
  <si>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</si>
  <si>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</si>
  <si>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</si>
  <si>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</si>
  <si>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</si>
  <si>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</si>
  <si>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</si>
  <si>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</si>
  <si>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</si>
  <si>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</si>
  <si>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</si>
  <si>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</si>
  <si>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</si>
  <si>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</si>
  <si>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</si>
  <si>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</si>
  <si>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</si>
  <si>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</si>
  <si>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</si>
  <si>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</si>
  <si>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</si>
  <si>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</si>
  <si>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</si>
  <si>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</si>
  <si>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</si>
  <si>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</si>
  <si>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</si>
  <si>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</si>
  <si>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</si>
  <si>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</si>
  <si>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</si>
  <si>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</si>
  <si>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</si>
  <si>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</si>
  <si>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</si>
  <si>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</si>
  <si>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</si>
  <si>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</si>
  <si>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</si>
  <si>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</si>
  <si>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</si>
  <si>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</si>
  <si>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</si>
  <si>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</si>
  <si>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</si>
  <si>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</si>
  <si>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</si>
  <si>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</si>
  <si>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</si>
  <si>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</si>
  <si>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</si>
  <si>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</si>
  <si>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</si>
  <si>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</si>
  <si>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</si>
  <si>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</si>
  <si>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</si>
  <si>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</si>
  <si>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</si>
  <si>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</si>
  <si>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</si>
  <si>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</si>
  <si>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</si>
  <si>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</si>
  <si>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</si>
  <si>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</si>
  <si>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</si>
  <si>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</si>
  <si>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</si>
  <si>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</si>
  <si>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</si>
  <si>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</si>
  <si>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</si>
  <si>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</si>
  <si>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</si>
  <si>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</si>
  <si>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</si>
  <si>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</si>
  <si>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</si>
  <si>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</si>
  <si>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</si>
  <si>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</si>
  <si>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</si>
  <si>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</si>
  <si>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</si>
  <si>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</si>
  <si>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</si>
  <si>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</si>
  <si>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</si>
  <si>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</si>
  <si>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</si>
  <si>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</si>
  <si>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</si>
  <si>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</si>
  <si>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</si>
  <si>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</si>
  <si>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</si>
  <si>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</si>
  <si>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</si>
  <si>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</si>
  <si>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</si>
  <si>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</si>
  <si>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</si>
  <si>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</si>
  <si>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</si>
  <si>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</si>
  <si>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</si>
  <si>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</si>
  <si>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</si>
  <si>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</si>
  <si>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</si>
  <si>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</si>
  <si>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</si>
  <si>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</si>
  <si>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</si>
  <si>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</si>
  <si>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</si>
  <si>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</si>
  <si>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</si>
  <si>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</si>
  <si>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</si>
  <si>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</si>
  <si>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</si>
  <si>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</si>
  <si>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</si>
  <si>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</si>
  <si>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</si>
  <si>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</si>
  <si>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</si>
  <si>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</si>
  <si>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</si>
  <si>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</si>
  <si>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</si>
  <si>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</si>
  <si>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</si>
  <si>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</si>
  <si>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</si>
  <si>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</si>
  <si>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</si>
  <si>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</si>
  <si>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</si>
  <si>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</si>
  <si>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</si>
  <si>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</si>
  <si>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</si>
  <si>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</si>
  <si>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</si>
  <si>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</si>
  <si>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</si>
  <si>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</si>
  <si>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</si>
  <si>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</si>
  <si>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</si>
  <si>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</si>
  <si>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</si>
  <si>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</si>
  <si>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</si>
  <si>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</si>
  <si>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</si>
  <si>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</si>
  <si>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</si>
  <si>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</si>
  <si>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</si>
  <si>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</si>
  <si>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</si>
  <si>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</si>
  <si>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</si>
  <si>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</si>
  <si>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</si>
  <si>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</si>
  <si>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</si>
  <si>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</si>
  <si>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</si>
  <si>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</si>
  <si>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</si>
  <si>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</si>
  <si>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</si>
  <si>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</si>
  <si>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</si>
  <si>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</si>
  <si>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</si>
  <si>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</si>
  <si>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</si>
  <si>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</si>
  <si>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</si>
  <si>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</si>
  <si>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</si>
  <si>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</si>
  <si>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</si>
  <si>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</si>
  <si>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</si>
  <si>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</si>
  <si>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</si>
  <si>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</si>
  <si>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</si>
  <si>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</si>
  <si>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</si>
  <si>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</si>
  <si>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</si>
  <si>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</si>
  <si>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</si>
  <si>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</si>
  <si>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</si>
  <si>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</si>
  <si>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</si>
  <si>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</si>
  <si>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</si>
  <si>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</si>
  <si>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</si>
  <si>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</si>
  <si>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</si>
  <si>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</si>
  <si>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</si>
  <si>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</si>
  <si>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</si>
  <si>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</si>
  <si>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</si>
  <si>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</si>
  <si>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</si>
  <si>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</si>
  <si>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</si>
  <si>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</si>
  <si>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</si>
  <si>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</si>
  <si>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</si>
  <si>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</si>
  <si>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</si>
  <si>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</si>
  <si>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</si>
  <si>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</si>
  <si>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</si>
  <si>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</si>
  <si>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</si>
  <si>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</si>
  <si>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</si>
  <si>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</si>
  <si>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</si>
  <si>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</si>
  <si>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</si>
  <si>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</si>
  <si>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</si>
  <si>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</si>
  <si>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</si>
  <si>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</si>
  <si>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</si>
  <si>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</si>
  <si>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</si>
  <si>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</si>
  <si>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</si>
  <si>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</si>
  <si>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</si>
  <si>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</si>
  <si>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</si>
  <si>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</si>
  <si>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</si>
  <si>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</si>
  <si>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</si>
  <si>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</si>
  <si>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</si>
  <si>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</si>
  <si>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</si>
  <si>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</si>
  <si>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</si>
  <si>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</si>
  <si>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</si>
  <si>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</si>
  <si>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</si>
  <si>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</si>
  <si>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</si>
  <si>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</si>
  <si>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</si>
  <si>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</si>
  <si>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</si>
  <si>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</si>
  <si>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</si>
  <si>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</si>
  <si>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</si>
  <si>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</si>
  <si>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</si>
  <si>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</si>
  <si>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</si>
  <si>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</si>
  <si>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</si>
  <si>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</si>
  <si>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</si>
  <si>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</si>
  <si>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</si>
  <si>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</si>
  <si>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</si>
  <si>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</si>
  <si>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</si>
  <si>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</si>
  <si>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</si>
  <si>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</si>
  <si>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</si>
  <si>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</si>
  <si>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</si>
  <si>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</si>
  <si>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</si>
  <si>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</si>
  <si>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</si>
  <si>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</si>
  <si>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</si>
  <si>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</si>
  <si>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</si>
  <si>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</si>
  <si>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</si>
  <si>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</si>
  <si>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</si>
  <si>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</si>
  <si>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</si>
  <si>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</si>
  <si>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</si>
  <si>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</si>
  <si>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</si>
  <si>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</si>
  <si>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</si>
  <si>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</si>
  <si>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</si>
  <si>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</si>
  <si>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</si>
  <si>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</si>
  <si>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</si>
  <si>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</si>
  <si>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</si>
  <si>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</si>
  <si>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</si>
  <si>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</si>
  <si>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</si>
  <si>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</si>
  <si>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</si>
  <si>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</si>
  <si>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</si>
  <si>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</si>
  <si>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</si>
  <si>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</si>
  <si>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</si>
  <si>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</si>
  <si>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</si>
  <si>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</si>
  <si>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</si>
  <si>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</si>
  <si>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</si>
  <si>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</si>
  <si>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</si>
  <si>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</si>
  <si>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</si>
  <si>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</si>
  <si>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</si>
  <si>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</si>
  <si>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</si>
  <si>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</si>
  <si>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</si>
  <si>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</si>
  <si>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</si>
  <si>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</si>
  <si>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</si>
  <si>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</si>
  <si>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</si>
  <si>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</si>
  <si>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</si>
  <si>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</si>
  <si>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</si>
  <si>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</si>
  <si>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</si>
  <si>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</si>
  <si>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</si>
  <si>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</si>
  <si>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</si>
  <si>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</si>
  <si>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</si>
  <si>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</si>
  <si>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</si>
  <si>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</si>
  <si>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</si>
  <si>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</si>
  <si>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</si>
  <si>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</si>
  <si>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</si>
  <si>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</si>
  <si>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</si>
  <si>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</si>
  <si>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</si>
  <si>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</si>
  <si>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</si>
  <si>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</si>
  <si>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</si>
  <si>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</si>
  <si>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</si>
  <si>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</si>
  <si>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</si>
  <si>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</si>
  <si>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</si>
  <si>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</si>
  <si>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</si>
  <si>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</si>
  <si>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</si>
  <si>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</si>
  <si>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</si>
  <si>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</si>
  <si>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</si>
  <si>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</si>
  <si>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</si>
  <si>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</si>
  <si>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</si>
  <si>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</si>
  <si>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</si>
  <si>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</si>
  <si>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</si>
  <si>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</si>
  <si>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</si>
  <si>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</si>
  <si>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</si>
  <si>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</si>
  <si>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</si>
  <si>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</si>
  <si>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</si>
  <si>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</si>
  <si>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</si>
  <si>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</si>
  <si>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</si>
  <si>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</si>
  <si>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</si>
  <si>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</si>
  <si>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</si>
  <si>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</si>
  <si>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</si>
  <si>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</si>
  <si>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</si>
  <si>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</si>
  <si>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</si>
  <si>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</si>
  <si>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</si>
  <si>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</si>
  <si>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</si>
  <si>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</si>
  <si>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</si>
  <si>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</si>
  <si>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</si>
  <si>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</si>
  <si>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</si>
  <si>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</si>
  <si>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</si>
  <si>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</si>
  <si>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</si>
  <si>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</si>
  <si>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</si>
  <si>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</si>
  <si>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</si>
  <si>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</si>
  <si>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</si>
  <si>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</si>
  <si>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</si>
  <si>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</si>
  <si>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</si>
  <si>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</si>
  <si>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</si>
  <si>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</si>
  <si>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</si>
  <si>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</si>
  <si>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</si>
  <si>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</si>
  <si>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</si>
  <si>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</si>
  <si>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</si>
  <si>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</si>
  <si>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</si>
  <si>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</si>
  <si>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</si>
  <si>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</si>
  <si>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</si>
  <si>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</si>
  <si>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</si>
  <si>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</si>
  <si>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</si>
  <si>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</si>
  <si>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</si>
  <si>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</si>
  <si>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</si>
  <si>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</si>
  <si>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</si>
  <si>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</si>
  <si>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</si>
  <si>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</si>
  <si>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</si>
  <si>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</si>
  <si>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</si>
  <si>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</si>
  <si>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</si>
  <si>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</si>
  <si>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</si>
  <si>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</si>
  <si>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</si>
  <si>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</si>
  <si>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</si>
  <si>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</si>
  <si>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</si>
  <si>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</si>
  <si>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</si>
  <si>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</si>
  <si>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</si>
  <si>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</si>
  <si>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</si>
  <si>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</si>
  <si>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</si>
  <si>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</si>
  <si>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</si>
  <si>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</si>
  <si>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</si>
  <si>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</si>
  <si>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</si>
  <si>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</si>
  <si>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</si>
  <si>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</si>
  <si>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</si>
  <si>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</si>
  <si>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</si>
  <si>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</si>
  <si>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</si>
  <si>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</si>
  <si>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</si>
  <si>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</si>
  <si>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</si>
  <si>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</si>
  <si>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</si>
  <si>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</si>
  <si>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</si>
  <si>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</si>
  <si>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</si>
  <si>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</si>
  <si>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</si>
  <si>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</si>
  <si>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</si>
  <si>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</si>
  <si>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</si>
  <si>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</si>
  <si>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</si>
  <si>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</si>
  <si>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</si>
  <si>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</si>
  <si>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</si>
  <si>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</si>
  <si>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</si>
  <si>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</si>
  <si>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</si>
  <si>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</si>
  <si>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</si>
  <si>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</si>
  <si>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</si>
  <si>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</si>
  <si>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</si>
  <si>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</si>
  <si>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</si>
  <si>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</si>
  <si>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</si>
  <si>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</si>
  <si>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</si>
  <si>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</si>
  <si>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</si>
  <si>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</si>
  <si>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</si>
  <si>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</si>
  <si>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</si>
  <si>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</si>
  <si>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</si>
  <si>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</si>
  <si>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</si>
  <si>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</si>
  <si>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</si>
  <si>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</si>
  <si>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</si>
  <si>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</si>
  <si>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</si>
  <si>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</si>
  <si>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</si>
  <si>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</si>
  <si>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</si>
  <si>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</si>
  <si>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</si>
  <si>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</si>
  <si>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</si>
  <si>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</si>
  <si>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</si>
  <si>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</si>
  <si>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</si>
  <si>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</si>
  <si>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</si>
  <si>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</si>
  <si>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</si>
  <si>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</si>
  <si>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</si>
  <si>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</si>
  <si>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</si>
  <si>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</si>
  <si>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</si>
  <si>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</si>
  <si>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</si>
  <si>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</si>
  <si>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</si>
  <si>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</si>
  <si>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</si>
  <si>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</si>
  <si>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</si>
  <si>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</si>
  <si>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</si>
  <si>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</si>
  <si>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</si>
  <si>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</si>
  <si>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</si>
  <si>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</si>
  <si>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</si>
  <si>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</si>
  <si>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</si>
  <si>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</si>
  <si>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</si>
  <si>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</si>
  <si>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</si>
  <si>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</si>
  <si>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</si>
  <si>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</si>
  <si>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</si>
  <si>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</si>
  <si>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</si>
  <si>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</si>
  <si>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</si>
  <si>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</si>
  <si>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</si>
  <si>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</si>
  <si>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</si>
  <si>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</si>
  <si>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</si>
  <si>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</si>
  <si>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</si>
  <si>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</si>
  <si>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</si>
  <si>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</si>
  <si>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</si>
  <si>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</si>
  <si>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</si>
  <si>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</si>
  <si>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</si>
  <si>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</si>
  <si>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</si>
  <si>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</si>
  <si>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</si>
  <si>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</si>
  <si>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</si>
  <si>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</si>
  <si>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</si>
  <si>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</si>
  <si>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</si>
  <si>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</si>
  <si>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</si>
  <si>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</si>
  <si>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</si>
  <si>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</si>
  <si>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</si>
  <si>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</si>
  <si>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</si>
  <si>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</si>
  <si>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</si>
  <si>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</si>
  <si>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</si>
  <si>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</si>
  <si>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</si>
  <si>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</si>
  <si>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</si>
  <si>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</si>
  <si>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</si>
  <si>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</si>
  <si>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</si>
  <si>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</si>
  <si>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</si>
  <si>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</si>
  <si>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</si>
  <si>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</si>
  <si>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</si>
  <si>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</si>
  <si>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</si>
  <si>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</si>
  <si>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</si>
  <si>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</si>
  <si>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</si>
  <si>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</si>
  <si>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</si>
  <si>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</si>
  <si>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</si>
  <si>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</si>
  <si>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</si>
  <si>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</si>
  <si>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</si>
  <si>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</si>
  <si>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</si>
  <si>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</si>
  <si>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</si>
  <si>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</si>
  <si>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</si>
  <si>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</si>
  <si>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</si>
  <si>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</si>
  <si>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</si>
  <si>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</si>
  <si>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</si>
  <si>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</si>
  <si>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</si>
  <si>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</si>
  <si>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</si>
  <si>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</si>
  <si>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</si>
  <si>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</si>
  <si>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</si>
  <si>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</si>
  <si>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</si>
  <si>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</si>
  <si>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</si>
  <si>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</si>
  <si>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</si>
  <si>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</si>
  <si>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</si>
  <si>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</si>
  <si>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</si>
  <si>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</si>
  <si>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</si>
  <si>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</si>
  <si>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</si>
  <si>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</si>
  <si>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</si>
  <si>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</si>
  <si>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</si>
  <si>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</si>
  <si>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</si>
  <si>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</si>
  <si>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</si>
  <si>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</si>
  <si>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</si>
  <si>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</si>
  <si>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</si>
  <si>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</si>
  <si>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</si>
  <si>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</si>
  <si>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</si>
  <si>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</si>
  <si>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</si>
  <si>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</si>
  <si>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</si>
  <si>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</si>
  <si>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</si>
  <si>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</si>
  <si>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</si>
  <si>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</si>
  <si>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</si>
  <si>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</si>
  <si>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</si>
  <si>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</si>
  <si>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</si>
  <si>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</si>
  <si>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</si>
  <si>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</si>
  <si>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</si>
  <si>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</si>
  <si>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</si>
  <si>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</si>
  <si>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</si>
  <si>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</si>
  <si>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</si>
  <si>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</si>
  <si>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</si>
  <si>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</si>
  <si>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</si>
  <si>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</si>
  <si>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</si>
  <si>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</si>
  <si>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</si>
  <si>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</si>
  <si>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</si>
  <si>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</si>
  <si>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</si>
  <si>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</si>
  <si>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</si>
  <si>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</si>
  <si>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</si>
  <si>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</si>
  <si>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</si>
  <si>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</si>
  <si>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</si>
  <si>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</si>
  <si>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</si>
  <si>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</si>
  <si>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</si>
  <si>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</si>
  <si>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</si>
  <si>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</si>
  <si>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</si>
  <si>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</si>
  <si>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</si>
  <si>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</si>
  <si>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</si>
  <si>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</si>
  <si>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</si>
  <si>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</si>
  <si>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</si>
  <si>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</si>
  <si>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</si>
  <si>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</si>
  <si>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</si>
  <si>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</si>
  <si>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</si>
  <si>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</si>
  <si>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</si>
  <si>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</si>
  <si>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</si>
  <si>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</si>
  <si>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</si>
  <si>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</si>
  <si>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</si>
  <si>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</si>
  <si>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</si>
  <si>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</si>
  <si>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</si>
  <si>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</si>
  <si>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</si>
  <si>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</si>
  <si>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</si>
  <si>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</si>
  <si>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</si>
  <si>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</si>
  <si>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</si>
  <si>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</si>
  <si>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</si>
  <si>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</si>
  <si>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</si>
  <si>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</si>
  <si>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</si>
  <si>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</si>
  <si>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</si>
  <si>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</si>
  <si>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</si>
  <si>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</si>
  <si>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</si>
  <si>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</si>
  <si>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</si>
  <si>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</si>
  <si>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</si>
  <si>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</si>
  <si>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</si>
  <si>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</si>
  <si>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</si>
  <si>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</si>
  <si>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</si>
  <si>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</si>
  <si>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</si>
  <si>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</si>
  <si>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</si>
  <si>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</si>
  <si>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</si>
  <si>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</si>
  <si>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</si>
  <si>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</si>
  <si>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</si>
  <si>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</si>
  <si>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</si>
  <si>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</si>
  <si>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</si>
  <si>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</si>
  <si>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</si>
  <si>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</si>
  <si>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</si>
  <si>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</si>
  <si>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</si>
  <si>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</si>
  <si>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</si>
  <si>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</si>
  <si>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</si>
  <si>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</si>
  <si>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</si>
  <si>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</si>
  <si>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</si>
  <si>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</si>
  <si>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</si>
  <si>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</si>
  <si>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</si>
  <si>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</si>
  <si>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</si>
  <si>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</si>
  <si>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</si>
  <si>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</si>
  <si>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</si>
  <si>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</si>
  <si>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</si>
  <si>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</si>
  <si>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</si>
  <si>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</si>
  <si>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</si>
  <si>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</si>
  <si>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</si>
  <si>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</si>
  <si>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</si>
  <si>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</si>
  <si>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</si>
  <si>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</si>
  <si>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</si>
  <si>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</si>
  <si>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</si>
  <si>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</si>
  <si>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</si>
  <si>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</si>
  <si>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</si>
  <si>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</si>
  <si>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</si>
  <si>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</si>
  <si>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</si>
  <si>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</si>
  <si>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</si>
  <si>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</si>
  <si>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</si>
  <si>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</si>
  <si>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</si>
  <si>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</si>
  <si>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</si>
  <si>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</si>
  <si>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</si>
  <si>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</si>
  <si>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</si>
  <si>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</si>
  <si>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</si>
  <si>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</si>
  <si>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</si>
  <si>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</si>
  <si>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</si>
  <si>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</si>
  <si>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</si>
  <si>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</si>
  <si>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</si>
  <si>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</si>
  <si>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</si>
  <si>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</si>
  <si>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</si>
  <si>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</si>
  <si>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</si>
  <si>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</si>
  <si>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</si>
  <si>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</si>
  <si>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</si>
  <si>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</si>
  <si>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</si>
  <si>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</si>
  <si>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</si>
  <si>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</si>
  <si>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</si>
  <si>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</si>
  <si>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</si>
  <si>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</si>
  <si>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</si>
  <si>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</si>
  <si>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</si>
  <si>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</si>
  <si>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</si>
  <si>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</si>
  <si>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</si>
  <si>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</si>
  <si>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</si>
  <si>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</si>
  <si>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</si>
  <si>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</si>
  <si>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</si>
  <si>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</si>
  <si>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</si>
  <si>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</si>
  <si>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</si>
  <si>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</si>
  <si>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</si>
  <si>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</si>
  <si>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</si>
  <si>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</si>
  <si>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</si>
  <si>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</si>
  <si>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</si>
  <si>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</si>
  <si>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</si>
  <si>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</si>
  <si>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</si>
  <si>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</si>
  <si>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</si>
  <si>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</si>
  <si>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</si>
  <si>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</si>
  <si>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</si>
  <si>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</si>
  <si>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</si>
  <si>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</si>
  <si>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</si>
  <si>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</si>
  <si>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</si>
  <si>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</si>
  <si>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</si>
  <si>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</si>
  <si>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</si>
  <si>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</si>
  <si>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</si>
  <si>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</si>
  <si>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</si>
  <si>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</si>
  <si>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</si>
  <si>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</si>
  <si>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</si>
  <si>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</si>
  <si>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</si>
  <si>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</si>
  <si>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</si>
  <si>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</si>
  <si>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</si>
  <si>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</si>
  <si>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</si>
  <si>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</si>
  <si>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</si>
  <si>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</si>
  <si>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</si>
  <si>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</si>
  <si>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</si>
  <si>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</si>
  <si>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</si>
  <si>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</si>
  <si>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</si>
  <si>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</si>
  <si>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</si>
  <si>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</si>
  <si>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</si>
  <si>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</si>
  <si>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</si>
  <si>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</si>
  <si>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</si>
  <si>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</si>
  <si>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</si>
  <si>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</si>
  <si>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</si>
  <si>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</si>
  <si>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</si>
  <si>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</si>
  <si>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</si>
  <si>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</si>
  <si>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</si>
  <si>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</si>
  <si>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</si>
  <si>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</si>
  <si>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</si>
  <si>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</si>
  <si>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</si>
  <si>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</si>
  <si>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</si>
  <si>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</si>
  <si>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</si>
  <si>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</si>
  <si>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</si>
  <si>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</si>
  <si>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</si>
  <si>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</si>
  <si>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</si>
  <si>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</si>
  <si>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</si>
  <si>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</si>
  <si>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</si>
  <si>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</si>
  <si>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</si>
  <si>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</si>
  <si>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</si>
  <si>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</si>
  <si>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</si>
  <si>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</si>
  <si>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</si>
  <si>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</si>
  <si>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</si>
  <si>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</si>
  <si>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</si>
  <si>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</si>
  <si>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</si>
  <si>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</si>
  <si>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</si>
  <si>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</si>
  <si>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</si>
  <si>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</si>
  <si>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</si>
  <si>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</si>
  <si>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</si>
  <si>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</si>
  <si>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</si>
  <si>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</si>
  <si>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</si>
  <si>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</si>
  <si>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</si>
  <si>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</si>
  <si>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</si>
  <si>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</si>
  <si>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</si>
  <si>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</si>
  <si>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</si>
  <si>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</si>
  <si>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</si>
  <si>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</si>
  <si>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</si>
  <si>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</si>
  <si>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</si>
  <si>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</si>
  <si>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</si>
  <si>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</si>
  <si>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</si>
  <si>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</si>
  <si>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</si>
  <si>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</si>
  <si>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</si>
  <si>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</si>
  <si>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</si>
  <si>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</si>
  <si>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</si>
  <si>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</si>
  <si>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</si>
  <si>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</si>
  <si>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</si>
  <si>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</si>
  <si>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</si>
  <si>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</si>
  <si>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</si>
  <si>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</si>
  <si>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</si>
  <si>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</si>
  <si>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</si>
  <si>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</si>
  <si>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</si>
  <si>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</si>
  <si>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</si>
  <si>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</si>
  <si>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</si>
  <si>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</si>
  <si>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</si>
  <si>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</si>
  <si>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</si>
  <si>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</si>
  <si>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</si>
  <si>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</si>
  <si>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</si>
  <si>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</si>
  <si>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</si>
  <si>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</si>
  <si>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</si>
  <si>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</si>
  <si>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</si>
  <si>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</si>
  <si>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</si>
  <si>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</si>
  <si>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</si>
  <si>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</si>
  <si>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</si>
  <si>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</si>
  <si>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</si>
  <si>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</si>
  <si>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</si>
  <si>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</si>
  <si>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</si>
  <si>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</si>
  <si>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</si>
  <si>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</si>
  <si>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</si>
  <si>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</si>
  <si>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</si>
  <si>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</si>
  <si>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</si>
  <si>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</si>
  <si>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</si>
  <si>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</si>
  <si>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</si>
  <si>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</si>
  <si>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</si>
  <si>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</si>
  <si>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</si>
  <si>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</si>
  <si>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</si>
  <si>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</si>
  <si>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</si>
  <si>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</si>
  <si>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</si>
  <si>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</si>
  <si>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</si>
  <si>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</si>
  <si>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</si>
  <si>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</si>
  <si>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</si>
  <si>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</si>
  <si>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</si>
  <si>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</si>
  <si>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</si>
  <si>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</si>
  <si>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</si>
  <si>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</si>
  <si>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</si>
  <si>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</si>
  <si>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</si>
  <si>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</si>
  <si>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</si>
  <si>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</si>
  <si>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</si>
  <si>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</si>
  <si>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</si>
  <si>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</si>
  <si>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</si>
  <si>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</si>
  <si>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</si>
  <si>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</si>
  <si>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</si>
  <si>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</si>
  <si>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</si>
  <si>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</si>
  <si>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</si>
  <si>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</si>
  <si>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</si>
  <si>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</si>
  <si>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</si>
  <si>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</si>
  <si>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</si>
  <si>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</si>
  <si>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</si>
  <si>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</si>
  <si>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</si>
  <si>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</si>
  <si>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</si>
  <si>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</si>
  <si>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</si>
  <si>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</si>
  <si>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</si>
  <si>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</si>
  <si>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</si>
  <si>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</si>
  <si>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</si>
  <si>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</si>
  <si>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</si>
  <si>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</si>
  <si>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</si>
  <si>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</si>
  <si>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</si>
  <si>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</si>
  <si>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</si>
  <si>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</si>
  <si>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</si>
  <si>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</si>
  <si>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</si>
  <si>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</si>
  <si>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</si>
  <si>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</si>
  <si>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</si>
  <si>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</si>
  <si>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</si>
  <si>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</si>
  <si>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</si>
  <si>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</si>
  <si>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</si>
  <si>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</si>
  <si>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</si>
  <si>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</si>
  <si>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</si>
  <si>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</si>
  <si>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</si>
  <si>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</si>
  <si>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</si>
  <si>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</si>
  <si>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</si>
  <si>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</si>
  <si>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</si>
  <si>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</si>
  <si>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</si>
  <si>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</si>
  <si>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</si>
  <si>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</si>
  <si>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</si>
  <si>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</si>
  <si>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</si>
  <si>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</si>
  <si>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</si>
  <si>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</si>
  <si>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</si>
  <si>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</si>
  <si>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</si>
  <si>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</si>
  <si>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</si>
  <si>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</si>
  <si>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</si>
  <si>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</si>
  <si>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</si>
  <si>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</si>
  <si>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</si>
  <si>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</si>
  <si>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</si>
  <si>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</si>
  <si>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</si>
  <si>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</si>
  <si>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</si>
  <si>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</si>
  <si>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</si>
  <si>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</si>
  <si>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</si>
  <si>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</si>
  <si>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</si>
  <si>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</si>
  <si>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</si>
  <si>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</si>
  <si>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</si>
  <si>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</si>
  <si>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</si>
  <si>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</si>
  <si>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</si>
  <si>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</si>
  <si>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</si>
  <si>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</si>
  <si>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</si>
  <si>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</si>
  <si>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</si>
  <si>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</si>
  <si>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</si>
  <si>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</si>
  <si>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</si>
  <si>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</si>
  <si>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</si>
  <si>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</si>
  <si>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</si>
  <si>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</si>
  <si>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</si>
  <si>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</si>
  <si>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</si>
  <si>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</si>
  <si>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</si>
  <si>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</si>
  <si>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</si>
  <si>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</si>
  <si>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</si>
  <si>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</si>
  <si>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</si>
  <si>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</si>
  <si>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</si>
  <si>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</si>
  <si>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</si>
  <si>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</si>
  <si>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</si>
  <si>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</si>
  <si>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</si>
  <si>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</si>
  <si>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</si>
  <si>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</si>
  <si>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</si>
  <si>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</si>
  <si>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</si>
  <si>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</si>
  <si>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</si>
  <si>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</si>
  <si>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</si>
  <si>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</si>
  <si>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</si>
  <si>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</si>
  <si>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</si>
  <si>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</si>
  <si>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</si>
  <si>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</si>
  <si>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</si>
  <si>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</si>
  <si>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</si>
  <si>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</si>
  <si>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</si>
  <si>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</si>
  <si>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</si>
  <si>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</si>
  <si>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</si>
  <si>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</si>
  <si>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</si>
  <si>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</si>
  <si>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</si>
  <si>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</si>
  <si>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</si>
  <si>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</si>
  <si>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</si>
  <si>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</si>
  <si>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</si>
  <si>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</si>
  <si>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</si>
  <si>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</si>
  <si>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</si>
  <si>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</si>
  <si>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</si>
  <si>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</si>
  <si>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</si>
  <si>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</si>
  <si>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</si>
  <si>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</si>
  <si>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</si>
  <si>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</si>
  <si>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</si>
  <si>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</si>
  <si>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</si>
  <si>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</si>
  <si>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</si>
  <si>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</si>
  <si>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</si>
  <si>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</si>
  <si>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</si>
  <si>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</si>
  <si>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</si>
  <si>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</si>
  <si>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</si>
  <si>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</si>
  <si>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</si>
  <si>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</si>
  <si>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</si>
  <si>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</si>
  <si>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</si>
  <si>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</si>
  <si>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</si>
  <si>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</si>
  <si>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</si>
  <si>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</si>
  <si>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</si>
  <si>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</si>
  <si>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</si>
  <si>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</si>
  <si>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</si>
  <si>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</si>
  <si>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</si>
  <si>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</si>
  <si>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</si>
  <si>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</si>
  <si>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</si>
  <si>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</si>
  <si>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</si>
  <si>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</si>
  <si>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</si>
  <si>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</si>
  <si>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</si>
  <si>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</si>
  <si>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</si>
  <si>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</si>
  <si>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</si>
  <si>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</si>
  <si>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</si>
  <si>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</si>
  <si>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</si>
  <si>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</si>
  <si>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</si>
  <si>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</si>
  <si>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</si>
  <si>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</si>
  <si>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</si>
  <si>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</si>
  <si>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</si>
  <si>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</si>
  <si>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</si>
  <si>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</si>
  <si>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</si>
  <si>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</si>
  <si>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</si>
  <si>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</si>
  <si>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</si>
  <si>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</si>
  <si>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</si>
  <si>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</si>
  <si>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</si>
  <si>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</si>
  <si>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</si>
  <si>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</si>
  <si>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</si>
  <si>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</si>
  <si>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</si>
  <si>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</si>
  <si>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</si>
  <si>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</si>
  <si>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</si>
  <si>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</si>
  <si>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</si>
  <si>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</si>
  <si>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</si>
  <si>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</si>
  <si>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</si>
  <si>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</si>
  <si>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</si>
  <si>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</si>
  <si>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</si>
  <si>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</si>
  <si>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</si>
  <si>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</si>
  <si>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</si>
  <si>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</si>
  <si>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</si>
  <si>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</si>
  <si>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</si>
  <si>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</si>
  <si>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</si>
  <si>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</si>
  <si>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</si>
  <si>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</si>
  <si>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</si>
  <si>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</si>
  <si>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</si>
  <si>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</si>
  <si>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</si>
  <si>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</si>
  <si>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</si>
  <si>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</si>
  <si>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</si>
  <si>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</si>
  <si>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</si>
  <si>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</si>
  <si>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</si>
  <si>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</si>
  <si>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</si>
  <si>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</si>
  <si>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</si>
  <si>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</si>
  <si>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</si>
  <si>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</si>
  <si>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</si>
  <si>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</si>
  <si>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</si>
  <si>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</si>
  <si>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</si>
  <si>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</si>
  <si>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</si>
  <si>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</si>
  <si>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</si>
  <si>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</si>
  <si>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</si>
  <si>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</si>
  <si>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</si>
  <si>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</si>
  <si>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</si>
  <si>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</si>
  <si>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</si>
  <si>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</si>
  <si>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</si>
  <si>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</si>
  <si>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</si>
  <si>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</si>
  <si>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</si>
  <si>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</si>
  <si>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</si>
  <si>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</si>
  <si>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</si>
  <si>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</si>
  <si>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</si>
  <si>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</si>
  <si>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</si>
  <si>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</si>
  <si>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</si>
  <si>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</si>
  <si>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</si>
  <si>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</si>
  <si>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</si>
  <si>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</si>
  <si>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</si>
  <si>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</si>
  <si>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</si>
  <si>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</si>
  <si>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</si>
  <si>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</si>
  <si>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</si>
  <si>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</si>
  <si>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</si>
  <si>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</si>
  <si>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</si>
  <si>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</si>
  <si>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</si>
  <si>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</si>
  <si>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</si>
  <si>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</si>
  <si>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</si>
  <si>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</si>
  <si>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</si>
  <si>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</si>
  <si>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</si>
  <si>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</si>
  <si>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</si>
  <si>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</si>
  <si>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</si>
  <si>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</si>
  <si>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</si>
  <si>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</si>
  <si>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</si>
  <si>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</si>
  <si>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</si>
  <si>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</si>
  <si>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</si>
  <si>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</si>
  <si>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</si>
  <si>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</si>
  <si>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</si>
  <si>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</si>
  <si>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</si>
  <si>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</si>
  <si>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</si>
  <si>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</si>
  <si>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</si>
  <si>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</si>
  <si>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</si>
  <si>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</si>
  <si>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</si>
  <si>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</si>
  <si>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</si>
  <si>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</si>
  <si>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</si>
  <si>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</si>
  <si>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</si>
  <si>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</si>
  <si>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</si>
  <si>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</si>
  <si>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</si>
  <si>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</si>
  <si>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</si>
  <si>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</si>
  <si>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</si>
  <si>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</si>
  <si>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</si>
  <si>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</si>
  <si>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</si>
  <si>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</si>
  <si>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</si>
  <si>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</si>
  <si>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</si>
  <si>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</si>
  <si>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</si>
  <si>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</si>
  <si>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</si>
  <si>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</si>
  <si>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</si>
  <si>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</si>
  <si>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</si>
  <si>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</si>
  <si>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</si>
  <si>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</si>
  <si>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</si>
  <si>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</si>
  <si>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</si>
  <si>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</si>
  <si>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</si>
  <si>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</si>
  <si>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</si>
  <si>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</si>
  <si>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</si>
  <si>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</si>
  <si>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</si>
  <si>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</si>
  <si>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</si>
  <si>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</si>
  <si>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</si>
  <si>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</si>
  <si>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</si>
  <si>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</si>
  <si>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</si>
  <si>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</si>
  <si>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</si>
  <si>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</si>
  <si>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</si>
  <si>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</si>
  <si>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</si>
  <si>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</si>
  <si>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</si>
  <si>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</si>
  <si>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</si>
  <si>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</si>
  <si>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</si>
  <si>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</si>
  <si>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</si>
  <si>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</si>
  <si>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</si>
  <si>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</si>
  <si>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</si>
  <si>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</si>
  <si>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</si>
  <si>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</si>
  <si>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</si>
  <si>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</si>
  <si>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</si>
  <si>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</si>
  <si>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</si>
  <si>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</si>
  <si>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</si>
  <si>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</si>
  <si>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</si>
  <si>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</si>
  <si>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</si>
  <si>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</si>
  <si>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</si>
  <si>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</si>
  <si>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</si>
  <si>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</si>
  <si>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</si>
  <si>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</si>
  <si>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</si>
  <si>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</si>
  <si>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</si>
  <si>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</si>
  <si>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</si>
  <si>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</si>
  <si>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</si>
  <si>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</si>
  <si>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</si>
  <si>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</si>
  <si>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</si>
  <si>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</si>
  <si>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</si>
  <si>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</si>
  <si>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</si>
  <si>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</si>
  <si>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</si>
  <si>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</si>
  <si>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</si>
  <si>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</si>
  <si>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</si>
  <si>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</si>
  <si>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</si>
  <si>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</si>
  <si>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</si>
  <si>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</si>
  <si>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</si>
  <si>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</si>
  <si>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</si>
  <si>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</si>
  <si>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</si>
  <si>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</si>
  <si>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</si>
  <si>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</si>
  <si>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</si>
  <si>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</si>
  <si>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</si>
  <si>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</si>
  <si>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</si>
  <si>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</si>
  <si>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</si>
  <si>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</si>
  <si>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</si>
  <si>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</si>
  <si>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</si>
  <si>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</si>
  <si>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</si>
  <si>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</si>
  <si>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</si>
  <si>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</si>
  <si>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</si>
  <si>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</si>
  <si>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</si>
  <si>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</si>
  <si>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</si>
  <si>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</si>
  <si>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</si>
  <si>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</si>
  <si>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</si>
  <si>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</si>
  <si>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</si>
  <si>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</si>
  <si>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</si>
  <si>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</si>
  <si>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</si>
  <si>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</si>
  <si>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</si>
  <si>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</si>
  <si>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</si>
  <si>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</si>
  <si>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</si>
  <si>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</si>
  <si>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</si>
  <si>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</si>
  <si>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</si>
  <si>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</si>
  <si>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</si>
  <si>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</si>
  <si>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</si>
  <si>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</si>
  <si>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</si>
  <si>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</si>
  <si>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</si>
  <si>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</si>
  <si>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</si>
  <si>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</si>
  <si>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</si>
  <si>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</si>
  <si>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</si>
  <si>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</si>
  <si>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</si>
  <si>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</si>
  <si>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</si>
  <si>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</si>
  <si>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</si>
  <si>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</si>
  <si>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</si>
  <si>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</si>
  <si>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</si>
  <si>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</si>
  <si>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</si>
  <si>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</si>
  <si>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</si>
  <si>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</si>
  <si>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</si>
  <si>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</si>
  <si>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</si>
  <si>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</si>
  <si>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</si>
  <si>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</si>
  <si>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</si>
  <si>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</si>
  <si>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</si>
  <si>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</si>
  <si>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</si>
  <si>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</si>
  <si>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</si>
  <si>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</si>
  <si>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</si>
  <si>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</si>
  <si>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</si>
  <si>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</si>
  <si>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</si>
  <si>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</si>
  <si>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</si>
  <si>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</si>
  <si>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</si>
  <si>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</si>
  <si>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</si>
  <si>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</si>
  <si>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</si>
  <si>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</si>
  <si>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</si>
  <si>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</si>
  <si>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</si>
  <si>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</si>
  <si>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</si>
  <si>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</si>
  <si>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</si>
  <si>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</si>
  <si>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</si>
  <si>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</si>
  <si>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</si>
  <si>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</si>
  <si>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</si>
  <si>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</si>
  <si>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</si>
  <si>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</si>
  <si>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</si>
  <si>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</si>
  <si>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</si>
  <si>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</si>
  <si>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</si>
  <si>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</si>
  <si>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</si>
  <si>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</si>
  <si>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</si>
  <si>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</si>
  <si>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</si>
  <si>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</si>
  <si>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</si>
  <si>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</si>
  <si>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</si>
  <si>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</si>
  <si>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</si>
  <si>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</si>
  <si>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</si>
  <si>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</si>
  <si>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</si>
  <si>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</si>
  <si>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</si>
  <si>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</si>
  <si>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</si>
  <si>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</si>
  <si>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</si>
  <si>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</si>
  <si>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</si>
  <si>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</si>
  <si>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</si>
  <si>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</si>
  <si>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</si>
  <si>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</si>
  <si>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</si>
  <si>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</si>
  <si>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</si>
  <si>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</si>
  <si>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</si>
  <si>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</si>
  <si>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</si>
  <si>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</si>
  <si>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</si>
  <si>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</si>
  <si>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</si>
  <si>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</si>
  <si>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</si>
  <si>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</si>
  <si>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</si>
  <si>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</si>
  <si>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</si>
  <si>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</si>
  <si>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</si>
  <si>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</si>
  <si>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</si>
  <si>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</si>
  <si>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</si>
  <si>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</si>
  <si>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</si>
  <si>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</si>
  <si>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</si>
  <si>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</si>
  <si>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</si>
  <si>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</si>
  <si>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</si>
  <si>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</si>
  <si>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</si>
  <si>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</si>
  <si>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</si>
  <si>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</si>
  <si>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</si>
  <si>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</si>
  <si>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</si>
  <si>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</si>
  <si>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</si>
  <si>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</si>
  <si>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</si>
  <si>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</si>
  <si>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</si>
  <si>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</si>
  <si>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</si>
  <si>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</si>
  <si>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</si>
  <si>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</si>
  <si>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</si>
  <si>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</si>
  <si>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</si>
  <si>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</si>
  <si>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</si>
  <si>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</si>
  <si>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</si>
  <si>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</si>
  <si>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</si>
  <si>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</si>
  <si>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</si>
  <si>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</si>
  <si>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</si>
  <si>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</si>
  <si>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</si>
  <si>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</si>
  <si>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</si>
  <si>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</si>
  <si>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</si>
  <si>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</si>
  <si>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</si>
  <si>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</si>
  <si>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</si>
  <si>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</si>
  <si>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</si>
  <si>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</si>
  <si>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</si>
  <si>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</si>
  <si>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</si>
  <si>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</si>
  <si>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</si>
  <si>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</si>
  <si>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</si>
  <si>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</si>
  <si>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</si>
  <si>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</si>
  <si>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</si>
  <si>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</si>
  <si>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</si>
  <si>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</si>
  <si>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</si>
  <si>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</si>
  <si>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</si>
  <si>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</si>
  <si>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</si>
  <si>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</si>
  <si>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</si>
  <si>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</si>
  <si>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</si>
  <si>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</si>
  <si>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</si>
  <si>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</si>
  <si>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</si>
  <si>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</si>
  <si>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</si>
  <si>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</si>
  <si>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</si>
  <si>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</si>
  <si>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</si>
  <si>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</si>
  <si>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</si>
  <si>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</si>
  <si>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</si>
  <si>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</si>
  <si>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</si>
  <si>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</si>
  <si>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</si>
  <si>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</si>
  <si>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</si>
  <si>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</si>
  <si>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</si>
  <si>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</si>
  <si>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</si>
  <si>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</si>
  <si>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</si>
  <si>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</si>
  <si>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</si>
  <si>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</si>
  <si>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</si>
  <si>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</si>
  <si>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</si>
  <si>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</si>
  <si>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</si>
  <si>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</si>
  <si>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</si>
  <si>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</si>
  <si>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</si>
  <si>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</si>
  <si>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</si>
  <si>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</si>
  <si>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</si>
  <si>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</si>
  <si>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</si>
  <si>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</si>
  <si>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</si>
  <si>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</si>
  <si>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</si>
  <si>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</si>
  <si>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</si>
  <si>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</si>
  <si>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</si>
  <si>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</si>
  <si>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</si>
  <si>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</si>
  <si>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</si>
  <si>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</si>
  <si>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</si>
  <si>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</si>
  <si>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</si>
  <si>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</si>
  <si>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</si>
  <si>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</si>
  <si>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</si>
  <si>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</si>
  <si>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</si>
  <si>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</si>
  <si>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</si>
  <si>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</si>
  <si>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</si>
  <si>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</si>
  <si>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</si>
  <si>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</si>
  <si>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</si>
  <si>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</si>
  <si>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</si>
  <si>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</si>
  <si>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</si>
  <si>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</si>
  <si>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</si>
  <si>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</si>
  <si>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</si>
  <si>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</si>
  <si>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</si>
  <si>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</si>
  <si>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</si>
  <si>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</si>
  <si>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</si>
  <si>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</si>
  <si>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</si>
  <si>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</si>
  <si>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</si>
  <si>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</si>
  <si>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</si>
  <si>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</si>
  <si>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</si>
  <si>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</si>
  <si>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</si>
  <si>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</si>
  <si>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</si>
  <si>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</si>
  <si>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</si>
  <si>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</si>
  <si>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</si>
  <si>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</si>
  <si>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</si>
  <si>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</si>
  <si>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</si>
  <si>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</si>
  <si>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</si>
  <si>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</si>
  <si>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</si>
  <si>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</si>
  <si>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</si>
  <si>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</si>
  <si>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</si>
  <si>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</si>
  <si>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</si>
  <si>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</si>
  <si>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</si>
  <si>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</si>
  <si>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</si>
  <si>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</si>
  <si>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</si>
  <si>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</si>
  <si>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</si>
  <si>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</si>
  <si>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</si>
  <si>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</si>
  <si>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</si>
  <si>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</si>
  <si>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</si>
  <si>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</si>
  <si>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</si>
  <si>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</si>
  <si>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</si>
  <si>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</si>
  <si>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</si>
  <si>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</si>
  <si>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</si>
  <si>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</si>
  <si>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</si>
  <si>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</si>
  <si>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</si>
  <si>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</si>
  <si>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</si>
  <si>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</si>
  <si>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</si>
  <si>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</si>
  <si>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</si>
  <si>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</si>
  <si>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</si>
  <si>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</si>
  <si>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</si>
  <si>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</si>
  <si>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</si>
  <si>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</si>
  <si>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</si>
  <si>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</si>
  <si>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</si>
  <si>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</si>
  <si>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</si>
  <si>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</si>
  <si>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</si>
  <si>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</si>
  <si>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</si>
  <si>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</si>
  <si>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</si>
  <si>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</si>
  <si>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</si>
  <si>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</si>
  <si>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</si>
  <si>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</si>
  <si>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</si>
  <si>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</si>
  <si>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</si>
  <si>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</si>
  <si>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</si>
  <si>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</si>
  <si>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</si>
  <si>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</si>
  <si>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</si>
  <si>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</si>
  <si>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</si>
  <si>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</si>
  <si>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</si>
  <si>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</si>
  <si>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</si>
  <si>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</si>
  <si>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</si>
  <si>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</si>
  <si>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</si>
  <si>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</si>
  <si>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</si>
  <si>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</si>
  <si>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</si>
  <si>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</si>
  <si>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</si>
  <si>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</si>
  <si>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</si>
  <si>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</si>
  <si>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</si>
  <si>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</si>
  <si>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</si>
  <si>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</si>
  <si>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</si>
  <si>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</si>
  <si>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</si>
  <si>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</si>
  <si>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</si>
  <si>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</si>
  <si>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</si>
  <si>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</si>
  <si>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</si>
  <si>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</si>
  <si>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</si>
  <si>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</si>
  <si>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</si>
  <si>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</si>
  <si>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</si>
  <si>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</si>
  <si>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</si>
  <si>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</si>
  <si>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</si>
  <si>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</si>
  <si>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</si>
  <si>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</si>
  <si>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</si>
  <si>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</si>
  <si>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</si>
  <si>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</si>
  <si>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</si>
  <si>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</si>
  <si>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</si>
  <si>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</si>
  <si>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</si>
  <si>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</si>
  <si>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</si>
  <si>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</si>
  <si>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</si>
  <si>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</si>
  <si>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</si>
  <si>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</si>
  <si>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</si>
  <si>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</si>
  <si>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</si>
  <si>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</si>
  <si>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</si>
  <si>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</si>
  <si>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</si>
  <si>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</si>
  <si>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</si>
  <si>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</si>
  <si>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</si>
  <si>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</si>
  <si>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</si>
  <si>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</si>
  <si>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</si>
  <si>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</si>
  <si>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</si>
  <si>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</si>
  <si>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</si>
  <si>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</si>
  <si>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</si>
  <si>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</si>
  <si>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</si>
  <si>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</si>
  <si>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</si>
  <si>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</si>
  <si>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</si>
  <si>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</si>
  <si>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</si>
  <si>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</si>
  <si>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</si>
  <si>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</si>
  <si>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</si>
  <si>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</si>
  <si>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</si>
  <si>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</si>
  <si>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</si>
  <si>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</si>
  <si>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</si>
  <si>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</si>
  <si>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</si>
  <si>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</si>
  <si>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</si>
  <si>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</si>
  <si>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</si>
  <si>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</si>
  <si>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</si>
  <si>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</si>
  <si>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</si>
  <si>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</si>
  <si>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</si>
  <si>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</si>
  <si>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</si>
  <si>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</si>
  <si>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</si>
  <si>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</si>
  <si>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</si>
  <si>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</si>
  <si>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</si>
  <si>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</si>
  <si>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</si>
  <si>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</si>
  <si>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</si>
  <si>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</si>
  <si>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</si>
  <si>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</si>
  <si>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</si>
  <si>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</si>
  <si>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</si>
  <si>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</si>
  <si>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</si>
  <si>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</si>
  <si>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</si>
  <si>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</si>
  <si>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</si>
  <si>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</si>
  <si>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</si>
  <si>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</si>
  <si>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</si>
  <si>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</si>
  <si>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</si>
  <si>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</si>
  <si>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</si>
  <si>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</si>
  <si>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</si>
  <si>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</si>
  <si>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</si>
  <si>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</si>
  <si>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</si>
  <si>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</si>
  <si>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</si>
  <si>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</si>
  <si>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</si>
  <si>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</si>
  <si>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</si>
  <si>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</si>
  <si>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</si>
  <si>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</si>
  <si>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</si>
  <si>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</si>
  <si>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</si>
  <si>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</si>
  <si>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</si>
  <si>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</si>
  <si>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</si>
  <si>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</si>
  <si>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</si>
  <si>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</si>
  <si>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</si>
  <si>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</si>
  <si>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</si>
  <si>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</si>
  <si>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</si>
  <si>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</si>
  <si>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</si>
  <si>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</si>
  <si>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</si>
  <si>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</si>
  <si>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</si>
  <si>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</si>
  <si>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</si>
  <si>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</si>
  <si>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</si>
  <si>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</si>
  <si>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</si>
  <si>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</si>
  <si>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</si>
  <si>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</si>
  <si>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</si>
  <si>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</si>
  <si>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</si>
  <si>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</si>
  <si>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</si>
  <si>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</si>
  <si>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</si>
  <si>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</si>
  <si>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</si>
  <si>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</si>
  <si>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</si>
  <si>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</si>
  <si>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</si>
  <si>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</si>
  <si>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</si>
  <si>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</si>
  <si>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</si>
  <si>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</si>
  <si>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</si>
  <si>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</si>
  <si>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</si>
  <si>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</si>
  <si>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</si>
  <si>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</si>
  <si>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</si>
  <si>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</si>
  <si>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</si>
  <si>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</si>
  <si>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</si>
  <si>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</si>
  <si>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</si>
  <si>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</si>
  <si>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</si>
  <si>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</si>
  <si>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</si>
  <si>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</si>
  <si>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</si>
  <si>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</si>
  <si>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</si>
  <si>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</si>
  <si>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</si>
  <si>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</si>
  <si>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</si>
  <si>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</si>
  <si>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</si>
  <si>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</si>
  <si>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</si>
  <si>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</si>
  <si>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</si>
  <si>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</si>
  <si>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</si>
  <si>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</si>
  <si>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</si>
  <si>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</si>
  <si>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</si>
  <si>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</si>
  <si>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</si>
  <si>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</si>
  <si>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</si>
  <si>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</si>
  <si>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</si>
  <si>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</si>
  <si>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</si>
  <si>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</si>
  <si>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</si>
  <si>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</si>
  <si>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</si>
  <si>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</si>
  <si>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</si>
  <si>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</si>
  <si>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</si>
  <si>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</si>
  <si>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</si>
  <si>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</si>
  <si>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</si>
  <si>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</si>
  <si>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</si>
  <si>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</si>
  <si>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</si>
  <si>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</si>
  <si>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</si>
  <si>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</si>
  <si>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</si>
  <si>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</si>
  <si>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</si>
  <si>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</si>
  <si>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</si>
  <si>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</si>
  <si>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</si>
  <si>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</si>
  <si>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</si>
  <si>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</si>
  <si>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</si>
  <si>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</si>
  <si>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</si>
  <si>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</si>
  <si>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</si>
  <si>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</si>
  <si>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</si>
  <si>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</si>
  <si>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</si>
  <si>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</si>
  <si>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</si>
  <si>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</si>
  <si>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</si>
  <si>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</si>
  <si>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</si>
  <si>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</si>
  <si>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</si>
  <si>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</si>
  <si>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</si>
  <si>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</si>
  <si>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</si>
  <si>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</si>
  <si>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</si>
  <si>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</si>
  <si>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</si>
  <si>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</si>
  <si>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</si>
  <si>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</si>
  <si>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</si>
  <si>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</si>
  <si>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</si>
  <si>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</si>
  <si>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</si>
  <si>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</si>
  <si>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</si>
  <si>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</si>
  <si>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</si>
  <si>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</si>
  <si>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</si>
  <si>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</si>
  <si>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</si>
  <si>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</si>
  <si>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</si>
  <si>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</si>
  <si>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</si>
  <si>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</si>
  <si>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</si>
  <si>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</si>
  <si>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</si>
  <si>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</si>
  <si>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</si>
  <si>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</si>
  <si>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</si>
  <si>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</si>
  <si>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</si>
  <si>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</si>
  <si>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</si>
  <si>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</si>
  <si>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</si>
  <si>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</si>
  <si>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</si>
  <si>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</si>
  <si>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</si>
  <si>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</si>
  <si>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</si>
  <si>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</si>
  <si>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</si>
  <si>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</si>
  <si>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</si>
  <si>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</si>
  <si>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</si>
  <si>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</si>
  <si>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</si>
  <si>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</si>
  <si>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</si>
  <si>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</si>
  <si>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</si>
  <si>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</si>
  <si>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</si>
  <si>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</si>
  <si>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</si>
  <si>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</si>
  <si>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</si>
  <si>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</si>
  <si>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</si>
  <si>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</si>
  <si>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</si>
  <si>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</si>
  <si>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</si>
  <si>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</si>
  <si>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</si>
  <si>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</si>
  <si>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</si>
  <si>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</si>
  <si>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</si>
  <si>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</si>
  <si>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</si>
  <si>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</si>
  <si>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</si>
  <si>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</si>
  <si>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</si>
  <si>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</si>
  <si>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</si>
  <si>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</si>
  <si>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</si>
  <si>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</si>
  <si>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</si>
  <si>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</si>
  <si>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</si>
  <si>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</si>
  <si>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</si>
  <si>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</si>
  <si>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</si>
  <si>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</si>
  <si>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</si>
  <si>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</si>
  <si>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</si>
  <si>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</si>
  <si>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</si>
  <si>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</si>
  <si>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</si>
  <si>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</si>
  <si>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</si>
  <si>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</si>
  <si>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</si>
  <si>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</si>
  <si>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</si>
  <si>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</si>
  <si>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</si>
  <si>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</si>
  <si>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</si>
  <si>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</si>
  <si>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</si>
  <si>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</si>
  <si>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</si>
  <si>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</si>
  <si>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</si>
  <si>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</si>
  <si>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</si>
  <si>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</si>
  <si>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</si>
  <si>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</si>
  <si>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</si>
  <si>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</si>
  <si>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</si>
  <si>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</si>
  <si>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</si>
  <si>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</si>
  <si>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</si>
  <si>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</si>
  <si>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</si>
  <si>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</si>
  <si>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</si>
  <si>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</si>
  <si>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</si>
  <si>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</si>
  <si>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</si>
  <si>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</si>
  <si>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</si>
  <si>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</si>
  <si>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</si>
  <si>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</si>
  <si>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</si>
  <si>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</si>
  <si>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</si>
  <si>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</si>
  <si>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</si>
  <si>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</si>
  <si>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</si>
  <si>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</si>
  <si>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</si>
  <si>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</si>
  <si>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</si>
  <si>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</si>
  <si>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</si>
  <si>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</si>
  <si>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</si>
  <si>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</si>
  <si>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</si>
  <si>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</si>
  <si>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</si>
  <si>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</si>
  <si>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</si>
  <si>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</si>
  <si>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</si>
  <si>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</si>
  <si>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</si>
  <si>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</si>
  <si>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</si>
  <si>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</si>
  <si>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</si>
  <si>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</si>
  <si>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</si>
  <si>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</si>
  <si>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</si>
  <si>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</si>
  <si>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</si>
  <si>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</si>
  <si>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</si>
  <si>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</si>
  <si>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</si>
  <si>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</si>
  <si>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</si>
  <si>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</si>
  <si>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</si>
  <si>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</si>
  <si>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</si>
  <si>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</si>
  <si>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</si>
  <si>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</si>
  <si>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</si>
  <si>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</si>
  <si>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</si>
  <si>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</si>
  <si>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</si>
  <si>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</si>
  <si>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</si>
  <si>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</si>
  <si>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</si>
  <si>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</si>
  <si>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</si>
  <si>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</si>
  <si>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</si>
  <si>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</si>
  <si>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</si>
  <si>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</si>
  <si>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</si>
  <si>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</si>
  <si>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</si>
  <si>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</si>
  <si>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</si>
  <si>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</si>
  <si>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</si>
  <si>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</si>
  <si>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</si>
  <si>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</si>
  <si>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</si>
  <si>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</si>
  <si>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</si>
  <si>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</si>
  <si>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</si>
  <si>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</si>
  <si>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</si>
  <si>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</si>
  <si>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</si>
  <si>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</si>
  <si>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</si>
  <si>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</si>
  <si>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</si>
  <si>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</si>
  <si>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</si>
  <si>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</si>
  <si>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</si>
  <si>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</si>
  <si>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</si>
  <si>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</si>
  <si>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</si>
  <si>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</si>
  <si>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</si>
  <si>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</si>
  <si>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</si>
  <si>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</si>
  <si>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</si>
  <si>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</si>
  <si>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</si>
  <si>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</si>
  <si>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</si>
  <si>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</si>
  <si>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</si>
  <si>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</si>
  <si>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</si>
  <si>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</si>
  <si>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</si>
  <si>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</si>
  <si>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</si>
  <si>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</si>
  <si>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</si>
  <si>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</si>
  <si>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</si>
  <si>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</si>
  <si>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</si>
  <si>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</si>
  <si>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</si>
  <si>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</si>
  <si>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</si>
  <si>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</si>
  <si>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</si>
  <si>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</si>
  <si>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</si>
  <si>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</si>
  <si>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</si>
  <si>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</si>
  <si>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</si>
  <si>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</si>
  <si>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</si>
  <si>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</si>
  <si>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</si>
  <si>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</si>
  <si>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</si>
  <si>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</si>
  <si>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</si>
  <si>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</si>
  <si>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</si>
  <si>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</si>
  <si>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</si>
  <si>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</si>
  <si>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</si>
  <si>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</si>
  <si>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</si>
  <si>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</si>
  <si>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</si>
  <si>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</si>
  <si>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</si>
  <si>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</si>
  <si>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</si>
  <si>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</si>
  <si>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</si>
  <si>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</si>
  <si>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</si>
  <si>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</si>
  <si>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</si>
  <si>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</si>
  <si>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</si>
  <si>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</si>
  <si>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</si>
  <si>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</si>
  <si>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</si>
  <si>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</si>
  <si>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</si>
  <si>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</si>
  <si>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</si>
  <si>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</si>
  <si>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</si>
  <si>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</si>
  <si>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</si>
  <si>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</si>
  <si>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</si>
  <si>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</si>
  <si>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</si>
  <si>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</si>
  <si>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</si>
  <si>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</si>
  <si>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</si>
  <si>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</si>
  <si>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</si>
  <si>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</si>
  <si>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</si>
  <si>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</si>
  <si>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</si>
  <si>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</si>
  <si>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</si>
  <si>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</si>
  <si>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</si>
  <si>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</si>
  <si>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</si>
  <si>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</si>
  <si>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</si>
  <si>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</si>
  <si>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</si>
  <si>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</si>
  <si>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</si>
  <si>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</si>
  <si>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</si>
  <si>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</si>
  <si>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</si>
  <si>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</si>
  <si>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</si>
  <si>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</si>
  <si>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</si>
  <si>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</si>
  <si>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</si>
  <si>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</si>
  <si>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</si>
  <si>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</si>
  <si>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</si>
  <si>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</si>
  <si>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</si>
  <si>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</si>
  <si>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</si>
  <si>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</si>
  <si>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</si>
  <si>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</si>
  <si>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</si>
  <si>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</si>
  <si>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</si>
  <si>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</si>
  <si>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</si>
  <si>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</si>
  <si>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</si>
  <si>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</si>
  <si>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</si>
  <si>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</si>
  <si>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</si>
  <si>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</si>
  <si>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</si>
  <si>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</si>
  <si>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</si>
  <si>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</si>
  <si>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</si>
  <si>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</si>
  <si>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</si>
  <si>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</si>
  <si>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</si>
  <si>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</si>
  <si>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</si>
  <si>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</si>
  <si>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</si>
  <si>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</si>
  <si>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</si>
  <si>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</si>
  <si>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</si>
  <si>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</si>
  <si>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</si>
  <si>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</si>
  <si>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</si>
  <si>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</si>
  <si>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</si>
  <si>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</si>
  <si>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</si>
  <si>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</si>
  <si>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</si>
  <si>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</si>
  <si>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</si>
  <si>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</si>
  <si>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</si>
  <si>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</si>
  <si>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</si>
  <si>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</si>
  <si>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</si>
  <si>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</si>
  <si>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</si>
  <si>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</si>
  <si>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</si>
  <si>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</si>
  <si>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</si>
  <si>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</si>
  <si>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</si>
  <si>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</si>
  <si>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</si>
  <si>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</si>
  <si>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</si>
  <si>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</si>
  <si>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</si>
  <si>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</si>
  <si>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</si>
  <si>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</si>
  <si>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</si>
  <si>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</si>
  <si>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</si>
  <si>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</si>
  <si>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</si>
  <si>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</si>
  <si>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</si>
  <si>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</si>
  <si>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</si>
  <si>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</si>
  <si>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</si>
  <si>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</si>
  <si>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</si>
  <si>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</si>
  <si>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</si>
  <si>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</si>
  <si>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</si>
  <si>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</si>
  <si>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</si>
  <si>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</si>
  <si>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</si>
  <si>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</si>
  <si>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</si>
  <si>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</si>
  <si>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</si>
  <si>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</si>
  <si>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</si>
  <si>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</si>
  <si>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</si>
  <si>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</si>
  <si>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</si>
  <si>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</si>
  <si>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</si>
  <si>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</si>
  <si>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</si>
  <si>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</si>
  <si>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</si>
  <si>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</si>
  <si>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</si>
  <si>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</si>
  <si>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</si>
  <si>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</si>
  <si>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</si>
  <si>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</si>
  <si>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</si>
  <si>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</si>
  <si>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</si>
  <si>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</si>
  <si>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</si>
  <si>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</si>
  <si>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</si>
  <si>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</si>
  <si>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</si>
  <si>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</si>
  <si>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</si>
  <si>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</si>
  <si>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</si>
  <si>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</si>
  <si>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</si>
  <si>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</si>
  <si>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</si>
  <si>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</si>
  <si>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</si>
  <si>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</si>
  <si>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</si>
  <si>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</si>
  <si>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</si>
  <si>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</si>
  <si>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</si>
  <si>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</si>
  <si>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</si>
  <si>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</si>
  <si>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</si>
  <si>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</si>
  <si>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</si>
  <si>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</si>
  <si>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</si>
  <si>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</si>
  <si>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</si>
  <si>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</si>
  <si>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</si>
  <si>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</si>
  <si>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</si>
  <si>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</si>
  <si>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</si>
  <si>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</si>
  <si>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</si>
  <si>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</si>
  <si>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</si>
  <si>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</si>
  <si>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</si>
  <si>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</si>
  <si>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</si>
  <si>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</si>
  <si>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</si>
  <si>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</si>
  <si>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</si>
  <si>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</si>
  <si>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</si>
  <si>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</si>
  <si>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</si>
  <si>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</si>
  <si>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</si>
  <si>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</si>
  <si>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</si>
  <si>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</si>
  <si>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</si>
  <si>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</si>
  <si>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</si>
  <si>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</si>
  <si>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</si>
  <si>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</si>
  <si>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</si>
  <si>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</si>
  <si>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</si>
  <si>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</si>
  <si>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</si>
  <si>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</si>
  <si>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</si>
  <si>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</si>
  <si>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</si>
  <si>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</si>
  <si>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</si>
  <si>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</si>
  <si>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</si>
  <si>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</si>
  <si>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</si>
  <si>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</si>
  <si>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</si>
  <si>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</si>
  <si>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</si>
  <si>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</si>
  <si>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</si>
  <si>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</si>
  <si>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</si>
  <si>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</si>
  <si>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</si>
  <si>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</si>
  <si>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</si>
  <si>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</si>
  <si>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</si>
  <si>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</si>
  <si>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</si>
  <si>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</si>
  <si>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</si>
  <si>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</si>
  <si>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</si>
  <si>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</si>
  <si>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</si>
  <si>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</si>
  <si>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</si>
  <si>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</si>
  <si>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</si>
  <si>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</si>
  <si>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</si>
  <si>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</si>
  <si>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</si>
  <si>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</si>
  <si>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</si>
  <si>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</si>
  <si>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</si>
  <si>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</si>
  <si>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</si>
  <si>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</si>
  <si>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</si>
  <si>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</si>
  <si>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</si>
  <si>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</si>
  <si>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</si>
  <si>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</si>
  <si>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</si>
  <si>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</si>
  <si>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</si>
  <si>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</si>
  <si>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</si>
  <si>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</si>
  <si>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</si>
  <si>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</si>
  <si>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</si>
  <si>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</si>
  <si>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</si>
  <si>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</si>
  <si>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</si>
  <si>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</si>
  <si>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</si>
  <si>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</si>
  <si>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</si>
  <si>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</si>
  <si>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</si>
  <si>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</si>
  <si>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</si>
  <si>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</si>
  <si>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</si>
  <si>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</si>
  <si>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</si>
  <si>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</si>
  <si>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</si>
  <si>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</si>
  <si>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</si>
  <si>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</si>
  <si>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</si>
  <si>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</si>
  <si>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</si>
  <si>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</si>
  <si>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</si>
  <si>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</si>
  <si>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</si>
  <si>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</si>
  <si>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</si>
  <si>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</si>
  <si>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</si>
  <si>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</si>
  <si>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</si>
  <si>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</si>
  <si>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</si>
  <si>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</si>
  <si>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</si>
  <si>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</si>
  <si>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</si>
  <si>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</si>
  <si>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</si>
  <si>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</si>
  <si>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</si>
  <si>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</si>
  <si>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</si>
  <si>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</si>
  <si>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</si>
  <si>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</si>
  <si>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</si>
  <si>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</si>
  <si>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</si>
  <si>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</si>
  <si>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</si>
  <si>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</si>
  <si>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</si>
  <si>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</si>
  <si>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</si>
  <si>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</si>
  <si>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</si>
  <si>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</si>
  <si>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</si>
  <si>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</si>
  <si>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</si>
  <si>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</si>
  <si>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</si>
  <si>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</si>
  <si>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</si>
  <si>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</si>
  <si>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</si>
  <si>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</si>
  <si>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</si>
  <si>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</si>
  <si>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</si>
  <si>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</si>
  <si>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</si>
  <si>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</si>
  <si>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</si>
  <si>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</si>
  <si>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</si>
  <si>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</si>
  <si>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</si>
  <si>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</si>
  <si>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</si>
  <si>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</si>
  <si>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</si>
  <si>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</si>
  <si>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</si>
  <si>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</si>
  <si>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</si>
  <si>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</si>
  <si>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</si>
  <si>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</si>
  <si>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</si>
  <si>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</si>
  <si>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</si>
  <si>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</si>
  <si>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</si>
  <si>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</si>
  <si>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</si>
  <si>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</si>
  <si>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</si>
  <si>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</si>
  <si>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</si>
  <si>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</si>
  <si>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</si>
  <si>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</si>
  <si>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</si>
  <si>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</si>
  <si>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</si>
  <si>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</si>
  <si>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</si>
  <si>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</si>
  <si>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</si>
  <si>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</si>
  <si>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</si>
  <si>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</si>
  <si>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</si>
  <si>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</si>
  <si>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</si>
  <si>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</si>
  <si>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</si>
  <si>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</si>
  <si>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</si>
  <si>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</si>
  <si>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</si>
  <si>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</si>
  <si>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</si>
  <si>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</si>
  <si>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</si>
  <si>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</si>
  <si>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</si>
  <si>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</si>
  <si>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</si>
  <si>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</si>
  <si>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</si>
  <si>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</si>
  <si>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</si>
  <si>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</si>
  <si>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</si>
  <si>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</si>
  <si>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</si>
  <si>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</si>
  <si>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</si>
  <si>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</si>
  <si>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</si>
  <si>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</si>
  <si>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</si>
  <si>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</si>
  <si>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</si>
  <si>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</si>
  <si>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</si>
  <si>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</si>
  <si>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</si>
  <si>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</si>
  <si>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</si>
  <si>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</si>
  <si>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</si>
  <si>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</si>
  <si>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</si>
  <si>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</si>
  <si>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</si>
  <si>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</si>
  <si>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</si>
  <si>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</si>
  <si>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</si>
  <si>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</si>
  <si>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</si>
  <si>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</si>
  <si>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</si>
  <si>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</si>
  <si>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</si>
  <si>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</si>
  <si>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</si>
  <si>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</si>
  <si>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</si>
  <si>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</si>
  <si>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</si>
  <si>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</si>
  <si>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</si>
  <si>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</si>
  <si>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</si>
  <si>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</si>
  <si>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</si>
  <si>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</si>
  <si>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</si>
  <si>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</si>
  <si>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</si>
  <si>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</si>
  <si>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</si>
  <si>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</si>
  <si>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</si>
  <si>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</si>
  <si>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</si>
  <si>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</si>
  <si>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</si>
  <si>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</si>
  <si>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</si>
  <si>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</si>
  <si>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</si>
  <si>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</si>
  <si>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</si>
  <si>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</si>
  <si>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</si>
  <si>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</si>
  <si>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</si>
  <si>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</si>
  <si>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</si>
  <si>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</si>
  <si>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</si>
  <si>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</si>
  <si>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</si>
  <si>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</si>
  <si>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</si>
  <si>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</si>
  <si>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</si>
  <si>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</si>
  <si>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</si>
  <si>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</si>
  <si>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</si>
  <si>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</si>
  <si>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</si>
  <si>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</si>
  <si>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</si>
  <si>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</si>
  <si>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</si>
  <si>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</si>
  <si>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</si>
  <si>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</si>
  <si>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</si>
  <si>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</si>
  <si>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</si>
  <si>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</si>
  <si>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</si>
  <si>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</si>
  <si>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</si>
  <si>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</si>
  <si>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</si>
  <si>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</si>
  <si>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</si>
  <si>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</si>
  <si>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</si>
  <si>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</si>
  <si>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</si>
  <si>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</si>
  <si>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</si>
  <si>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</si>
  <si>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</si>
  <si>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</si>
  <si>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</si>
  <si>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</si>
  <si>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</si>
  <si>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</si>
  <si>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</si>
  <si>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</si>
  <si>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</si>
  <si>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</si>
  <si>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</si>
  <si>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</si>
  <si>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</si>
  <si>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</si>
  <si>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</si>
  <si>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</si>
  <si>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</si>
  <si>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</si>
  <si>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</si>
  <si>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</si>
  <si>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</si>
  <si>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</si>
  <si>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</si>
  <si>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</si>
  <si>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</si>
  <si>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</si>
  <si>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</si>
  <si>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</si>
  <si>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</si>
  <si>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</si>
  <si>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</si>
  <si>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</si>
  <si>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</si>
  <si>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</si>
  <si>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</si>
  <si>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</si>
  <si>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</si>
  <si>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</si>
  <si>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</si>
  <si>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</si>
  <si>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</si>
  <si>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</si>
  <si>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</si>
  <si>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</si>
  <si>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</si>
  <si>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</si>
  <si>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</si>
  <si>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</si>
  <si>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</si>
  <si>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</si>
  <si>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</si>
  <si>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</si>
  <si>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</si>
  <si>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</si>
  <si>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</si>
  <si>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</si>
  <si>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</si>
  <si>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</si>
  <si>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</si>
  <si>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</si>
  <si>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</si>
  <si>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</si>
  <si>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</si>
  <si>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</si>
  <si>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</si>
  <si>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</si>
  <si>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</si>
  <si>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</si>
  <si>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</si>
  <si>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</si>
  <si>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</si>
  <si>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</si>
  <si>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</si>
  <si>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</si>
  <si>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</si>
  <si>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</si>
  <si>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</si>
  <si>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</si>
  <si>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</si>
  <si>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</si>
  <si>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</si>
  <si>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</si>
  <si>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</si>
  <si>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</si>
  <si>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</si>
  <si>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</si>
  <si>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</si>
  <si>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</si>
  <si>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</si>
  <si>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</si>
  <si>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</si>
  <si>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</si>
  <si>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</si>
  <si>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</si>
  <si>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</si>
  <si>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</si>
  <si>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</si>
  <si>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</si>
  <si>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</si>
  <si>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</si>
  <si>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</si>
  <si>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</si>
  <si>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</si>
  <si>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</si>
  <si>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</si>
  <si>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</si>
  <si>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</si>
  <si>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</si>
  <si>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</si>
  <si>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</si>
  <si>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</si>
  <si>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</si>
  <si>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</si>
  <si>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</si>
  <si>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</si>
  <si>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</si>
  <si>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</si>
  <si>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</si>
  <si>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</si>
  <si>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</si>
  <si>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</si>
  <si>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</si>
  <si>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</si>
  <si>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</si>
  <si>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</si>
  <si>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</si>
  <si>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</si>
  <si>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</si>
  <si>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</si>
  <si>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</si>
  <si>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</si>
  <si>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</si>
  <si>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</si>
  <si>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</si>
  <si>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</si>
  <si>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</si>
  <si>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</si>
  <si>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</si>
  <si>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</si>
  <si>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</si>
  <si>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</si>
  <si>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</si>
  <si>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</si>
  <si>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</si>
  <si>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</si>
  <si>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</si>
  <si>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</si>
  <si>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</si>
  <si>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</si>
  <si>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</si>
  <si>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</si>
  <si>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</si>
  <si>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</si>
  <si>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</si>
  <si>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</si>
  <si>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</si>
  <si>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</si>
  <si>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</si>
  <si>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</si>
  <si>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</si>
  <si>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</si>
  <si>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</si>
  <si>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</si>
  <si>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</si>
  <si>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</si>
  <si>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</si>
  <si>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</si>
  <si>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</si>
  <si>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</si>
  <si>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</si>
  <si>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</si>
  <si>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</si>
  <si>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</si>
  <si>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</si>
  <si>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</si>
  <si>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</si>
  <si>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</si>
  <si>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</si>
  <si>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</si>
  <si>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</si>
  <si>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</si>
  <si>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</si>
  <si>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</si>
  <si>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</si>
  <si>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</si>
  <si>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</si>
  <si>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</si>
  <si>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</si>
  <si>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</si>
  <si>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</si>
  <si>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</si>
  <si>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</si>
  <si>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</si>
  <si>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</si>
  <si>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</si>
  <si>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</si>
  <si>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</si>
  <si>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</si>
  <si>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</si>
  <si>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</si>
  <si>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</si>
  <si>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</si>
  <si>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</si>
  <si>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</si>
  <si>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</si>
  <si>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</si>
  <si>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</si>
  <si>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</si>
  <si>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</si>
  <si>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</si>
  <si>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</si>
  <si>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</si>
  <si>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</si>
  <si>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</si>
  <si>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</si>
  <si>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</si>
  <si>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</si>
  <si>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</si>
  <si>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</si>
  <si>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</si>
  <si>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</si>
  <si>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</si>
  <si>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</si>
  <si>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</si>
  <si>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</si>
  <si>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</si>
  <si>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</si>
  <si>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</si>
  <si>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</si>
  <si>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</si>
  <si>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</si>
  <si>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</si>
  <si>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</si>
  <si>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</si>
  <si>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</si>
  <si>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</si>
  <si>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</si>
  <si>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</si>
  <si>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</si>
  <si>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</si>
  <si>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</si>
  <si>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</si>
  <si>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</si>
  <si>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</si>
  <si>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</si>
  <si>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</si>
  <si>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</si>
  <si>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</si>
  <si>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</si>
  <si>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</si>
  <si>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</si>
  <si>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</si>
  <si>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</si>
  <si>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</si>
  <si>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</si>
  <si>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</si>
  <si>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</si>
  <si>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</si>
  <si>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</si>
  <si>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</si>
  <si>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</si>
  <si>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</si>
  <si>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</si>
  <si>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</si>
  <si>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</si>
  <si>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</si>
  <si>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</si>
  <si>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</si>
  <si>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</si>
  <si>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</si>
  <si>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</si>
  <si>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</si>
  <si>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</si>
  <si>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</si>
  <si>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</si>
  <si>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</si>
  <si>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</si>
  <si>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</si>
  <si>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</si>
  <si>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</si>
  <si>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</si>
  <si>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</si>
  <si>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</si>
  <si>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</si>
  <si>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</si>
  <si>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</si>
  <si>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</si>
  <si>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</si>
  <si>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</si>
  <si>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</si>
  <si>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</si>
  <si>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</si>
  <si>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</si>
  <si>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</si>
  <si>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</si>
  <si>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</si>
  <si>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</si>
  <si>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</si>
  <si>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</si>
  <si>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</si>
  <si>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</si>
  <si>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</si>
  <si>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</si>
  <si>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</si>
  <si>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</si>
  <si>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</si>
  <si>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</si>
  <si>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</si>
  <si>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</si>
  <si>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</si>
  <si>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</si>
  <si>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</si>
  <si>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</si>
  <si>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</si>
  <si>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</si>
  <si>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</si>
  <si>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</si>
  <si>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</si>
  <si>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</si>
  <si>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</si>
  <si>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</si>
  <si>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</si>
  <si>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</si>
  <si>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</si>
  <si>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</si>
  <si>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</si>
  <si>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</si>
  <si>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</si>
  <si>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</si>
  <si>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</si>
  <si>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</si>
  <si>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</si>
  <si>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</si>
  <si>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</si>
  <si>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</si>
  <si>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</si>
  <si>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</si>
  <si>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</si>
  <si>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</si>
  <si>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</si>
  <si>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</si>
  <si>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</si>
  <si>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</si>
  <si>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</si>
  <si>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</si>
  <si>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</si>
  <si>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</si>
  <si>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</si>
  <si>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</si>
  <si>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</si>
  <si>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</si>
  <si>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</si>
  <si>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</si>
  <si>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</si>
  <si>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</si>
  <si>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</si>
  <si>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</si>
  <si>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</si>
  <si>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</si>
  <si>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</si>
  <si>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</si>
  <si>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</si>
  <si>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</si>
  <si>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</si>
  <si>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</si>
  <si>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</si>
  <si>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</si>
  <si>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</si>
  <si>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</si>
  <si>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</si>
  <si>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</si>
  <si>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</si>
  <si>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</si>
  <si>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</si>
  <si>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</si>
  <si>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</si>
  <si>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</si>
  <si>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</si>
  <si>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</si>
  <si>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</si>
  <si>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</si>
  <si>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</si>
  <si>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</si>
  <si>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</si>
  <si>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</si>
  <si>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</si>
  <si>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</si>
  <si>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</si>
  <si>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</si>
  <si>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</si>
  <si>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</si>
  <si>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</si>
  <si>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</si>
  <si>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</si>
  <si>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</si>
  <si>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</si>
  <si>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</si>
  <si>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</si>
  <si>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</si>
  <si>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</si>
  <si>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</si>
  <si>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</si>
  <si>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</si>
  <si>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</si>
  <si>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</si>
  <si>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</si>
  <si>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</si>
  <si>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</si>
  <si>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</si>
  <si>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</si>
  <si>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</si>
  <si>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</si>
  <si>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</si>
  <si>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</si>
  <si>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</si>
  <si>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</si>
  <si>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</si>
  <si>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</si>
  <si>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</si>
  <si>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</si>
  <si>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</si>
  <si>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</si>
  <si>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</si>
  <si>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</si>
  <si>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</si>
  <si>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</si>
  <si>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</si>
  <si>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</si>
  <si>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</si>
  <si>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</si>
  <si>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</si>
  <si>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</si>
  <si>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</si>
  <si>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</si>
  <si>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</si>
  <si>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</si>
  <si>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</si>
  <si>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</si>
  <si>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</si>
  <si>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</si>
  <si>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</si>
  <si>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</si>
  <si>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</si>
  <si>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</si>
  <si>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</si>
  <si>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</si>
  <si>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</si>
  <si>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</si>
  <si>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</si>
  <si>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</si>
  <si>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</si>
  <si>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</si>
  <si>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</si>
  <si>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</si>
  <si>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</si>
  <si>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</si>
  <si>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</si>
  <si>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</si>
  <si>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</si>
  <si>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</si>
  <si>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</si>
  <si>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</si>
  <si>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</si>
  <si>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</si>
  <si>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</si>
  <si>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</si>
  <si>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</si>
  <si>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</si>
  <si>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</si>
  <si>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</si>
  <si>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</si>
  <si>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</si>
  <si>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</si>
  <si>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</si>
  <si>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</si>
  <si>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</si>
  <si>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</si>
  <si>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</si>
  <si>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</si>
  <si>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</si>
  <si>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</si>
  <si>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</si>
  <si>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</si>
  <si>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</si>
  <si>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</si>
  <si>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</si>
  <si>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</si>
  <si>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</si>
  <si>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</si>
  <si>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</si>
  <si>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</si>
  <si>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</si>
  <si>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</si>
  <si>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</si>
  <si>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</si>
  <si>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</si>
  <si>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</si>
  <si>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</si>
  <si>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</si>
  <si>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</si>
  <si>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</si>
  <si>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</si>
  <si>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</si>
  <si>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</si>
  <si>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</si>
  <si>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</si>
  <si>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</si>
  <si>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</si>
  <si>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</si>
  <si>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</si>
  <si>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</si>
  <si>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</si>
  <si>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</si>
  <si>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</si>
  <si>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</si>
  <si>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</si>
  <si>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</si>
  <si>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</si>
  <si>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</si>
  <si>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</si>
  <si>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</si>
  <si>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</si>
  <si>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</si>
  <si>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</si>
  <si>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</si>
  <si>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</si>
  <si>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</si>
  <si>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</si>
  <si>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</si>
  <si>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</si>
  <si>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</si>
  <si>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</si>
  <si>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</si>
  <si>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</si>
  <si>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</si>
  <si>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</si>
  <si>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</si>
  <si>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</si>
  <si>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</si>
  <si>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</si>
  <si>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</si>
  <si>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</si>
  <si>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</si>
  <si>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</si>
  <si>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</si>
  <si>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</si>
  <si>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</si>
  <si>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</si>
  <si>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</si>
  <si>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</si>
  <si>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</si>
  <si>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</si>
  <si>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</si>
  <si>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</si>
  <si>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</si>
  <si>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</si>
  <si>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</si>
  <si>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</si>
  <si>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</si>
  <si>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</si>
  <si>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</si>
  <si>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</si>
  <si>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</si>
  <si>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</si>
  <si>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</si>
  <si>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</si>
  <si>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</si>
  <si>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</si>
  <si>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</si>
  <si>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</si>
  <si>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</si>
  <si>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</si>
  <si>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</si>
  <si>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</si>
  <si>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</si>
  <si>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</si>
  <si>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</si>
  <si>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</si>
  <si>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</si>
  <si>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</si>
  <si>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</si>
  <si>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</si>
  <si>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</si>
  <si>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</si>
  <si>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</si>
  <si>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</si>
  <si>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</si>
  <si>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</si>
  <si>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</si>
  <si>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</si>
  <si>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</si>
  <si>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</si>
  <si>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</si>
  <si>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</si>
  <si>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</si>
  <si>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</si>
  <si>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</si>
  <si>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</si>
  <si>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</si>
  <si>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</si>
  <si>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</si>
  <si>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</si>
  <si>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</si>
  <si>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</si>
  <si>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</si>
  <si>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</si>
  <si>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</si>
  <si>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</si>
  <si>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</si>
  <si>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</si>
  <si>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</si>
  <si>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</si>
  <si>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</si>
  <si>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</si>
  <si>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</si>
  <si>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</si>
  <si>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</si>
  <si>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</si>
  <si>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</si>
  <si>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</si>
  <si>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</si>
  <si>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</si>
  <si>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</si>
  <si>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</si>
  <si>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</si>
  <si>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</si>
  <si>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</si>
  <si>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</si>
  <si>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</si>
  <si>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</si>
  <si>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</si>
  <si>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</si>
  <si>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</si>
  <si>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</si>
  <si>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</si>
  <si>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</si>
  <si>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</si>
  <si>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</si>
  <si>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</si>
  <si>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</si>
  <si>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</si>
  <si>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</si>
  <si>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</si>
  <si>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</si>
  <si>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</si>
  <si>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</si>
  <si>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</si>
  <si>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</si>
  <si>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</si>
  <si>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</si>
  <si>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</si>
  <si>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</si>
  <si>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</si>
  <si>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</si>
  <si>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</si>
  <si>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</si>
  <si>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</si>
  <si>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</si>
  <si>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</si>
  <si>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</si>
  <si>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</si>
  <si>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</si>
  <si>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</si>
  <si>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</si>
  <si>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</si>
  <si>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</si>
  <si>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</si>
  <si>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</si>
  <si>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</si>
  <si>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</si>
  <si>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</si>
  <si>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</si>
  <si>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</si>
  <si>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</si>
  <si>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</si>
  <si>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</si>
  <si>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</si>
  <si>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</si>
  <si>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</si>
  <si>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</si>
  <si>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</si>
  <si>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</si>
  <si>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</si>
  <si>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</si>
  <si>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</si>
  <si>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</si>
  <si>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</si>
  <si>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</si>
  <si>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</si>
  <si>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</si>
  <si>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</si>
  <si>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</si>
  <si>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</si>
  <si>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</si>
  <si>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</si>
  <si>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</si>
  <si>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</si>
  <si>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</si>
  <si>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</si>
  <si>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</si>
  <si>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</si>
  <si>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</si>
  <si>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</si>
  <si>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</si>
  <si>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</si>
  <si>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</si>
  <si>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</si>
  <si>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</si>
  <si>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</si>
  <si>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</si>
  <si>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</si>
  <si>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</si>
  <si>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</si>
  <si>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</si>
  <si>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</si>
  <si>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</si>
  <si>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</si>
  <si>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</si>
  <si>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</si>
  <si>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</si>
  <si>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</si>
  <si>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</si>
  <si>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</si>
  <si>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</si>
  <si>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</si>
  <si>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</si>
  <si>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</si>
  <si>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</si>
  <si>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</si>
  <si>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</si>
  <si>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</si>
  <si>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</si>
  <si>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</si>
  <si>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</si>
  <si>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</si>
  <si>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</si>
  <si>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</si>
  <si>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</si>
  <si>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</si>
  <si>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</si>
  <si>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</si>
  <si>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</si>
  <si>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</si>
  <si>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</si>
  <si>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</si>
  <si>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</si>
  <si>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</si>
  <si>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</si>
  <si>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</si>
  <si>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</si>
  <si>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</si>
  <si>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</si>
  <si>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</si>
  <si>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</si>
  <si>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</si>
  <si>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</si>
  <si>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</si>
  <si>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</si>
  <si>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</si>
  <si>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</si>
  <si>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</si>
  <si>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</si>
  <si>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</si>
  <si>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</si>
  <si>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</si>
  <si>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</si>
  <si>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</si>
  <si>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</si>
  <si>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</si>
  <si>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</si>
  <si>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</si>
  <si>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</si>
  <si>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</si>
  <si>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</si>
  <si>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</si>
  <si>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</si>
  <si>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</si>
  <si>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</si>
  <si>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</si>
  <si>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</si>
  <si>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</si>
  <si>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</si>
  <si>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</si>
  <si>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</si>
  <si>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</si>
  <si>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</si>
  <si>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</si>
  <si>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</si>
  <si>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</si>
  <si>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</si>
  <si>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</si>
  <si>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</si>
  <si>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</si>
  <si>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</si>
  <si>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</si>
  <si>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</si>
  <si>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</si>
  <si>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</si>
  <si>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</si>
  <si>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</si>
  <si>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</si>
  <si>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</si>
  <si>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</si>
  <si>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</si>
  <si>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</si>
  <si>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</si>
  <si>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</si>
  <si>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</si>
  <si>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</si>
  <si>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</si>
  <si>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</si>
  <si>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</si>
  <si>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</si>
  <si>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</si>
  <si>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</si>
  <si>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</si>
  <si>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</si>
  <si>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</si>
  <si>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</si>
  <si>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</si>
  <si>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</si>
  <si>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</si>
  <si>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</si>
  <si>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</si>
  <si>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</si>
  <si>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</si>
  <si>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</si>
  <si>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</si>
  <si>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</si>
  <si>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</si>
  <si>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</si>
  <si>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</si>
  <si>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</si>
  <si>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</si>
  <si>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</si>
  <si>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</si>
  <si>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</si>
  <si>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</si>
  <si>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</si>
  <si>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</si>
  <si>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</si>
  <si>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</si>
  <si>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</si>
  <si>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</si>
  <si>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</si>
  <si>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</si>
  <si>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</si>
  <si>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</si>
  <si>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</si>
  <si>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</si>
  <si>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</si>
  <si>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</si>
  <si>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</si>
  <si>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</si>
  <si>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</si>
  <si>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</si>
  <si>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</si>
  <si>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</si>
  <si>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</si>
  <si>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</si>
  <si>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</si>
  <si>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</si>
  <si>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</si>
  <si>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</si>
  <si>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</si>
  <si>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</si>
  <si>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</si>
  <si>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</si>
  <si>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</si>
  <si>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</si>
  <si>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</si>
  <si>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</si>
  <si>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</si>
  <si>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</si>
  <si>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</si>
  <si>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</si>
  <si>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</si>
  <si>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</si>
  <si>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</si>
  <si>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</si>
  <si>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</si>
  <si>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</si>
  <si>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</si>
  <si>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</si>
  <si>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</si>
  <si>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</si>
  <si>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</si>
  <si>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</si>
  <si>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</si>
  <si>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</si>
  <si>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</si>
  <si>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</si>
  <si>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</si>
  <si>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</si>
  <si>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</si>
  <si>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</si>
  <si>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</si>
  <si>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</si>
  <si>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</si>
  <si>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</si>
  <si>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</si>
  <si>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</si>
  <si>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</si>
  <si>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</si>
  <si>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</si>
  <si>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</si>
  <si>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</si>
  <si>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</si>
  <si>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</si>
  <si>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</si>
  <si>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</si>
  <si>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</si>
  <si>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</si>
  <si>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</si>
  <si>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</si>
  <si>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</si>
  <si>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</si>
  <si>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</si>
  <si>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</si>
  <si>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</si>
  <si>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</si>
  <si>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</si>
  <si>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</si>
  <si>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</si>
  <si>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</si>
  <si>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</si>
  <si>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</si>
  <si>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</si>
  <si>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</si>
  <si>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</si>
  <si>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</si>
  <si>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</si>
  <si>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</si>
  <si>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</si>
  <si>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</si>
  <si>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</si>
  <si>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</si>
  <si>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</si>
  <si>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</si>
  <si>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</si>
  <si>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</si>
  <si>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</si>
  <si>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</si>
  <si>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</si>
  <si>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</si>
  <si>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</si>
  <si>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</si>
  <si>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</si>
  <si>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</si>
  <si>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</si>
  <si>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</si>
  <si>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</si>
  <si>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</si>
  <si>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</si>
  <si>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</si>
  <si>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</si>
  <si>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</si>
  <si>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</si>
  <si>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</si>
  <si>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</si>
  <si>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</si>
  <si>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</si>
  <si>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</si>
  <si>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</si>
  <si>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</si>
  <si>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</si>
  <si>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</si>
  <si>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</si>
  <si>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</si>
  <si>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</si>
  <si>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</si>
  <si>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</si>
  <si>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</si>
  <si>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</si>
  <si>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</si>
  <si>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</si>
  <si>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</si>
  <si>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</si>
  <si>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</si>
  <si>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</si>
  <si>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</si>
  <si>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</si>
  <si>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</si>
  <si>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</si>
  <si>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</si>
  <si>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</si>
  <si>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</si>
  <si>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</si>
  <si>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</si>
  <si>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</si>
  <si>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</si>
  <si>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</si>
  <si>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</si>
  <si>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</si>
  <si>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</si>
  <si>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</si>
  <si>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</si>
  <si>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</si>
  <si>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</si>
  <si>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</si>
  <si>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</si>
  <si>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</si>
  <si>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</si>
  <si>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</si>
  <si>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</si>
  <si>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</si>
  <si>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</si>
  <si>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</si>
  <si>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</si>
  <si>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</si>
  <si>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</si>
  <si>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</si>
  <si>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</si>
  <si>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</si>
  <si>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</si>
  <si>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</si>
  <si>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</si>
  <si>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</si>
  <si>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</si>
  <si>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</si>
  <si>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</si>
  <si>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</si>
  <si>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</si>
  <si>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</si>
  <si>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</si>
  <si>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</si>
  <si>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</si>
  <si>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</si>
  <si>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</si>
  <si>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</si>
  <si>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</si>
  <si>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</si>
  <si>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</si>
  <si>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</si>
  <si>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</si>
  <si>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</si>
  <si>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</si>
  <si>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</si>
  <si>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</si>
  <si>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</si>
  <si>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</si>
  <si>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</si>
  <si>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</si>
  <si>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</si>
  <si>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</si>
  <si>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</si>
  <si>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</si>
  <si>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</si>
  <si>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</si>
  <si>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</si>
  <si>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</si>
  <si>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</si>
  <si>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</si>
  <si>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</si>
  <si>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</si>
  <si>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</si>
  <si>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</si>
  <si>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</si>
  <si>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</si>
  <si>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</si>
  <si>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</si>
  <si>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</si>
  <si>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</si>
  <si>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</si>
  <si>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</si>
  <si>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</si>
  <si>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</si>
  <si>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</si>
  <si>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</si>
  <si>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</si>
  <si>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</si>
  <si>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</si>
  <si>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</si>
  <si>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</si>
  <si>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</si>
  <si>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</si>
  <si>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</si>
  <si>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</si>
  <si>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</si>
  <si>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</si>
  <si>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</si>
  <si>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</si>
  <si>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</si>
  <si>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</si>
  <si>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</si>
  <si>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</si>
  <si>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</si>
  <si>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</si>
  <si>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</si>
  <si>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</si>
  <si>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</si>
  <si>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</si>
  <si>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</si>
  <si>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</si>
  <si>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</si>
  <si>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</si>
  <si>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</si>
  <si>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</si>
  <si>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</si>
  <si>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</si>
  <si>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</si>
  <si>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</si>
  <si>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</si>
  <si>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</si>
  <si>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</si>
  <si>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</si>
  <si>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</si>
  <si>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</si>
  <si>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</si>
  <si>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</si>
  <si>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</si>
  <si>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</si>
  <si>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</si>
  <si>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</si>
  <si>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</si>
  <si>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</si>
  <si>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</si>
  <si>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</si>
  <si>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</si>
  <si>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</si>
  <si>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</si>
  <si>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</si>
  <si>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</si>
  <si>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</si>
  <si>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</si>
  <si>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</si>
  <si>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</si>
  <si>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</si>
  <si>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</si>
  <si>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</si>
  <si>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</si>
  <si>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</si>
  <si>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</si>
  <si>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</si>
  <si>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</si>
  <si>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</si>
  <si>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</si>
  <si>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</si>
  <si>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</si>
  <si>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</si>
  <si>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</si>
  <si>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</si>
  <si>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</si>
  <si>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</si>
  <si>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</si>
  <si>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</si>
  <si>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</si>
  <si>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</si>
  <si>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</si>
  <si>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</si>
  <si>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</si>
  <si>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</si>
  <si>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</si>
  <si>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</si>
  <si>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</si>
  <si>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</si>
  <si>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</si>
  <si>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</si>
  <si>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</si>
  <si>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</si>
  <si>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</si>
  <si>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</si>
  <si>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</si>
  <si>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</si>
  <si>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</si>
  <si>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</si>
  <si>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</si>
  <si>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</si>
  <si>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</si>
  <si>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</si>
  <si>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</si>
  <si>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</si>
  <si>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</si>
  <si>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</si>
  <si>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</si>
  <si>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</si>
  <si>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</si>
  <si>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</si>
  <si>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</si>
  <si>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</si>
  <si>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</si>
  <si>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</si>
  <si>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</si>
  <si>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</si>
  <si>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</si>
  <si>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</si>
  <si>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</si>
  <si>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</si>
  <si>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</si>
  <si>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</si>
  <si>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</si>
  <si>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</si>
  <si>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</si>
  <si>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</si>
  <si>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</si>
  <si>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</si>
  <si>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</si>
  <si>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</si>
  <si>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</si>
  <si>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</si>
  <si>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</si>
  <si>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</si>
  <si>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</si>
  <si>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</si>
  <si>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</si>
  <si>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</si>
  <si>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</si>
  <si>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</si>
  <si>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</si>
  <si>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</si>
  <si>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</si>
  <si>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</si>
  <si>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</si>
  <si>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</si>
  <si>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</si>
  <si>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</si>
  <si>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</si>
  <si>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</si>
  <si>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</si>
  <si>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</si>
  <si>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</si>
  <si>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</si>
  <si>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</si>
  <si>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</si>
  <si>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</si>
  <si>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</si>
  <si>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</si>
  <si>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</si>
  <si>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</si>
  <si>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</si>
  <si>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</si>
  <si>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</si>
  <si>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</si>
  <si>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</si>
  <si>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</si>
  <si>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</si>
  <si>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</si>
  <si>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</si>
  <si>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</si>
  <si>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</si>
  <si>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</si>
  <si>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</si>
  <si>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</si>
  <si>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</si>
  <si>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</si>
  <si>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</si>
  <si>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</si>
  <si>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</si>
  <si>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</si>
  <si>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</si>
  <si>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</si>
  <si>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</si>
  <si>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</si>
  <si>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</si>
  <si>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</si>
  <si>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</si>
  <si>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</si>
  <si>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</si>
  <si>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</si>
  <si>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</si>
  <si>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</si>
  <si>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</si>
  <si>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</si>
  <si>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</si>
  <si>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</si>
  <si>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</si>
  <si>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</si>
  <si>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</si>
  <si>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</si>
  <si>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</si>
  <si>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</si>
  <si>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</si>
  <si>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</si>
  <si>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</si>
  <si>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</si>
  <si>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</si>
  <si>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</si>
  <si>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</si>
  <si>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</si>
  <si>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</si>
  <si>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</si>
  <si>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</si>
  <si>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</si>
  <si>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</si>
  <si>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</si>
  <si>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</si>
  <si>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</si>
  <si>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</si>
  <si>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</si>
  <si>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</si>
  <si>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</si>
  <si>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</si>
  <si>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</si>
  <si>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</si>
  <si>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</si>
  <si>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</si>
  <si>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</si>
  <si>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</si>
  <si>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</si>
  <si>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</si>
  <si>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</si>
  <si>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</si>
  <si>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</si>
  <si>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</si>
  <si>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</si>
  <si>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</si>
  <si>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</si>
  <si>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</si>
  <si>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</si>
  <si>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</si>
  <si>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</si>
  <si>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</si>
  <si>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</si>
  <si>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</si>
  <si>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</si>
  <si>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</si>
  <si>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</si>
  <si>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</si>
  <si>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</si>
  <si>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</si>
  <si>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</si>
  <si>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</si>
  <si>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</si>
  <si>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</si>
  <si>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</si>
  <si>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</si>
  <si>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</si>
  <si>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</si>
  <si>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</si>
  <si>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</si>
  <si>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</si>
  <si>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</si>
  <si>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</si>
  <si>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</si>
  <si>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</si>
  <si>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</si>
  <si>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</si>
  <si>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</si>
  <si>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</si>
  <si>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</si>
  <si>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</si>
  <si>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</si>
  <si>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</si>
  <si>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</si>
  <si>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</si>
  <si>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</si>
  <si>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</si>
  <si>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</si>
  <si>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</si>
  <si>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</si>
  <si>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</si>
  <si>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</si>
  <si>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</si>
  <si>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</si>
  <si>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</si>
  <si>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</si>
  <si>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</si>
  <si>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</si>
  <si>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</si>
  <si>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</si>
  <si>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</si>
  <si>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</si>
  <si>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</si>
  <si>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</si>
  <si>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</si>
  <si>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</si>
  <si>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</si>
  <si>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</si>
  <si>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</si>
  <si>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</si>
  <si>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</si>
  <si>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</si>
  <si>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</si>
  <si>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</si>
  <si>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</si>
  <si>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</si>
  <si>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</si>
  <si>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</si>
  <si>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</si>
  <si>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</si>
  <si>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</si>
  <si>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</si>
  <si>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</si>
  <si>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</si>
  <si>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</si>
  <si>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</si>
  <si>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</si>
  <si>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</si>
  <si>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</si>
  <si>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</si>
  <si>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</si>
  <si>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</si>
  <si>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</si>
  <si>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</si>
  <si>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</si>
  <si>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</si>
  <si>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</si>
  <si>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</si>
  <si>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</si>
  <si>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</si>
  <si>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</si>
  <si>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</si>
  <si>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</si>
  <si>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</si>
  <si>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</si>
  <si>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</si>
  <si>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</si>
  <si>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</si>
  <si>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</si>
  <si>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</si>
  <si>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</si>
  <si>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</si>
  <si>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</si>
  <si>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</si>
  <si>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</si>
  <si>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</si>
  <si>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</si>
  <si>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</si>
  <si>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</si>
  <si>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</si>
  <si>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</si>
  <si>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</si>
  <si>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</si>
  <si>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</si>
  <si>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</si>
  <si>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</si>
  <si>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</si>
  <si>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</si>
  <si>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</si>
  <si>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</si>
  <si>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</si>
  <si>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</si>
  <si>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</si>
  <si>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</si>
  <si>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</si>
  <si>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</si>
  <si>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</si>
  <si>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</si>
  <si>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</si>
  <si>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</si>
  <si>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</si>
  <si>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</si>
  <si>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</si>
  <si>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</si>
  <si>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</si>
  <si>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</si>
  <si>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</si>
  <si>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</si>
  <si>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</si>
  <si>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</si>
  <si>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</si>
  <si>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</si>
  <si>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</si>
  <si>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</si>
  <si>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</si>
  <si>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</si>
  <si>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</si>
  <si>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</si>
  <si>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</si>
  <si>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</si>
  <si>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</si>
  <si>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</si>
  <si>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</si>
  <si>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</si>
  <si>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</si>
  <si>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</si>
  <si>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</si>
  <si>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</si>
  <si>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</si>
  <si>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</si>
  <si>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</si>
  <si>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</si>
  <si>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</si>
  <si>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</si>
  <si>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</si>
  <si>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</si>
  <si>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</si>
  <si>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</si>
  <si>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</si>
  <si>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</si>
  <si>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</si>
  <si>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</si>
  <si>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</si>
  <si>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</si>
  <si>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</si>
  <si>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</si>
  <si>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</si>
  <si>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</si>
  <si>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</si>
  <si>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</si>
  <si>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</si>
  <si>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</si>
  <si>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</si>
  <si>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</si>
  <si>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</si>
  <si>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</si>
  <si>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</si>
  <si>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</si>
  <si>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</si>
  <si>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</si>
  <si>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</si>
  <si>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</si>
  <si>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</si>
  <si>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</si>
  <si>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</si>
  <si>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</si>
  <si>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</si>
  <si>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</si>
  <si>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</si>
  <si>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</si>
  <si>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</si>
  <si>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</si>
  <si>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</si>
  <si>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</si>
  <si>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</si>
  <si>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</si>
  <si>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</si>
  <si>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</si>
  <si>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</si>
  <si>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</si>
  <si>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</si>
  <si>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</si>
  <si>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</si>
  <si>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</si>
  <si>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</si>
  <si>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</si>
  <si>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</si>
  <si>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</si>
  <si>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</si>
  <si>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</si>
  <si>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</si>
  <si>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</si>
  <si>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</si>
  <si>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</si>
  <si>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</si>
  <si>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</si>
  <si>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</si>
  <si>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</si>
  <si>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</si>
  <si>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</si>
  <si>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</si>
  <si>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</si>
  <si>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</si>
  <si>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</si>
  <si>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</si>
  <si>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</si>
  <si>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</si>
  <si>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</si>
  <si>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</si>
  <si>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</si>
  <si>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</si>
  <si>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</si>
  <si>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</si>
  <si>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</si>
  <si>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</si>
  <si>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</si>
  <si>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</si>
  <si>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</si>
  <si>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</si>
  <si>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</si>
  <si>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</si>
  <si>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</si>
  <si>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</si>
  <si>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</si>
  <si>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</si>
  <si>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</si>
  <si>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</si>
  <si>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</si>
  <si>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</si>
  <si>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</si>
  <si>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</si>
  <si>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</si>
  <si>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</si>
  <si>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</si>
  <si>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</si>
  <si>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</si>
  <si>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</si>
  <si>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</si>
  <si>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</si>
  <si>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</si>
  <si>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</si>
  <si>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</si>
  <si>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</si>
  <si>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</si>
  <si>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</si>
  <si>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</si>
  <si>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</si>
  <si>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</si>
  <si>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</si>
  <si>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</si>
  <si>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</si>
  <si>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</si>
  <si>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</si>
  <si>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</si>
  <si>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</si>
  <si>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</si>
  <si>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</si>
  <si>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</si>
  <si>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</si>
  <si>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</si>
  <si>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</si>
  <si>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</si>
  <si>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</si>
  <si>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</si>
  <si>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</si>
  <si>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</si>
  <si>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</si>
  <si>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</si>
  <si>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</si>
  <si>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</si>
  <si>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</si>
  <si>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</si>
  <si>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</si>
  <si>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</si>
  <si>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</si>
  <si>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</si>
  <si>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</si>
  <si>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</si>
  <si>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</si>
  <si>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</si>
  <si>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</si>
  <si>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</si>
  <si>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</si>
  <si>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</si>
  <si>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</si>
  <si>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</si>
  <si>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</si>
  <si>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</si>
  <si>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</si>
  <si>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</si>
  <si>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</si>
  <si>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</si>
  <si>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</si>
  <si>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</si>
  <si>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</si>
  <si>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</si>
  <si>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</si>
  <si>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</si>
  <si>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</si>
  <si>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</si>
  <si>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</si>
  <si>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</si>
  <si>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</si>
  <si>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</si>
  <si>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</si>
  <si>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</si>
  <si>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</si>
  <si>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</si>
  <si>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</si>
  <si>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</si>
  <si>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</si>
  <si>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</si>
  <si>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</si>
  <si>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</si>
  <si>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</si>
  <si>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</si>
  <si>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</si>
  <si>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</si>
  <si>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</si>
  <si>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</si>
  <si>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</si>
  <si>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</si>
  <si>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</si>
  <si>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</si>
  <si>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</si>
  <si>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</si>
  <si>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</si>
  <si>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</si>
  <si>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</si>
  <si>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</si>
  <si>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</si>
  <si>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</si>
  <si>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</si>
  <si>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</si>
  <si>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</si>
  <si>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</si>
  <si>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</si>
  <si>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</si>
  <si>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</si>
  <si>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</si>
  <si>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</si>
  <si>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</si>
  <si>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</si>
  <si>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</si>
  <si>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</si>
  <si>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</si>
  <si>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</si>
  <si>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</si>
  <si>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</si>
  <si>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</si>
  <si>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</si>
  <si>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</si>
  <si>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</si>
  <si>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</si>
  <si>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</si>
  <si>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</si>
  <si>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</si>
  <si>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</si>
  <si>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</si>
  <si>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</si>
  <si>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</si>
  <si>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</si>
  <si>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</si>
  <si>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</si>
  <si>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</si>
  <si>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</si>
  <si>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</si>
  <si>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</si>
  <si>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</si>
  <si>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</si>
  <si>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</si>
  <si>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</si>
  <si>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</si>
  <si>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</si>
  <si>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</si>
  <si>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</si>
  <si>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</si>
  <si>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</si>
  <si>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</si>
  <si>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</si>
  <si>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</si>
  <si>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</si>
  <si>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</si>
  <si>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</si>
  <si>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</si>
  <si>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</si>
  <si>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</si>
  <si>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</si>
  <si>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</si>
  <si>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</si>
  <si>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</si>
  <si>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</si>
  <si>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</si>
  <si>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</si>
  <si>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</si>
  <si>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</si>
  <si>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</si>
  <si>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</si>
  <si>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</si>
  <si>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</si>
  <si>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</si>
  <si>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</si>
  <si>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</si>
  <si>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</si>
  <si>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</si>
  <si>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</si>
  <si>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</si>
  <si>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</si>
  <si>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</si>
  <si>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</si>
  <si>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</si>
  <si>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</si>
  <si>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</si>
  <si>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</si>
  <si>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</si>
  <si>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</si>
  <si>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</si>
  <si>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</si>
  <si>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</si>
  <si>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</si>
  <si>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</si>
  <si>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</si>
  <si>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</si>
  <si>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</si>
  <si>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</si>
  <si>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</si>
  <si>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</si>
  <si>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</si>
  <si>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</si>
  <si>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</si>
  <si>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</si>
  <si>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</si>
  <si>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</si>
  <si>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</si>
  <si>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</si>
  <si>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</si>
  <si>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</si>
  <si>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</si>
  <si>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</si>
  <si>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</si>
  <si>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</si>
  <si>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</si>
  <si>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</si>
  <si>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</si>
  <si>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</si>
  <si>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</si>
  <si>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</si>
  <si>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</si>
  <si>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</si>
  <si>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</si>
  <si>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</si>
  <si>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</si>
  <si>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</si>
  <si>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</si>
  <si>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</si>
  <si>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</si>
  <si>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</si>
  <si>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</si>
  <si>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</si>
  <si>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</si>
  <si>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</si>
  <si>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</si>
  <si>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</si>
  <si>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</si>
  <si>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</si>
  <si>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</si>
  <si>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</si>
  <si>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</si>
  <si>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</si>
  <si>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</si>
  <si>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</si>
  <si>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</si>
  <si>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</si>
  <si>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</si>
  <si>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</si>
  <si>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</si>
  <si>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</si>
  <si>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</si>
  <si>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</si>
  <si>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</si>
  <si>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</si>
  <si>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</si>
  <si>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</si>
  <si>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</si>
  <si>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</si>
  <si>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</si>
  <si>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</si>
  <si>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</si>
  <si>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</si>
  <si>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</si>
  <si>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</si>
  <si>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</si>
  <si>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</si>
  <si>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</si>
  <si>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</si>
  <si>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</si>
  <si>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</si>
  <si>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</si>
  <si>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</si>
  <si>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</si>
  <si>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</si>
  <si>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</si>
  <si>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</si>
  <si>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</si>
  <si>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</si>
  <si>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</si>
  <si>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</si>
  <si>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</si>
  <si>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</si>
  <si>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</si>
  <si>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</si>
  <si>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</si>
  <si>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</si>
  <si>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</si>
  <si>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</si>
  <si>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</si>
  <si>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</si>
  <si>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</si>
  <si>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</si>
  <si>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</si>
  <si>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</si>
  <si>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</si>
  <si>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</si>
  <si>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</si>
  <si>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</si>
  <si>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</si>
  <si>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</si>
  <si>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</si>
  <si>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</si>
  <si>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</si>
  <si>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</si>
  <si>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</si>
  <si>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</si>
  <si>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</si>
  <si>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</si>
  <si>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</si>
  <si>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</si>
  <si>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</si>
  <si>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</si>
  <si>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</si>
  <si>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</si>
  <si>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</si>
  <si>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</si>
  <si>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</si>
  <si>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</si>
  <si>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</si>
  <si>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</si>
  <si>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</si>
  <si>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</si>
  <si>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</si>
  <si>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</si>
  <si>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</si>
  <si>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</si>
  <si>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</si>
  <si>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</si>
  <si>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</si>
  <si>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</si>
  <si>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</si>
  <si>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</si>
  <si>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</si>
  <si>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</si>
  <si>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</si>
  <si>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</si>
  <si>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</si>
  <si>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</si>
  <si>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</si>
  <si>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</si>
  <si>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</si>
  <si>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</si>
  <si>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</si>
  <si>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</si>
  <si>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</si>
  <si>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</si>
  <si>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</si>
  <si>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</si>
  <si>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</si>
  <si>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</si>
  <si>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</si>
  <si>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</si>
  <si>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</si>
  <si>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</si>
  <si>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</si>
  <si>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</si>
  <si>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</si>
  <si>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</si>
  <si>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</si>
  <si>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</si>
  <si>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</si>
  <si>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</si>
  <si>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</si>
  <si>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</si>
  <si>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</si>
  <si>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</si>
  <si>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</si>
  <si>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</si>
  <si>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</si>
  <si>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</si>
  <si>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</si>
  <si>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</si>
  <si>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</si>
  <si>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</si>
  <si>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</si>
  <si>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</si>
  <si>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</si>
  <si>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</si>
  <si>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</si>
  <si>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</si>
  <si>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</si>
  <si>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</si>
  <si>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</si>
  <si>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</si>
  <si>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</si>
  <si>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</si>
  <si>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</si>
  <si>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</si>
  <si>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</si>
  <si>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</si>
  <si>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</si>
  <si>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</si>
  <si>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</si>
  <si>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</si>
  <si>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</si>
  <si>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</si>
  <si>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</si>
  <si>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</si>
  <si>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</si>
  <si>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</si>
  <si>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</si>
  <si>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</si>
  <si>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</si>
  <si>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</si>
  <si>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</si>
  <si>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</si>
  <si>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</si>
  <si>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</si>
  <si>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</si>
  <si>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</si>
  <si>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</si>
  <si>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</si>
  <si>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</si>
  <si>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</si>
  <si>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</si>
  <si>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</si>
  <si>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</si>
  <si>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</si>
  <si>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</si>
  <si>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</si>
  <si>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</si>
  <si>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</si>
  <si>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</si>
  <si>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</si>
  <si>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</si>
  <si>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</si>
  <si>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</si>
  <si>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</si>
  <si>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</si>
  <si>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</si>
  <si>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</si>
  <si>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</si>
  <si>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</si>
  <si>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</si>
  <si>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</si>
  <si>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</si>
  <si>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</si>
  <si>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</si>
  <si>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</si>
  <si>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</si>
  <si>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</si>
  <si>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</si>
  <si>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</si>
  <si>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</si>
  <si>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</si>
  <si>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</si>
  <si>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</si>
  <si>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</si>
  <si>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</si>
  <si>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</si>
  <si>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</si>
  <si>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</si>
  <si>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</si>
  <si>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</si>
  <si>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</si>
  <si>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</si>
  <si>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</si>
  <si>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</si>
  <si>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</si>
  <si>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</si>
  <si>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</si>
  <si>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</si>
  <si>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</si>
  <si>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</si>
  <si>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</si>
  <si>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</si>
  <si>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</si>
  <si>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</si>
  <si>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</si>
  <si>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</si>
  <si>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</si>
  <si>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</si>
  <si>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</si>
  <si>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</si>
  <si>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</si>
  <si>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</si>
  <si>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</si>
  <si>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</si>
  <si>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</si>
  <si>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</si>
  <si>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</si>
  <si>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</si>
  <si>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</si>
  <si>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</si>
  <si>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</si>
  <si>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</si>
  <si>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</si>
  <si>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</si>
  <si>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</si>
  <si>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</si>
  <si>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</si>
  <si>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</si>
  <si>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</si>
  <si>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</si>
  <si>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</si>
  <si>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</si>
  <si>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</si>
  <si>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</si>
  <si>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</si>
  <si>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</si>
  <si>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</si>
  <si>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</si>
  <si>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</si>
  <si>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</si>
  <si>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</si>
  <si>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</si>
  <si>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</si>
  <si>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</si>
  <si>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</si>
  <si>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</si>
  <si>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</si>
  <si>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</si>
  <si>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</si>
  <si>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</si>
  <si>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</si>
  <si>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</si>
  <si>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</si>
  <si>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</si>
  <si>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</si>
  <si>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</si>
  <si>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</si>
  <si>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</si>
  <si>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</si>
  <si>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</si>
  <si>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</si>
  <si>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</si>
  <si>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</si>
  <si>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</si>
  <si>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</si>
  <si>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</si>
  <si>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</si>
  <si>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</si>
  <si>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</si>
  <si>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</si>
  <si>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</si>
  <si>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</si>
  <si>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</si>
  <si>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</si>
  <si>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</si>
  <si>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</si>
  <si>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</si>
  <si>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</si>
  <si>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</si>
  <si>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</si>
  <si>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</si>
  <si>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</si>
  <si>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</si>
  <si>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</si>
  <si>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</si>
  <si>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</si>
  <si>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</si>
  <si>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</si>
  <si>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</si>
  <si>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</si>
  <si>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</si>
  <si>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</si>
  <si>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</si>
  <si>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</si>
  <si>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</si>
  <si>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</si>
  <si>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</si>
  <si>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</si>
  <si>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</si>
  <si>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</si>
  <si>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</si>
  <si>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</si>
  <si>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</si>
  <si>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</si>
  <si>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</si>
  <si>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</si>
  <si>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</si>
  <si>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</si>
  <si>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</si>
  <si>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</si>
  <si>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</si>
  <si>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</si>
  <si>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</si>
  <si>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</si>
  <si>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</si>
  <si>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</si>
  <si>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</si>
  <si>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</si>
  <si>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</si>
  <si>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</si>
  <si>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</si>
  <si>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</si>
  <si>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</si>
  <si>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</si>
  <si>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</si>
  <si>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</si>
  <si>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</si>
  <si>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</si>
  <si>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</si>
  <si>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</si>
  <si>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</si>
  <si>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</si>
  <si>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</si>
  <si>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</si>
  <si>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</si>
  <si>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</si>
  <si>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</si>
  <si>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</si>
  <si>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</si>
  <si>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</si>
  <si>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</si>
  <si>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</si>
  <si>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</si>
  <si>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</si>
  <si>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</si>
  <si>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</si>
  <si>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</si>
  <si>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</si>
  <si>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</si>
  <si>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</si>
  <si>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</si>
  <si>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</si>
  <si>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</si>
  <si>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</si>
  <si>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</si>
  <si>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</si>
  <si>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</si>
  <si>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</si>
  <si>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</si>
  <si>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</si>
  <si>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</si>
  <si>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</si>
  <si>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</si>
  <si>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</si>
  <si>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</si>
  <si>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</si>
  <si>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</si>
  <si>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</si>
  <si>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</si>
  <si>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</si>
  <si>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</si>
  <si>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</si>
  <si>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</si>
  <si>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</si>
  <si>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</si>
  <si>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</si>
  <si>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</si>
  <si>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</si>
  <si>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</si>
  <si>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</si>
  <si>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</si>
  <si>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</si>
  <si>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</si>
  <si>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</si>
  <si>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</si>
  <si>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</si>
  <si>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</si>
  <si>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</si>
  <si>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</si>
  <si>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</si>
  <si>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</si>
  <si>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</si>
  <si>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</si>
  <si>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</si>
  <si>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</si>
  <si>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</si>
  <si>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</si>
  <si>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</si>
  <si>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</si>
  <si>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</si>
  <si>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</si>
  <si>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</si>
  <si>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</si>
  <si>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</si>
  <si>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</si>
  <si>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</si>
  <si>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</si>
  <si>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</si>
  <si>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</si>
  <si>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</si>
  <si>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</si>
  <si>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</si>
  <si>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</si>
  <si>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</si>
  <si>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</si>
  <si>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</si>
  <si>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</si>
  <si>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</si>
  <si>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</si>
  <si>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</si>
  <si>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</si>
  <si>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</si>
  <si>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</si>
  <si>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</si>
  <si>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</si>
  <si>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</si>
  <si>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</si>
  <si>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</si>
  <si>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</si>
  <si>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</si>
  <si>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</si>
  <si>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</si>
  <si>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</si>
  <si>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</si>
  <si>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</si>
  <si>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</si>
  <si>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</si>
  <si>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</si>
  <si>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</si>
  <si>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</si>
  <si>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</si>
  <si>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</si>
  <si>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</si>
  <si>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</si>
  <si>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</si>
  <si>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</si>
  <si>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</si>
  <si>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</si>
  <si>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</si>
  <si>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</si>
  <si>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</si>
  <si>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</si>
  <si>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</si>
  <si>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</si>
  <si>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</si>
  <si>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</si>
  <si>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</si>
  <si>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</si>
  <si>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</si>
  <si>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</si>
  <si>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</si>
  <si>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</si>
  <si>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</si>
  <si>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</si>
  <si>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</si>
  <si>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</si>
  <si>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</si>
  <si>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</si>
  <si>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</si>
  <si>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</si>
  <si>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</si>
  <si>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</si>
  <si>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</si>
  <si>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</si>
  <si>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</si>
  <si>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</si>
  <si>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</si>
  <si>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</si>
  <si>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</si>
  <si>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</si>
  <si>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</si>
  <si>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</si>
  <si>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</si>
  <si>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</si>
  <si>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</si>
  <si>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</si>
  <si>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</si>
  <si>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</si>
  <si>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</si>
  <si>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</si>
  <si>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</si>
  <si>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</si>
  <si>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</si>
  <si>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</si>
  <si>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</si>
  <si>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</si>
  <si>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</si>
  <si>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</si>
  <si>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</si>
  <si>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</si>
  <si>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</si>
  <si>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</si>
  <si>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</si>
  <si>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</si>
  <si>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</si>
  <si>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</si>
  <si>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</si>
  <si>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</si>
  <si>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</si>
  <si>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</si>
  <si>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</si>
  <si>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</si>
  <si>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</si>
  <si>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</si>
  <si>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</si>
  <si>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</si>
  <si>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</si>
  <si>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</si>
  <si>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</si>
  <si>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</si>
  <si>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</si>
  <si>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</si>
  <si>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</si>
  <si>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</si>
  <si>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</si>
  <si>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</si>
  <si>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</si>
  <si>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</si>
  <si>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</si>
  <si>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</si>
  <si>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</si>
  <si>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</si>
  <si>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</si>
  <si>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</si>
  <si>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</si>
  <si>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</si>
  <si>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</si>
  <si>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</si>
  <si>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</si>
  <si>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</si>
  <si>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</si>
  <si>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</si>
  <si>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</si>
  <si>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</si>
  <si>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</si>
  <si>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</si>
  <si>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</si>
  <si>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</si>
  <si>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</si>
  <si>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</si>
  <si>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</si>
  <si>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</si>
  <si>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</si>
  <si>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</si>
  <si>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</si>
  <si>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</si>
  <si>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</si>
  <si>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</si>
  <si>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</si>
  <si>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</si>
  <si>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</si>
  <si>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</si>
  <si>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</si>
  <si>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</si>
  <si>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</si>
  <si>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</si>
  <si>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</si>
  <si>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</si>
  <si>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</si>
  <si>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</si>
  <si>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</si>
  <si>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</si>
  <si>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</si>
  <si>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</si>
  <si>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</si>
  <si>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</si>
  <si>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</si>
  <si>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</si>
  <si>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</si>
  <si>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</si>
  <si>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</si>
  <si>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</si>
  <si>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</si>
  <si>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</si>
  <si>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</si>
  <si>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</si>
  <si>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</si>
  <si>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</si>
  <si>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</si>
  <si>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</si>
  <si>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</si>
  <si>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</si>
  <si>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</si>
  <si>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</si>
  <si>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</si>
  <si>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</si>
  <si>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</si>
  <si>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</si>
  <si>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</si>
  <si>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</si>
  <si>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</si>
  <si>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</si>
  <si>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</si>
  <si>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</si>
  <si>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</si>
  <si>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</si>
  <si>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</si>
  <si>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</si>
  <si>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</si>
  <si>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</si>
  <si>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</si>
  <si>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</si>
  <si>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</si>
  <si>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</si>
  <si>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</si>
  <si>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</si>
  <si>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</si>
  <si>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</si>
  <si>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</si>
  <si>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</si>
  <si>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</si>
  <si>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</si>
  <si>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</si>
  <si>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</si>
  <si>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</si>
  <si>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</si>
  <si>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</si>
  <si>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</si>
  <si>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</si>
  <si>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</si>
  <si>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</si>
  <si>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</si>
  <si>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</si>
  <si>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</si>
  <si>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</si>
  <si>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</si>
  <si>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</si>
  <si>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</si>
  <si>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</si>
  <si>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</si>
  <si>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</si>
  <si>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</si>
  <si>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</si>
  <si>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</si>
  <si>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</si>
  <si>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</si>
  <si>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</si>
  <si>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</si>
  <si>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</si>
  <si>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</si>
  <si>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</si>
  <si>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</si>
  <si>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</si>
  <si>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</si>
  <si>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</si>
  <si>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</si>
  <si>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</si>
  <si>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</si>
  <si>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</si>
  <si>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</si>
  <si>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</si>
  <si>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</si>
  <si>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</si>
  <si>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</si>
  <si>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</si>
  <si>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</si>
  <si>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</si>
  <si>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</si>
  <si>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</si>
  <si>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</si>
  <si>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</si>
  <si>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</si>
  <si>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</si>
  <si>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</si>
  <si>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</si>
  <si>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</si>
  <si>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</si>
  <si>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</si>
  <si>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</si>
  <si>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</si>
  <si>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</si>
  <si>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</si>
  <si>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</si>
  <si>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</si>
  <si>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</si>
  <si>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</si>
  <si>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</si>
  <si>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</si>
  <si>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</si>
  <si>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</si>
  <si>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</si>
  <si>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</si>
  <si>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</si>
  <si>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</si>
  <si>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</si>
  <si>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</si>
  <si>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</si>
  <si>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</si>
  <si>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</si>
  <si>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</si>
  <si>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</si>
  <si>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</si>
  <si>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</si>
  <si>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</si>
  <si>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</si>
  <si>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</si>
  <si>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</si>
  <si>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</si>
  <si>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</si>
  <si>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</si>
  <si>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</si>
  <si>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</si>
  <si>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</si>
  <si>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</si>
  <si>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</si>
  <si>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</si>
  <si>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</si>
  <si>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</si>
  <si>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</si>
  <si>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</si>
  <si>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</si>
  <si>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</si>
  <si>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</si>
  <si>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</si>
  <si>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</si>
  <si>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</si>
  <si>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</si>
  <si>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</si>
  <si>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</si>
  <si>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</si>
  <si>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</si>
  <si>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</si>
  <si>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</si>
  <si>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</si>
  <si>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</si>
  <si>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</si>
  <si>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</si>
  <si>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</si>
  <si>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</si>
  <si>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</si>
  <si>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</si>
  <si>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</si>
  <si>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</si>
  <si>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</si>
  <si>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</si>
  <si>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</si>
  <si>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</si>
  <si>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</si>
  <si>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</si>
  <si>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</si>
  <si>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</si>
  <si>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</si>
  <si>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</si>
  <si>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</si>
  <si>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</si>
  <si>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</si>
  <si>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</si>
  <si>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</si>
  <si>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</si>
  <si>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</si>
  <si>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</si>
  <si>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</si>
  <si>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</si>
  <si>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</si>
  <si>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</si>
  <si>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</si>
  <si>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</si>
  <si>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</si>
  <si>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</si>
  <si>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</si>
  <si>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</si>
  <si>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</si>
  <si>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</si>
  <si>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</si>
  <si>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</si>
  <si>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</si>
  <si>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</si>
  <si>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</si>
  <si>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</si>
  <si>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</si>
  <si>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</si>
  <si>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</si>
  <si>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</si>
  <si>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</si>
  <si>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</si>
  <si>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</si>
  <si>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</si>
  <si>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</si>
  <si>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</si>
  <si>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</si>
  <si>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</si>
  <si>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</si>
  <si>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</si>
  <si>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</si>
  <si>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</si>
  <si>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</si>
  <si>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</si>
  <si>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</si>
  <si>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</si>
  <si>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</si>
  <si>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</si>
  <si>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</si>
  <si>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</si>
  <si>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</si>
  <si>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</si>
  <si>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</si>
  <si>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</si>
  <si>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</si>
  <si>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</si>
  <si>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</si>
  <si>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</si>
  <si>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</si>
  <si>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</si>
  <si>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</si>
  <si>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</si>
  <si>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</si>
  <si>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</si>
  <si>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</si>
  <si>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</si>
  <si>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</si>
  <si>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</si>
  <si>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</si>
  <si>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</si>
  <si>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</si>
  <si>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</si>
  <si>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</si>
  <si>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</si>
  <si>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</si>
  <si>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</si>
  <si>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</si>
  <si>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</si>
  <si>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</si>
  <si>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</si>
  <si>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</si>
  <si>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</si>
  <si>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</si>
  <si>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</si>
  <si>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</si>
  <si>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</si>
  <si>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</si>
  <si>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</si>
  <si>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</si>
  <si>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</si>
  <si>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</si>
  <si>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</si>
  <si>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</si>
  <si>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</si>
  <si>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</si>
  <si>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</si>
  <si>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</si>
  <si>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</si>
  <si>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</si>
  <si>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</si>
  <si>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</si>
  <si>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</si>
  <si>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</si>
  <si>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</si>
  <si>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</si>
  <si>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</si>
  <si>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</si>
  <si>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</si>
  <si>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</si>
  <si>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</si>
  <si>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</si>
  <si>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</si>
  <si>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</si>
  <si>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</si>
  <si>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</si>
  <si>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</si>
  <si>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</si>
  <si>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</si>
  <si>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</si>
  <si>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</si>
  <si>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</si>
  <si>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</si>
  <si>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</si>
  <si>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</si>
  <si>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</si>
  <si>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</si>
  <si>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</si>
  <si>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</si>
  <si>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</si>
  <si>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</si>
  <si>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</si>
  <si>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</si>
  <si>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</si>
  <si>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</si>
  <si>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</si>
  <si>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</si>
  <si>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</si>
  <si>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</si>
  <si>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</si>
  <si>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</si>
  <si>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</si>
  <si>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</si>
  <si>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</si>
  <si>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</si>
  <si>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</si>
  <si>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</si>
  <si>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</si>
  <si>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</si>
  <si>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</si>
  <si>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</si>
  <si>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</si>
  <si>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</si>
  <si>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</si>
  <si>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</si>
  <si>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</si>
  <si>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</si>
  <si>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</si>
  <si>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</si>
  <si>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</si>
  <si>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</si>
  <si>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</si>
  <si>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</si>
  <si>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</si>
  <si>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</si>
  <si>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</si>
  <si>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</si>
  <si>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</si>
  <si>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</si>
  <si>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</si>
  <si>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</si>
  <si>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</si>
  <si>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</si>
  <si>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</si>
  <si>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</si>
  <si>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</si>
  <si>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</si>
  <si>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</si>
  <si>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</si>
  <si>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</si>
  <si>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</si>
  <si>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</si>
  <si>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</si>
  <si>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</si>
  <si>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</si>
  <si>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</si>
  <si>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</si>
  <si>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</si>
  <si>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</si>
  <si>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</si>
  <si>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</si>
  <si>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</si>
  <si>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</si>
  <si>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</si>
  <si>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</si>
  <si>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</si>
  <si>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</si>
  <si>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</si>
  <si>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</si>
  <si>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</si>
  <si>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</si>
  <si>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</si>
  <si>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</si>
  <si>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</si>
  <si>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</si>
  <si>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</si>
  <si>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</si>
  <si>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</si>
  <si>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</si>
  <si>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</si>
  <si>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</si>
  <si>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</si>
  <si>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</si>
  <si>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</si>
  <si>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</si>
  <si>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</si>
  <si>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</si>
  <si>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</si>
  <si>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</si>
  <si>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</si>
  <si>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</si>
  <si>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</si>
  <si>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</si>
  <si>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</si>
  <si>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</si>
  <si>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</si>
  <si>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</si>
  <si>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</si>
  <si>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</si>
  <si>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</si>
  <si>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</si>
  <si>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</si>
  <si>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</si>
  <si>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</si>
  <si>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</si>
  <si>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</si>
  <si>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</si>
  <si>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</si>
  <si>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</si>
  <si>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</si>
  <si>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</si>
  <si>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</si>
  <si>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</si>
  <si>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</si>
  <si>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</si>
  <si>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</si>
  <si>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</si>
  <si>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</si>
  <si>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</si>
  <si>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</si>
  <si>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</si>
  <si>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</si>
  <si>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</si>
  <si>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</si>
  <si>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</si>
  <si>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</si>
  <si>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</si>
  <si>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</si>
  <si>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</si>
  <si>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</si>
  <si>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</si>
  <si>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</si>
  <si>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</si>
  <si>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</si>
  <si>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</si>
  <si>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</si>
  <si>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</si>
  <si>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</si>
  <si>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</si>
  <si>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</si>
  <si>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</si>
  <si>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</si>
  <si>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</si>
  <si>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</si>
  <si>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</si>
  <si>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</si>
  <si>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</si>
  <si>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</si>
  <si>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</si>
  <si>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</si>
  <si>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</si>
  <si>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</si>
  <si>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</si>
  <si>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</si>
  <si>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</si>
  <si>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</si>
  <si>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</si>
  <si>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</si>
  <si>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</si>
  <si>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</si>
  <si>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</si>
  <si>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</si>
  <si>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</si>
  <si>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</si>
  <si>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</si>
  <si>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</si>
  <si>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</si>
  <si>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</si>
  <si>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</si>
  <si>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</si>
  <si>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</si>
  <si>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</si>
  <si>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</si>
  <si>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</si>
  <si>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</si>
  <si>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</si>
  <si>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</si>
  <si>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</si>
  <si>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</si>
  <si>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</si>
  <si>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</si>
  <si>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</si>
  <si>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</si>
  <si>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</si>
  <si>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</si>
  <si>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</si>
  <si>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</si>
  <si>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</si>
  <si>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</si>
  <si>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</si>
  <si>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</si>
  <si>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</si>
  <si>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</si>
  <si>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</si>
  <si>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</si>
  <si>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</si>
  <si>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</si>
  <si>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</si>
  <si>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</si>
  <si>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</si>
  <si>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</si>
  <si>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</si>
  <si>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</si>
  <si>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</si>
  <si>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</si>
  <si>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</si>
  <si>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</si>
  <si>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</si>
  <si>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</si>
  <si>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</si>
  <si>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</si>
  <si>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</si>
  <si>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</si>
  <si>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</si>
  <si>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</si>
  <si>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</si>
  <si>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</si>
  <si>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</si>
  <si>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</si>
  <si>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</si>
  <si>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</si>
  <si>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</si>
  <si>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</si>
  <si>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</si>
  <si>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</si>
  <si>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</si>
  <si>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</si>
  <si>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</si>
  <si>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</si>
  <si>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</si>
  <si>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</si>
  <si>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</si>
  <si>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</si>
  <si>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</si>
  <si>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</si>
  <si>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</si>
  <si>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</si>
  <si>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</si>
  <si>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</si>
  <si>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</si>
  <si>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</si>
  <si>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</si>
  <si>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</si>
  <si>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</si>
  <si>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</si>
  <si>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</si>
  <si>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</si>
  <si>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</si>
  <si>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</si>
  <si>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</si>
  <si>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</si>
  <si>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</si>
  <si>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</si>
  <si>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</si>
  <si>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</si>
  <si>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</si>
  <si>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</si>
  <si>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</si>
  <si>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</si>
  <si>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</si>
  <si>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</si>
  <si>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</si>
  <si>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</si>
  <si>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</si>
  <si>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</si>
  <si>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</si>
  <si>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</si>
  <si>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</si>
  <si>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</si>
  <si>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</si>
  <si>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</si>
  <si>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</si>
  <si>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</si>
  <si>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</si>
  <si>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</si>
  <si>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</si>
  <si>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</si>
  <si>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</si>
  <si>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</si>
  <si>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</si>
  <si>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</si>
  <si>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</si>
  <si>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</si>
  <si>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</si>
  <si>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</si>
  <si>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</si>
  <si>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</si>
  <si>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</si>
  <si>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</si>
  <si>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</si>
  <si>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</si>
  <si>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</si>
  <si>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</si>
  <si>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</si>
  <si>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</si>
  <si>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</si>
  <si>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</si>
  <si>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</si>
  <si>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</si>
  <si>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</si>
  <si>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</si>
  <si>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</si>
  <si>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</si>
  <si>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</si>
  <si>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</si>
  <si>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</si>
  <si>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</si>
  <si>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</si>
  <si>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</si>
  <si>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</si>
  <si>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</si>
  <si>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</si>
  <si>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</si>
  <si>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</si>
  <si>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</si>
  <si>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</si>
  <si>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</si>
  <si>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</si>
  <si>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</si>
  <si>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</si>
  <si>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</si>
  <si>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</si>
  <si>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</si>
  <si>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</si>
  <si>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</si>
  <si>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</si>
  <si>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</si>
  <si>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</si>
  <si>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</si>
  <si>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</si>
  <si>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</si>
  <si>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</si>
  <si>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</si>
  <si>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</si>
  <si>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</si>
  <si>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</si>
  <si>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</si>
  <si>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</si>
  <si>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</si>
  <si>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</si>
  <si>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</si>
  <si>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</si>
  <si>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</si>
  <si>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</si>
  <si>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</si>
  <si>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</si>
  <si>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</si>
  <si>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</si>
  <si>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</si>
  <si>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</si>
  <si>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</si>
  <si>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</si>
  <si>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</si>
  <si>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</si>
  <si>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</si>
  <si>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</si>
  <si>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</si>
  <si>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</si>
  <si>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</si>
  <si>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</si>
  <si>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</si>
  <si>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</si>
  <si>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</si>
  <si>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</si>
  <si>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</si>
  <si>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</si>
  <si>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</si>
  <si>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</si>
  <si>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</si>
  <si>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</si>
  <si>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</si>
  <si>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</si>
  <si>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</si>
  <si>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</si>
  <si>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</si>
  <si>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</si>
  <si>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</si>
  <si>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</si>
  <si>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</si>
  <si>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</si>
  <si>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</si>
  <si>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</si>
  <si>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</si>
  <si>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</si>
  <si>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</si>
  <si>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</si>
  <si>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</si>
  <si>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</si>
  <si>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</si>
  <si>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</si>
  <si>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</si>
  <si>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</si>
  <si>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</si>
  <si>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</si>
  <si>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</si>
  <si>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</si>
  <si>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</si>
  <si>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</si>
  <si>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</si>
  <si>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</si>
  <si>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</si>
  <si>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</si>
  <si>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</si>
  <si>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</si>
  <si>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</si>
  <si>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</si>
  <si>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</si>
  <si>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</si>
  <si>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</si>
  <si>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</si>
  <si>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</si>
  <si>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</si>
  <si>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</si>
  <si>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</si>
  <si>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</si>
  <si>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</si>
  <si>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</si>
  <si>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</si>
  <si>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</si>
  <si>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</si>
  <si>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</si>
  <si>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</si>
  <si>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</si>
  <si>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</si>
  <si>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</si>
  <si>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</si>
  <si>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</si>
  <si>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</si>
  <si>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</si>
  <si>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</si>
  <si>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</si>
  <si>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</si>
  <si>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</si>
  <si>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</si>
  <si>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</si>
  <si>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</si>
  <si>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</si>
  <si>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</si>
  <si>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</si>
  <si>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</si>
  <si>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</si>
  <si>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</si>
  <si>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</si>
  <si>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</si>
  <si>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</si>
  <si>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</si>
  <si>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</si>
  <si>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</si>
  <si>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</si>
  <si>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</si>
  <si>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</si>
  <si>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</si>
  <si>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</si>
  <si>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</si>
  <si>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</si>
  <si>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</si>
  <si>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</si>
  <si>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</si>
  <si>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</si>
  <si>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</si>
  <si>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</si>
  <si>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</si>
  <si>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</si>
  <si>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</si>
  <si>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</si>
  <si>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</si>
  <si>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</si>
  <si>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</si>
  <si>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</si>
  <si>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</si>
  <si>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</si>
  <si>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</si>
  <si>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</si>
  <si>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</si>
  <si>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</si>
  <si>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</si>
  <si>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</si>
  <si>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</si>
  <si>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</si>
  <si>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</si>
  <si>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</si>
  <si>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</si>
  <si>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</si>
  <si>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</si>
  <si>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</si>
  <si>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</si>
  <si>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</si>
  <si>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</si>
  <si>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</si>
  <si>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</si>
  <si>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</si>
  <si>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</si>
  <si>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</si>
  <si>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</si>
  <si>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</si>
  <si>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</si>
  <si>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</si>
  <si>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</si>
  <si>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</si>
  <si>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</si>
  <si>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</si>
  <si>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</si>
  <si>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</si>
  <si>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</si>
  <si>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</si>
  <si>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</si>
  <si>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</si>
  <si>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</si>
  <si>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</si>
  <si>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</si>
  <si>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</si>
  <si>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</si>
  <si>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</si>
  <si>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</si>
  <si>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</si>
  <si>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</si>
  <si>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</si>
  <si>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</si>
  <si>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</si>
  <si>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</si>
  <si>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</si>
  <si>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</si>
  <si>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</si>
  <si>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</si>
  <si>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</si>
  <si>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</si>
  <si>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</si>
  <si>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</si>
  <si>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</si>
  <si>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</si>
  <si>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</si>
  <si>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</si>
  <si>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</si>
  <si>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</si>
  <si>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</si>
  <si>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</si>
  <si>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</si>
  <si>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</si>
  <si>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</si>
  <si>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</si>
  <si>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</si>
  <si>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</si>
  <si>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</si>
  <si>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</si>
  <si>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</si>
  <si>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</si>
  <si>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</si>
  <si>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</si>
  <si>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</si>
  <si>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</si>
  <si>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</si>
  <si>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</si>
  <si>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</si>
  <si>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</si>
  <si>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</si>
  <si>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</si>
  <si>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</si>
  <si>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</si>
  <si>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</si>
  <si>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</si>
  <si>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</si>
  <si>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</si>
  <si>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</si>
  <si>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</si>
  <si>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</si>
  <si>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</si>
  <si>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</si>
  <si>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</si>
  <si>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</si>
  <si>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</si>
  <si>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</si>
  <si>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</si>
  <si>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</si>
  <si>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</si>
  <si>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</si>
  <si>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</si>
  <si>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</si>
  <si>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</si>
  <si>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</si>
  <si>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</si>
  <si>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</si>
  <si>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</si>
  <si>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</si>
  <si>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</si>
  <si>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</si>
  <si>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</si>
  <si>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</si>
  <si>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</si>
  <si>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</si>
  <si>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</si>
  <si>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</si>
  <si>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</si>
  <si>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</si>
  <si>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</si>
  <si>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</si>
  <si>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</si>
  <si>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</si>
  <si>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</si>
  <si>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</si>
  <si>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</si>
  <si>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</si>
  <si>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</si>
  <si>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</si>
  <si>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</si>
  <si>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</si>
  <si>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</si>
  <si>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</si>
  <si>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</si>
  <si>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</si>
  <si>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</si>
  <si>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</si>
  <si>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</si>
  <si>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</si>
  <si>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</si>
  <si>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</si>
  <si>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</si>
  <si>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</si>
  <si>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</si>
  <si>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</si>
  <si>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</si>
  <si>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</si>
  <si>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</si>
  <si>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</si>
  <si>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</si>
  <si>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</si>
  <si>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</si>
  <si>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</si>
  <si>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</si>
  <si>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</si>
  <si>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</si>
  <si>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</si>
  <si>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</si>
  <si>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</si>
  <si>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</si>
  <si>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</si>
  <si>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</si>
  <si>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</si>
  <si>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</si>
  <si>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</si>
  <si>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</si>
  <si>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</si>
  <si>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</si>
  <si>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</si>
  <si>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</si>
  <si>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</si>
  <si>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</si>
  <si>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</si>
  <si>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</si>
  <si>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</si>
  <si>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</si>
  <si>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</si>
  <si>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</si>
  <si>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</si>
  <si>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</si>
  <si>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</si>
  <si>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</si>
  <si>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</si>
  <si>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</si>
  <si>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</si>
  <si>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</si>
  <si>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</si>
  <si>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</si>
  <si>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</si>
  <si>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</si>
  <si>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</si>
  <si>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</si>
  <si>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</si>
  <si>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</si>
  <si>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</si>
  <si>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</si>
  <si>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</si>
  <si>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</si>
  <si>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</si>
  <si>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</si>
  <si>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</si>
  <si>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</si>
  <si>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</si>
  <si>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</si>
  <si>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</si>
  <si>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</si>
  <si>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</si>
  <si>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</si>
  <si>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</si>
  <si>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</si>
  <si>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</si>
  <si>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</si>
  <si>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</si>
  <si>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</si>
  <si>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</si>
  <si>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</si>
  <si>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</si>
  <si>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</si>
  <si>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</si>
  <si>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</si>
  <si>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</si>
  <si>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</si>
  <si>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</si>
  <si>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</si>
  <si>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</si>
  <si>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</si>
  <si>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</si>
  <si>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</si>
  <si>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</si>
  <si>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</si>
  <si>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</si>
  <si>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</si>
  <si>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</si>
  <si>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</si>
  <si>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</si>
  <si>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</si>
  <si>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</si>
  <si>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</si>
  <si>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</si>
  <si>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</si>
  <si>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</si>
  <si>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</si>
  <si>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</si>
  <si>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</si>
  <si>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</si>
  <si>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</si>
  <si>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</si>
  <si>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</si>
  <si>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</si>
  <si>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</si>
  <si>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</si>
  <si>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</si>
  <si>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</si>
  <si>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</si>
  <si>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</si>
  <si>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</si>
  <si>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</si>
  <si>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</si>
  <si>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</si>
  <si>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</si>
  <si>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</si>
  <si>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</si>
  <si>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</si>
  <si>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</si>
  <si>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</si>
  <si>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</si>
  <si>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</si>
  <si>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</si>
  <si>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</si>
  <si>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</si>
  <si>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</si>
  <si>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</si>
  <si>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</si>
  <si>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</si>
  <si>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</si>
  <si>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</si>
  <si>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</si>
  <si>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</si>
  <si>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</si>
  <si>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</si>
  <si>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</si>
  <si>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</si>
  <si>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</si>
  <si>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</si>
  <si>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</si>
  <si>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</si>
  <si>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</si>
  <si>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</si>
  <si>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</si>
  <si>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</si>
  <si>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</si>
  <si>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</si>
  <si>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</si>
  <si>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</si>
  <si>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</si>
  <si>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</si>
  <si>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</si>
  <si>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</si>
  <si>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</si>
  <si>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</si>
  <si>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</si>
  <si>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</si>
  <si>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</si>
  <si>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</si>
  <si>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</si>
  <si>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</si>
  <si>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</si>
  <si>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</si>
  <si>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</si>
  <si>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</si>
  <si>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</si>
  <si>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</si>
  <si>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</si>
  <si>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</si>
  <si>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</si>
  <si>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</si>
  <si>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</si>
  <si>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</si>
  <si>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</si>
  <si>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</si>
  <si>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</si>
  <si>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</si>
  <si>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</si>
  <si>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</si>
  <si>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</si>
  <si>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</si>
  <si>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</si>
  <si>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</si>
  <si>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</si>
  <si>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</si>
  <si>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</si>
  <si>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</si>
  <si>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</si>
  <si>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</si>
  <si>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</si>
  <si>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</si>
  <si>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</si>
  <si>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</si>
  <si>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</si>
  <si>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</si>
  <si>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</si>
  <si>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</si>
  <si>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</si>
  <si>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</si>
  <si>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</si>
  <si>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</si>
  <si>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</si>
  <si>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</si>
  <si>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</si>
  <si>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</si>
  <si>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</si>
  <si>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</si>
  <si>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</si>
  <si>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</si>
  <si>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</si>
  <si>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</si>
  <si>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</si>
  <si>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</si>
  <si>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</si>
  <si>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</si>
  <si>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</si>
  <si>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</si>
  <si>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</si>
  <si>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</si>
  <si>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</si>
  <si>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</si>
  <si>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</si>
  <si>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</si>
  <si>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</si>
  <si>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</si>
  <si>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</si>
  <si>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</si>
  <si>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</si>
  <si>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</si>
  <si>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</si>
  <si>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</si>
  <si>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</si>
  <si>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</si>
  <si>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</si>
  <si>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</si>
  <si>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</si>
  <si>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</si>
  <si>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</si>
  <si>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</si>
  <si>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</si>
  <si>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</si>
  <si>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</si>
  <si>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</si>
  <si>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</si>
  <si>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</si>
  <si>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</si>
  <si>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</si>
  <si>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</si>
  <si>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</si>
  <si>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</si>
  <si>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</si>
  <si>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</si>
  <si>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</si>
  <si>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</si>
  <si>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</si>
  <si>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</si>
  <si>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</si>
  <si>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</si>
  <si>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</si>
  <si>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</si>
  <si>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</si>
  <si>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</si>
  <si>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</si>
  <si>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</si>
  <si>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</si>
  <si>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</si>
  <si>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</si>
  <si>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</si>
  <si>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</si>
  <si>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</si>
  <si>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</si>
  <si>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</si>
  <si>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</si>
  <si>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</si>
  <si>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</si>
  <si>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</si>
  <si>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</si>
  <si>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</si>
  <si>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</si>
  <si>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</si>
  <si>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</si>
  <si>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</si>
  <si>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</si>
  <si>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</si>
  <si>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</si>
  <si>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</si>
  <si>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</si>
  <si>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</si>
  <si>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</si>
  <si>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</si>
  <si>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</si>
  <si>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</si>
  <si>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</si>
  <si>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</si>
  <si>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</si>
  <si>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</si>
  <si>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</si>
  <si>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</si>
  <si>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</si>
  <si>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</si>
  <si>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</si>
  <si>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</si>
  <si>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</si>
  <si>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</si>
  <si>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</si>
  <si>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</si>
  <si>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</si>
  <si>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</si>
  <si>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</si>
  <si>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</si>
  <si>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</si>
  <si>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</si>
  <si>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</si>
  <si>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</si>
  <si>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</si>
  <si>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</si>
  <si>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</si>
  <si>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</si>
  <si>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</si>
  <si>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</si>
  <si>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</si>
  <si>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</si>
  <si>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</si>
  <si>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</si>
  <si>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</si>
  <si>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</si>
  <si>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</si>
  <si>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</si>
  <si>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</si>
  <si>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</si>
  <si>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</si>
  <si>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</si>
  <si>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</si>
  <si>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</si>
  <si>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</si>
  <si>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</si>
  <si>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</si>
  <si>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</si>
  <si>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</si>
  <si>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</si>
  <si>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</si>
  <si>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</si>
  <si>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</si>
  <si>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</si>
  <si>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</si>
  <si>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</si>
  <si>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</si>
  <si>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</si>
  <si>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</si>
  <si>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</si>
  <si>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</si>
  <si>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</si>
  <si>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</si>
  <si>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</si>
  <si>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</si>
  <si>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</si>
  <si>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</si>
  <si>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</si>
  <si>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</si>
  <si>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</si>
  <si>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</si>
  <si>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</si>
  <si>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</si>
  <si>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</si>
  <si>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</si>
  <si>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</si>
  <si>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</si>
  <si>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</si>
  <si>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</si>
  <si>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</si>
  <si>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</si>
  <si>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</si>
  <si>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</si>
  <si>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</si>
  <si>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</si>
  <si>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</si>
  <si>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</si>
  <si>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</si>
  <si>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</si>
  <si>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</si>
  <si>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</si>
  <si>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</si>
  <si>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</si>
  <si>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</si>
  <si>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</si>
  <si>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</si>
  <si>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</si>
  <si>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</si>
  <si>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</si>
  <si>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</si>
  <si>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</si>
  <si>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</si>
  <si>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</si>
  <si>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</si>
  <si>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</si>
  <si>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</si>
  <si>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</si>
  <si>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</si>
  <si>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</si>
  <si>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</si>
  <si>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</si>
  <si>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</si>
  <si>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</si>
  <si>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</si>
  <si>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</si>
  <si>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</si>
  <si>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</si>
  <si>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</si>
  <si>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</si>
  <si>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</si>
  <si>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</si>
  <si>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</si>
  <si>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</si>
  <si>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</si>
  <si>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</si>
  <si>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</si>
  <si>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</si>
  <si>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</si>
  <si>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</si>
  <si>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</si>
  <si>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</si>
  <si>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</si>
  <si>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</si>
  <si>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</si>
  <si>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</si>
  <si>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</si>
  <si>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</si>
  <si>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</si>
  <si>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</si>
  <si>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</si>
  <si>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</si>
  <si>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</si>
  <si>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</si>
  <si>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</si>
  <si>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</si>
  <si>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</si>
  <si>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</si>
  <si>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</si>
  <si>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</si>
  <si>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</si>
  <si>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</si>
  <si>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</si>
  <si>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</si>
  <si>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</si>
  <si>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</si>
  <si>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</si>
  <si>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</si>
  <si>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</si>
  <si>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</si>
  <si>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</si>
  <si>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</si>
  <si>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</si>
  <si>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</si>
  <si>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</si>
  <si>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</si>
  <si>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</si>
  <si>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</si>
  <si>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</si>
  <si>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</si>
  <si>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</si>
  <si>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</si>
  <si>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</si>
  <si>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</si>
  <si>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</si>
  <si>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</si>
  <si>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</si>
  <si>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</si>
  <si>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</si>
  <si>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</si>
  <si>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</si>
  <si>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</si>
  <si>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</si>
  <si>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</si>
  <si>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</si>
  <si>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</si>
  <si>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</si>
  <si>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</si>
  <si>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</si>
  <si>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</si>
  <si>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</si>
  <si>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</si>
  <si>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</si>
  <si>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</si>
  <si>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</si>
  <si>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</si>
  <si>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</si>
  <si>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</si>
  <si>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</si>
  <si>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</si>
  <si>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</si>
  <si>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</si>
  <si>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</si>
  <si>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</si>
  <si>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</si>
  <si>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</si>
  <si>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</si>
  <si>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</si>
  <si>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</si>
  <si>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</si>
  <si>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</si>
  <si>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</si>
  <si>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</si>
  <si>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</si>
  <si>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</si>
  <si>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</si>
  <si>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</si>
  <si>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</si>
  <si>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</si>
  <si>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</si>
  <si>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</si>
  <si>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</si>
  <si>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</si>
  <si>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</si>
  <si>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</si>
  <si>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</si>
  <si>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</si>
  <si>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</si>
  <si>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</si>
  <si>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</si>
  <si>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</si>
  <si>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</si>
  <si>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</si>
  <si>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</si>
  <si>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</si>
  <si>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</si>
  <si>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</si>
  <si>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</si>
  <si>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</si>
  <si>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</si>
  <si>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</si>
  <si>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</si>
  <si>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</si>
  <si>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</si>
  <si>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</si>
  <si>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</si>
  <si>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</si>
  <si>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</si>
  <si>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</si>
  <si>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</si>
  <si>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</si>
  <si>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</si>
  <si>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</si>
  <si>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</si>
  <si>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</si>
  <si>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</si>
  <si>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</si>
  <si>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</si>
  <si>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</si>
  <si>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</si>
  <si>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</si>
  <si>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</si>
  <si>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</si>
  <si>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</si>
  <si>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</si>
  <si>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</si>
  <si>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</si>
  <si>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</si>
  <si>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</si>
  <si>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</si>
  <si>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</si>
  <si>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</si>
  <si>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</si>
  <si>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</si>
  <si>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</si>
  <si>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</si>
  <si>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</si>
  <si>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</si>
  <si>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</si>
  <si>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</si>
  <si>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</si>
  <si>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</si>
  <si>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</si>
  <si>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</si>
  <si>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</si>
  <si>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</si>
  <si>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</si>
  <si>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</si>
  <si>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</si>
  <si>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</si>
  <si>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</si>
  <si>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</si>
  <si>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</si>
  <si>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</si>
  <si>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</si>
  <si>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</si>
  <si>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</si>
  <si>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</si>
  <si>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</si>
  <si>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</si>
  <si>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</si>
  <si>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</si>
  <si>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</si>
  <si>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</si>
  <si>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</si>
  <si>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</si>
  <si>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</si>
  <si>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</si>
  <si>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</si>
  <si>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</si>
  <si>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</si>
  <si>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</si>
  <si>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</si>
  <si>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</si>
  <si>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</si>
  <si>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</si>
  <si>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</si>
  <si>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</si>
  <si>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</si>
  <si>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</si>
  <si>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</si>
  <si>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</si>
  <si>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</si>
  <si>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</si>
  <si>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</si>
  <si>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</si>
  <si>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</si>
  <si>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</si>
  <si>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</si>
  <si>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</si>
  <si>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</si>
  <si>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</si>
  <si>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</si>
  <si>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</si>
  <si>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</si>
  <si>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</si>
  <si>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</si>
  <si>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</si>
  <si>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</si>
  <si>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</si>
  <si>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</si>
  <si>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</si>
  <si>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</si>
  <si>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</si>
  <si>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</si>
  <si>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</si>
  <si>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</si>
  <si>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</si>
  <si>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</si>
  <si>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</si>
  <si>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</si>
  <si>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</si>
  <si>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</si>
  <si>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</si>
  <si>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</si>
  <si>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</si>
  <si>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</si>
  <si>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</si>
  <si>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</si>
  <si>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</si>
  <si>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</si>
  <si>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</si>
  <si>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</si>
  <si>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</si>
  <si>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</si>
  <si>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</si>
  <si>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</si>
  <si>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</si>
  <si>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</si>
  <si>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</si>
  <si>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</si>
  <si>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</si>
  <si>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</si>
  <si>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</si>
  <si>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</si>
  <si>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</si>
  <si>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</si>
  <si>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</si>
  <si>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</si>
  <si>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</si>
  <si>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</si>
  <si>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</si>
  <si>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</si>
  <si>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</si>
  <si>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</si>
  <si>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</si>
  <si>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</si>
  <si>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</si>
  <si>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</si>
  <si>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</si>
  <si>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</si>
  <si>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</si>
  <si>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</si>
  <si>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</si>
  <si>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</si>
  <si>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</si>
  <si>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</si>
  <si>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</si>
  <si>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</si>
  <si>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</si>
  <si>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</si>
  <si>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</si>
  <si>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</si>
  <si>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</si>
  <si>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</si>
  <si>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</si>
  <si>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</si>
  <si>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</si>
  <si>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</si>
  <si>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</si>
  <si>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</si>
  <si>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</si>
  <si>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</si>
  <si>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</si>
  <si>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</si>
  <si>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</si>
  <si>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</si>
  <si>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</si>
  <si>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</si>
  <si>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</si>
  <si>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</si>
  <si>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</si>
  <si>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</si>
  <si>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</si>
  <si>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</si>
  <si>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</si>
  <si>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</si>
  <si>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</si>
  <si>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</si>
  <si>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</si>
  <si>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</si>
  <si>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</si>
  <si>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</si>
  <si>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</si>
  <si>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</si>
  <si>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</si>
  <si>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</si>
  <si>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</si>
  <si>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</si>
  <si>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</si>
  <si>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</si>
  <si>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</si>
  <si>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</si>
  <si>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</si>
  <si>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</si>
  <si>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</si>
  <si>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</si>
  <si>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</si>
  <si>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</si>
  <si>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</si>
  <si>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</si>
  <si>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</si>
  <si>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</si>
  <si>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</si>
  <si>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</si>
  <si>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</si>
  <si>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</si>
  <si>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</si>
  <si>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</si>
  <si>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</si>
  <si>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</si>
  <si>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</si>
  <si>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</si>
  <si>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</si>
  <si>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</si>
  <si>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</si>
  <si>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</si>
  <si>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</si>
  <si>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</si>
  <si>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</si>
  <si>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</si>
  <si>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</si>
  <si>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</si>
  <si>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</si>
  <si>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</si>
  <si>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</si>
  <si>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</si>
  <si>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</si>
  <si>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</si>
  <si>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</si>
  <si>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</si>
  <si>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</si>
  <si>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</si>
  <si>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</si>
  <si>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</si>
  <si>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</si>
  <si>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</si>
  <si>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</si>
  <si>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</si>
  <si>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</si>
  <si>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</si>
  <si>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</si>
  <si>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</si>
  <si>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</si>
  <si>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</si>
  <si>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</si>
  <si>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</si>
  <si>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</si>
  <si>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</si>
  <si>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</si>
  <si>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</si>
  <si>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</si>
  <si>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</si>
  <si>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</si>
  <si>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</si>
  <si>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</si>
  <si>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</si>
  <si>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</si>
  <si>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</si>
  <si>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</si>
  <si>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</si>
  <si>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</si>
  <si>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</si>
  <si>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</si>
  <si>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</si>
  <si>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</si>
  <si>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</si>
  <si>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</si>
  <si>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</si>
  <si>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</si>
  <si>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</si>
  <si>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</si>
  <si>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</si>
  <si>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</si>
  <si>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</si>
  <si>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</si>
  <si>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</si>
  <si>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</si>
  <si>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</si>
  <si>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</si>
  <si>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</si>
  <si>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</si>
  <si>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</si>
  <si>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</si>
  <si>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</si>
  <si>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</si>
  <si>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</si>
  <si>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</si>
  <si>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</si>
  <si>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</si>
  <si>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</si>
  <si>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</si>
  <si>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</si>
  <si>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</si>
  <si>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</si>
  <si>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</si>
  <si>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</si>
  <si>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</si>
  <si>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</si>
  <si>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</si>
  <si>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</si>
  <si>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</si>
  <si>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</si>
  <si>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</si>
  <si>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</si>
  <si>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</si>
  <si>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</si>
  <si>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</si>
  <si>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</si>
  <si>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</si>
  <si>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</si>
  <si>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</si>
  <si>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</si>
  <si>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</si>
  <si>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</si>
  <si>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</si>
  <si>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</si>
  <si>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</si>
  <si>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</si>
  <si>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</si>
  <si>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</si>
  <si>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</si>
  <si>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</si>
  <si>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</si>
  <si>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</si>
  <si>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</si>
  <si>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</si>
  <si>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</si>
  <si>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</si>
  <si>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</si>
  <si>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</si>
  <si>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</si>
  <si>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</si>
  <si>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</si>
  <si>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</si>
  <si>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</si>
  <si>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</si>
  <si>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</si>
  <si>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</si>
  <si>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</si>
  <si>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</si>
  <si>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</si>
  <si>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</si>
  <si>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</si>
  <si>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</si>
  <si>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</si>
  <si>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</si>
  <si>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</si>
  <si>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</si>
  <si>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</si>
  <si>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</si>
  <si>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</si>
  <si>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</si>
  <si>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</si>
  <si>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</si>
  <si>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</si>
  <si>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</si>
  <si>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</si>
  <si>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</si>
  <si>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</si>
  <si>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</si>
  <si>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</si>
  <si>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</si>
  <si>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</si>
  <si>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</si>
  <si>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</si>
  <si>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</si>
  <si>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</si>
  <si>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</si>
  <si>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</si>
  <si>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</si>
  <si>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</si>
  <si>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</si>
  <si>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</si>
  <si>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</si>
  <si>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</si>
  <si>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</si>
  <si>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</si>
  <si>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</si>
  <si>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</si>
  <si>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</si>
  <si>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</si>
  <si>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</si>
  <si>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</si>
  <si>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</si>
  <si>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</si>
  <si>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</si>
  <si>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</si>
  <si>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</si>
  <si>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</si>
  <si>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</si>
  <si>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</si>
  <si>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</si>
  <si>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</si>
  <si>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</si>
  <si>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</si>
  <si>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</si>
  <si>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</si>
  <si>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</si>
  <si>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</si>
  <si>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</si>
  <si>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</si>
  <si>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</si>
  <si>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</si>
  <si>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</si>
  <si>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</si>
  <si>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</si>
  <si>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</si>
  <si>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</si>
  <si>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</si>
  <si>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</si>
  <si>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</si>
  <si>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</si>
  <si>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</si>
  <si>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</si>
  <si>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</si>
  <si>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</si>
  <si>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</si>
  <si>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</si>
  <si>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</si>
  <si>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</si>
  <si>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</si>
  <si>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</si>
  <si>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</si>
  <si>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</si>
  <si>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</si>
  <si>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</si>
  <si>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</si>
  <si>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</si>
  <si>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</si>
  <si>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</si>
  <si>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</si>
  <si>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</si>
  <si>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</si>
  <si>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</si>
  <si>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</si>
  <si>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</si>
  <si>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</si>
  <si>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</si>
  <si>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</si>
  <si>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</si>
  <si>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</si>
  <si>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</si>
  <si>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</si>
  <si>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</si>
  <si>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</si>
  <si>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</si>
  <si>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</si>
  <si>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</si>
  <si>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</si>
  <si>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</si>
  <si>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</si>
  <si>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</si>
  <si>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</si>
  <si>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</si>
  <si>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</si>
  <si>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</si>
  <si>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</si>
  <si>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</si>
  <si>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</si>
  <si>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</si>
  <si>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</si>
  <si>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</si>
  <si>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</si>
  <si>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</si>
  <si>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</si>
  <si>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</si>
  <si>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</si>
  <si>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</si>
  <si>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</si>
  <si>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</si>
  <si>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</si>
  <si>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</si>
  <si>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</si>
  <si>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</si>
  <si>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</si>
  <si>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</si>
  <si>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</si>
  <si>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</si>
  <si>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</si>
  <si>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</si>
  <si>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</si>
  <si>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</si>
  <si>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</si>
  <si>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</si>
  <si>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</si>
  <si>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</si>
  <si>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</si>
  <si>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</si>
  <si>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</si>
  <si>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</si>
  <si>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</si>
  <si>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</si>
  <si>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</si>
  <si>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</si>
  <si>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</si>
  <si>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</si>
  <si>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</si>
  <si>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</si>
  <si>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</si>
  <si>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</si>
  <si>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</si>
  <si>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</si>
  <si>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</si>
  <si>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</si>
  <si>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</si>
  <si>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</si>
  <si>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</si>
  <si>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</si>
  <si>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</si>
  <si>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</si>
  <si>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</si>
  <si>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</si>
  <si>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</si>
  <si>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</si>
  <si>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</si>
  <si>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</si>
  <si>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</si>
  <si>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</si>
  <si>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</si>
  <si>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</si>
  <si>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</si>
  <si>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</si>
  <si>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</si>
  <si>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</si>
  <si>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</si>
  <si>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</si>
  <si>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</si>
  <si>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</si>
  <si>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</si>
  <si>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</si>
  <si>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</si>
  <si>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</si>
  <si>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</si>
  <si>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</si>
  <si>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</si>
  <si>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</si>
  <si>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</si>
  <si>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</si>
  <si>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</si>
  <si>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</si>
  <si>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</si>
  <si>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</si>
  <si>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</si>
  <si>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</si>
  <si>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</si>
  <si>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</si>
  <si>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</si>
  <si>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</si>
  <si>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</si>
  <si>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</si>
  <si>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</si>
  <si>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</si>
  <si>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</si>
  <si>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</si>
  <si>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</si>
  <si>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</si>
  <si>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</si>
  <si>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</si>
  <si>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</si>
  <si>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</si>
  <si>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</si>
  <si>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</si>
  <si>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</si>
  <si>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</si>
  <si>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</si>
  <si>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</si>
  <si>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</si>
  <si>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</si>
  <si>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</si>
  <si>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</si>
  <si>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</si>
  <si>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</si>
  <si>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</si>
  <si>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</si>
  <si>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</si>
  <si>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</si>
  <si>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</si>
  <si>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</si>
  <si>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</si>
  <si>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</si>
  <si>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</si>
  <si>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</si>
  <si>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</si>
  <si>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</si>
  <si>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</si>
  <si>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</si>
  <si>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</si>
  <si>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</si>
  <si>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</si>
  <si>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</si>
  <si>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</si>
  <si>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</si>
  <si>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</si>
  <si>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</si>
  <si>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</si>
  <si>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</si>
  <si>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</si>
  <si>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</si>
  <si>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</si>
  <si>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</si>
  <si>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</si>
  <si>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</si>
  <si>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</si>
  <si>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</si>
  <si>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</si>
  <si>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</si>
  <si>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</si>
  <si>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</si>
  <si>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</si>
  <si>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</si>
  <si>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</si>
  <si>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</si>
  <si>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</si>
  <si>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</si>
  <si>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</si>
  <si>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</si>
  <si>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</si>
  <si>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</si>
  <si>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</si>
  <si>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</si>
  <si>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</si>
  <si>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</si>
  <si>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</si>
  <si>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</si>
  <si>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</si>
  <si>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</si>
  <si>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</si>
  <si>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</si>
  <si>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</si>
  <si>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</si>
  <si>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</si>
  <si>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</si>
  <si>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</si>
  <si>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</si>
  <si>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</si>
  <si>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</si>
  <si>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</si>
  <si>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</si>
  <si>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</si>
  <si>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</si>
  <si>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</si>
  <si>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</si>
  <si>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</si>
  <si>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</si>
  <si>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</si>
  <si>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</si>
  <si>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</si>
  <si>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</si>
  <si>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</si>
  <si>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</si>
  <si>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</si>
  <si>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</si>
  <si>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</si>
  <si>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</si>
  <si>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</si>
  <si>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</si>
  <si>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</si>
  <si>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</si>
  <si>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</si>
  <si>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</si>
  <si>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</si>
  <si>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</si>
  <si>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</si>
  <si>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</si>
  <si>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</si>
  <si>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</si>
  <si>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</si>
  <si>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</si>
  <si>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</si>
  <si>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</si>
  <si>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</si>
  <si>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</si>
  <si>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</si>
  <si>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</si>
  <si>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</si>
  <si>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</si>
  <si>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</si>
  <si>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</si>
  <si>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</si>
  <si>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</si>
  <si>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</si>
  <si>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</si>
  <si>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</si>
  <si>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</si>
  <si>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</si>
  <si>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</si>
  <si>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</si>
  <si>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</si>
  <si>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</si>
  <si>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</si>
  <si>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</si>
  <si>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</si>
  <si>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</si>
  <si>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</si>
  <si>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</si>
  <si>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</si>
  <si>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</si>
  <si>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</si>
  <si>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</si>
  <si>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</si>
  <si>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</si>
  <si>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</si>
  <si>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</si>
  <si>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</si>
  <si>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</si>
  <si>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</si>
  <si>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</si>
  <si>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</si>
  <si>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</si>
  <si>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</si>
  <si>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</si>
  <si>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</si>
  <si>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</si>
  <si>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</si>
  <si>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</si>
  <si>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</si>
  <si>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</si>
  <si>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</si>
  <si>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</si>
  <si>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</si>
  <si>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</si>
  <si>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</si>
  <si>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</si>
  <si>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</si>
  <si>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</si>
  <si>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</si>
  <si>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</si>
  <si>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</si>
  <si>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</si>
  <si>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</si>
  <si>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</si>
  <si>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</si>
  <si>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</si>
  <si>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</si>
  <si>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</si>
  <si>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</si>
  <si>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</si>
  <si>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</si>
  <si>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</si>
  <si>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</si>
  <si>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</si>
  <si>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</si>
  <si>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</si>
  <si>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</si>
  <si>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</si>
  <si>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</si>
  <si>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</si>
  <si>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</si>
  <si>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</si>
  <si>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</si>
  <si>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</si>
  <si>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</si>
  <si>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</si>
  <si>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</si>
  <si>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</si>
  <si>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</si>
  <si>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</si>
  <si>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</si>
  <si>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</si>
  <si>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</si>
  <si>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</si>
  <si>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</si>
  <si>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</si>
  <si>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</si>
  <si>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</si>
  <si>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</si>
  <si>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</si>
  <si>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</si>
  <si>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</si>
  <si>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</si>
  <si>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</si>
  <si>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</si>
  <si>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</si>
  <si>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</si>
  <si>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</si>
  <si>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</si>
  <si>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</si>
  <si>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</si>
  <si>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</si>
  <si>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</si>
  <si>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</si>
  <si>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</si>
  <si>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</si>
  <si>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</si>
  <si>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</si>
  <si>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</si>
  <si>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</si>
  <si>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</si>
  <si>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</si>
  <si>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</si>
  <si>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</si>
  <si>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</si>
  <si>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</si>
  <si>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</si>
  <si>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</si>
  <si>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</si>
  <si>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</si>
  <si>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</si>
  <si>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</si>
  <si>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</si>
  <si>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</si>
  <si>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</si>
  <si>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</si>
  <si>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</si>
  <si>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</si>
  <si>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</si>
  <si>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</si>
  <si>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</si>
  <si>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</si>
  <si>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</si>
  <si>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</si>
  <si>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</si>
  <si>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</si>
  <si>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</si>
  <si>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</si>
  <si>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</si>
  <si>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</si>
  <si>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</si>
  <si>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</si>
  <si>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</si>
  <si>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</si>
  <si>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</si>
  <si>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</si>
  <si>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</si>
  <si>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</si>
  <si>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</si>
  <si>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</si>
  <si>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</si>
  <si>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</si>
  <si>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</si>
  <si>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</si>
  <si>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</si>
  <si>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</si>
  <si>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</si>
  <si>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</si>
  <si>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</si>
  <si>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</si>
  <si>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</si>
  <si>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</si>
  <si>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</si>
  <si>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</si>
  <si>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</si>
  <si>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</si>
  <si>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</si>
  <si>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</si>
  <si>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</si>
  <si>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</si>
  <si>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</si>
  <si>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</si>
  <si>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</si>
  <si>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</si>
  <si>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</si>
  <si>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</si>
  <si>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</si>
  <si>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</si>
  <si>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</si>
  <si>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</si>
  <si>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</si>
  <si>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</si>
  <si>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</si>
  <si>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</si>
  <si>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</si>
  <si>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</si>
  <si>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</si>
  <si>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</si>
  <si>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</si>
  <si>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</si>
  <si>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</si>
  <si>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</si>
  <si>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</si>
  <si>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</si>
  <si>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</si>
  <si>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</si>
  <si>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</si>
  <si>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</si>
  <si>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</si>
  <si>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</si>
  <si>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</si>
  <si>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</si>
  <si>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</si>
  <si>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</si>
  <si>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</si>
  <si>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</si>
  <si>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</si>
  <si>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</si>
  <si>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</si>
  <si>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</si>
  <si>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</si>
  <si>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</si>
  <si>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</si>
  <si>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</si>
  <si>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</si>
  <si>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</si>
  <si>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</si>
  <si>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</si>
  <si>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</si>
  <si>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</si>
  <si>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</si>
  <si>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</si>
  <si>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</si>
  <si>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</si>
  <si>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</si>
  <si>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</si>
  <si>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</si>
  <si>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</si>
  <si>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</si>
  <si>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</si>
  <si>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</si>
  <si>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</si>
  <si>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</si>
  <si>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</si>
  <si>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</si>
  <si>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</si>
  <si>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</si>
  <si>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</si>
  <si>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</si>
  <si>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</si>
  <si>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</si>
  <si>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</si>
  <si>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</si>
  <si>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</si>
  <si>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</si>
  <si>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</si>
  <si>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</si>
  <si>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</si>
  <si>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</si>
  <si>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</si>
  <si>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</si>
  <si>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</si>
  <si>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</si>
  <si>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</si>
  <si>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</si>
  <si>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</si>
  <si>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</si>
  <si>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</si>
  <si>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</si>
  <si>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</si>
  <si>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</si>
  <si>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</si>
  <si>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</si>
  <si>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</si>
  <si>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</si>
  <si>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</si>
  <si>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</si>
  <si>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</si>
  <si>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</si>
  <si>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</si>
  <si>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</si>
  <si>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</si>
  <si>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</si>
  <si>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</si>
  <si>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</si>
  <si>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</si>
  <si>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</si>
  <si>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</si>
  <si>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</si>
  <si>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</si>
  <si>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</si>
  <si>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</si>
  <si>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</si>
  <si>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</si>
  <si>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</si>
  <si>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</si>
  <si>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</si>
  <si>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</si>
  <si>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</si>
  <si>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</si>
  <si>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</si>
  <si>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</si>
  <si>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</si>
  <si>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</si>
  <si>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</si>
  <si>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</si>
  <si>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</si>
  <si>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</si>
  <si>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</si>
  <si>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</si>
  <si>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</si>
  <si>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</si>
  <si>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</si>
  <si>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</si>
  <si>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</si>
  <si>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</si>
  <si>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</si>
  <si>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</si>
  <si>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</si>
  <si>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</si>
  <si>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</si>
  <si>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</si>
  <si>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</si>
  <si>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</si>
  <si>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</si>
  <si>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</si>
  <si>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</si>
  <si>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</si>
  <si>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</si>
  <si>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</si>
  <si>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</si>
  <si>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</si>
  <si>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</si>
  <si>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</si>
  <si>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</si>
  <si>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</si>
  <si>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</si>
  <si>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</si>
  <si>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</si>
  <si>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</si>
  <si>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</si>
  <si>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</si>
  <si>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</si>
  <si>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</si>
  <si>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</si>
  <si>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</si>
  <si>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</si>
  <si>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</si>
  <si>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</si>
  <si>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</si>
  <si>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</si>
  <si>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</si>
  <si>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</si>
  <si>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</si>
  <si>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</si>
  <si>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</si>
  <si>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</si>
  <si>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</si>
  <si>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</si>
  <si>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</si>
  <si>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</si>
  <si>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</si>
  <si>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</si>
  <si>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</si>
  <si>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</si>
  <si>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</si>
  <si>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</si>
  <si>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</si>
  <si>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</si>
  <si>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</si>
  <si>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</si>
  <si>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</si>
  <si>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</si>
  <si>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</si>
  <si>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</si>
  <si>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Count of outcomes</t>
  </si>
  <si>
    <t>Column Labels</t>
  </si>
  <si>
    <t>(All)</t>
  </si>
  <si>
    <t>Data Created Conversion</t>
  </si>
  <si>
    <t>Data Ended Conversion</t>
  </si>
  <si>
    <t>Parent Category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</si>
  <si>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</si>
  <si>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</si>
  <si>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</si>
  <si>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</si>
  <si>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</si>
  <si>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</si>
  <si>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</si>
  <si>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</si>
  <si>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</si>
  <si>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</si>
  <si>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</si>
  <si>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</si>
  <si>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</si>
  <si>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</si>
  <si>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</si>
  <si>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</si>
  <si>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</si>
  <si>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</si>
  <si>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</si>
  <si>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</si>
  <si>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</si>
  <si>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</si>
  <si>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</si>
  <si>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</si>
  <si>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</si>
  <si>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</si>
  <si>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</si>
  <si>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</si>
  <si>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</si>
  <si>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</si>
  <si>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</si>
  <si>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</si>
  <si>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</si>
  <si>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</si>
  <si>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</si>
  <si>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</si>
  <si>
    <t>0 to 1000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</si>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</sst>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55-C847-B0FA-D1C0AFC1296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55-C847-B0FA-D1C0AFC1296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55-C847-B0FA-D1C0AFC1296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55-C847-B0FA-D1C0AFC12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3091536"/>
        <c:axId val="273093184"/>
      </c:barChart>
      <c:catAx>
        <c:axId val="2730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93184"/>
        <c:crosses val="autoZero"/>
        <c:auto val="1"/>
        <c:lblAlgn val="ctr"/>
        <c:lblOffset val="100"/>
        <c:noMultiLvlLbl val="0"/>
      </c:catAx>
      <c:valAx>
        <c:axId val="27309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0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CD-064D-9D03-8FB17D243C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ECD-064D-9D03-8FB17D243C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ECD-064D-9D03-8FB17D243C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ECD-064D-9D03-8FB17D243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761584"/>
        <c:axId val="255721264"/>
      </c:lineChart>
      <c:catAx>
        <c:axId val="27176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21264"/>
        <c:crosses val="autoZero"/>
        <c:auto val="1"/>
        <c:lblAlgn val="ctr"/>
        <c:lblOffset val="100"/>
        <c:noMultiLvlLbl val="0"/>
      </c:catAx>
      <c:valAx>
        <c:axId val="25572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6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E-F34E-9741-AA699D983D9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9E-F34E-9741-AA699D983D9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9E-F34E-9741-AA699D983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299728"/>
        <c:axId val="330401968"/>
      </c:lineChart>
      <c:catAx>
        <c:axId val="32929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401968"/>
        <c:crosses val="autoZero"/>
        <c:auto val="1"/>
        <c:lblAlgn val="ctr"/>
        <c:lblOffset val="100"/>
        <c:noMultiLvlLbl val="0"/>
      </c:catAx>
      <c:valAx>
        <c:axId val="33040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29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Goals'!$C$22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Goals'!$B$23:$B$35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Goals'!$C$23:$C$35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72.649572649572647</c:v>
                </c:pt>
                <c:pt idx="2">
                  <c:v>43.478260869565219</c:v>
                </c:pt>
                <c:pt idx="3">
                  <c:v>25</c:v>
                </c:pt>
                <c:pt idx="4">
                  <c:v>75</c:v>
                </c:pt>
                <c:pt idx="5">
                  <c:v>0</c:v>
                </c:pt>
                <c:pt idx="6">
                  <c:v>50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51.764705882352949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E2-2540-9CDA-D07067D3DBB1}"/>
            </c:ext>
          </c:extLst>
        </c:ser>
        <c:ser>
          <c:idx val="1"/>
          <c:order val="1"/>
          <c:tx>
            <c:strRef>
              <c:f>'Outcomes Based on Goals'!$D$22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Goals'!$B$23:$B$35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Goals'!$D$23:$D$35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27.350427350427353</c:v>
                </c:pt>
                <c:pt idx="2">
                  <c:v>56.521739130434781</c:v>
                </c:pt>
                <c:pt idx="3">
                  <c:v>75</c:v>
                </c:pt>
                <c:pt idx="4">
                  <c:v>25</c:v>
                </c:pt>
                <c:pt idx="5">
                  <c:v>100</c:v>
                </c:pt>
                <c:pt idx="6">
                  <c:v>50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48.235294117647058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E2-2540-9CDA-D07067D3DBB1}"/>
            </c:ext>
          </c:extLst>
        </c:ser>
        <c:ser>
          <c:idx val="2"/>
          <c:order val="2"/>
          <c:tx>
            <c:strRef>
              <c:f>'Outcomes Based on Goals'!$E$22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Goals'!$B$23:$B$35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Goals'!$E$23:$E$35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E2-2540-9CDA-D07067D3D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897968"/>
        <c:axId val="303528608"/>
      </c:lineChart>
      <c:catAx>
        <c:axId val="40589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28608"/>
        <c:crosses val="autoZero"/>
        <c:auto val="1"/>
        <c:lblAlgn val="ctr"/>
        <c:lblOffset val="100"/>
        <c:noMultiLvlLbl val="0"/>
      </c:catAx>
      <c:valAx>
        <c:axId val="30352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9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BE-6043-AE4B-A73ED5FE1D8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BE-6043-AE4B-A73ED5FE1D8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BE-6043-AE4B-A73ED5FE1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0212400"/>
        <c:axId val="270257856"/>
      </c:barChart>
      <c:catAx>
        <c:axId val="27021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257856"/>
        <c:crosses val="autoZero"/>
        <c:auto val="1"/>
        <c:lblAlgn val="ctr"/>
        <c:lblOffset val="100"/>
        <c:noMultiLvlLbl val="0"/>
      </c:catAx>
      <c:valAx>
        <c:axId val="2702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21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889000</xdr:colOff>
      <xdr:row>21</xdr:row>
      <xdr:rowOff>82550</xdr:rowOff>
    </xdr:from>
    <xdr:to>
      <xdr:col>11</xdr:col>
      <xdr:colOff>279400</xdr:colOff>
      <xdr:row>35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C0A8D-15EF-7047-947B-6872743CC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21</xdr:row>
      <xdr:rowOff>19050</xdr:rowOff>
    </xdr:from>
    <xdr:to>
      <xdr:col>11</xdr:col>
      <xdr:colOff>520700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A4347-5D8A-3049-AE7C-7E7934512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82550</xdr:colOff>
      <xdr:row>20</xdr:row>
      <xdr:rowOff>158750</xdr:rowOff>
    </xdr:from>
    <xdr:to>
      <xdr:col>8</xdr:col>
      <xdr:colOff>438150</xdr:colOff>
      <xdr:row>35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AA1F32-62D3-A642-B2EE-973888352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13</xdr:row>
      <xdr:rowOff>76200</xdr:rowOff>
    </xdr:from>
    <xdr:to>
      <xdr:col>8</xdr:col>
      <xdr:colOff>419100</xdr:colOff>
      <xdr:row>27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87D455C-FB0F-184D-9A44-056EE0C28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12</xdr:row>
      <xdr:rowOff>6350</xdr:rowOff>
    </xdr:from>
    <xdr:to>
      <xdr:col>9</xdr:col>
      <xdr:colOff>774700</xdr:colOff>
      <xdr:row>26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BC8BAA-ACC1-2C4D-8EBE-E2D155B7B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bhav Darisi" refreshedDate="44541.775489004627" createdVersion="7" refreshedVersion="7" minRefreshableVersion="3" recordCount="4114" xr:uid="{FEDBC6BB-7F5E-914A-B9FE-336092AC889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bhav Darisi" refreshedDate="44542.554037037036" createdVersion="7" refreshedVersion="7" minRefreshableVersion="3" recordCount="4114" xr:uid="{EA8DA1FA-DDCA-0A45-A38B-A17D0ABCA85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bhav Darisi" refreshedDate="44543.027666435184" createdVersion="7" refreshedVersion="7" minRefreshableVersion="3" recordCount="12" xr:uid="{FF3FE8C9-90EF-C041-9D71-1660B5C47B6F}">
  <cacheSource type="worksheet">
    <worksheetSource ref="A1:H13" sheet="Outcomes Based on Goals"/>
  </cacheSource>
  <cacheFields count="8">
    <cacheField name="Goal" numFmtId="0">
      <sharedItems count="12">
        <s v="0 to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40"/>
    </cacheField>
    <cacheField name="Number Failed" numFmtId="0">
      <sharedItems containsSemiMixedTypes="0" containsString="0" containsNumber="1" containsInteger="1" minValue="0" maxValue="128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0" maxValue="468"/>
    </cacheField>
    <cacheField name="Percentage Successful" numFmtId="0">
      <sharedItems containsSemiMixedTypes="0" containsString="0" containsNumber="1" minValue="0" maxValue="75.806451612903231" count="9">
        <n v="75.806451612903231"/>
        <n v="72.649572649572647"/>
        <n v="51.764705882352949"/>
        <n v="43.478260869565219"/>
        <n v="25"/>
        <n v="75"/>
        <n v="0"/>
        <n v="50"/>
        <n v="16.666666666666664"/>
      </sharedItems>
    </cacheField>
    <cacheField name="Percentage Failed" numFmtId="0">
      <sharedItems containsSemiMixedTypes="0" containsString="0" containsNumber="1" minValue="0" maxValue="100" count="10">
        <n v="24.193548387096776"/>
        <n v="27.350427350427353"/>
        <n v="48.235294117647058"/>
        <n v="56.521739130434781"/>
        <n v="75"/>
        <n v="25"/>
        <n v="100"/>
        <n v="50"/>
        <n v="0"/>
        <n v="83.333333333333343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0"/>
    <n v="1361250539"/>
    <b v="1"/>
    <n v="26457"/>
    <b v="1"/>
    <x v="0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"/>
    <n v="1481366052"/>
    <b v="0"/>
    <n v="775"/>
    <b v="0"/>
    <x v="1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2"/>
    <n v="1381752061"/>
    <b v="1"/>
    <n v="3863"/>
    <b v="1"/>
    <x v="0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3"/>
    <n v="1402693689"/>
    <b v="0"/>
    <n v="8359"/>
    <b v="1"/>
    <x v="0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x v="4"/>
    <n v="1460557809"/>
    <b v="1"/>
    <n v="4245"/>
    <b v="1"/>
    <x v="0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5"/>
    <n v="1462835014"/>
    <b v="1"/>
    <n v="4562"/>
    <b v="1"/>
    <x v="0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6"/>
    <n v="1367355313"/>
    <b v="1"/>
    <n v="20242"/>
    <b v="1"/>
    <x v="2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7"/>
    <n v="1336627492"/>
    <b v="1"/>
    <n v="388"/>
    <b v="1"/>
    <x v="0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8"/>
    <n v="1467134464"/>
    <b v="1"/>
    <n v="2051"/>
    <b v="1"/>
    <x v="0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9"/>
    <n v="1366879523"/>
    <b v="0"/>
    <n v="5812"/>
    <b v="1"/>
    <x v="0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x v="10"/>
    <n v="1455516297"/>
    <b v="1"/>
    <n v="555"/>
    <b v="1"/>
    <x v="3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x v="11"/>
    <n v="1449650173"/>
    <b v="1"/>
    <n v="971"/>
    <b v="1"/>
    <x v="0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x v="12"/>
    <n v="1464536723"/>
    <b v="0"/>
    <n v="1530"/>
    <b v="1"/>
    <x v="0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x v="13"/>
    <n v="1453730176"/>
    <b v="1"/>
    <n v="415"/>
    <b v="1"/>
    <x v="0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x v="14"/>
    <n v="1433224958"/>
    <b v="1"/>
    <n v="680"/>
    <b v="1"/>
    <x v="0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15"/>
    <n v="1479218315"/>
    <b v="1"/>
    <n v="1501"/>
    <b v="0"/>
    <x v="4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6"/>
    <n v="1397545131"/>
    <b v="1"/>
    <n v="4883"/>
    <b v="1"/>
    <x v="0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7"/>
    <n v="1396360890"/>
    <b v="1"/>
    <n v="1789"/>
    <b v="1"/>
    <x v="0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x v="18"/>
    <n v="1480493014"/>
    <b v="1"/>
    <n v="3663"/>
    <b v="1"/>
    <x v="4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19"/>
    <n v="1426216033"/>
    <b v="1"/>
    <n v="508"/>
    <b v="1"/>
    <x v="0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x v="20"/>
    <n v="1436888274"/>
    <b v="0"/>
    <n v="2174"/>
    <b v="1"/>
    <x v="1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"/>
    <n v="1422540059"/>
    <b v="0"/>
    <n v="4330"/>
    <b v="1"/>
    <x v="5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"/>
    <n v="1478131673"/>
    <b v="0"/>
    <n v="571"/>
    <b v="1"/>
    <x v="5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x v="23"/>
    <n v="1458714772"/>
    <b v="1"/>
    <n v="1281"/>
    <b v="1"/>
    <x v="0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24"/>
    <n v="1444734146"/>
    <b v="1"/>
    <n v="813"/>
    <b v="1"/>
    <x v="0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x v="25"/>
    <n v="1431406916"/>
    <b v="1"/>
    <n v="1637"/>
    <b v="1"/>
    <x v="0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26"/>
    <n v="1405429098"/>
    <b v="1"/>
    <n v="1513"/>
    <b v="1"/>
    <x v="0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x v="27"/>
    <n v="1484116133"/>
    <b v="0"/>
    <n v="70"/>
    <b v="0"/>
    <x v="6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8"/>
    <n v="1425531666"/>
    <b v="1"/>
    <n v="3562"/>
    <b v="1"/>
    <x v="5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29"/>
    <n v="1446527540"/>
    <b v="1"/>
    <n v="821"/>
    <b v="1"/>
    <x v="0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30"/>
    <n v="1408734015"/>
    <b v="0"/>
    <n v="1204"/>
    <b v="1"/>
    <x v="5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31"/>
    <n v="1471971621"/>
    <b v="1"/>
    <n v="1780"/>
    <b v="1"/>
    <x v="0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32"/>
    <n v="1406066440"/>
    <b v="1"/>
    <n v="3355"/>
    <b v="1"/>
    <x v="7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33"/>
    <n v="1482353513"/>
    <b v="0"/>
    <n v="1670"/>
    <b v="1"/>
    <x v="5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x v="34"/>
    <n v="1456232462"/>
    <b v="1"/>
    <n v="1945"/>
    <b v="1"/>
    <x v="0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35"/>
    <n v="1452045653"/>
    <b v="0"/>
    <n v="541"/>
    <b v="1"/>
    <x v="0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36"/>
    <n v="1425507005"/>
    <b v="1"/>
    <n v="365"/>
    <b v="1"/>
    <x v="0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"/>
    <n v="1355855139"/>
    <b v="0"/>
    <n v="1062"/>
    <b v="1"/>
    <x v="8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38"/>
    <n v="1467008916"/>
    <b v="1"/>
    <n v="2478"/>
    <b v="1"/>
    <x v="0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39"/>
    <n v="1477996325"/>
    <b v="1"/>
    <n v="379"/>
    <b v="1"/>
    <x v="0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40"/>
    <n v="1410534636"/>
    <b v="1"/>
    <n v="1095"/>
    <b v="1"/>
    <x v="9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41"/>
    <n v="1486625606"/>
    <b v="1"/>
    <n v="1151"/>
    <b v="1"/>
    <x v="8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42"/>
    <n v="1446562807"/>
    <b v="1"/>
    <n v="644"/>
    <b v="1"/>
    <x v="0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43"/>
    <n v="1372177288"/>
    <b v="0"/>
    <n v="8200"/>
    <b v="1"/>
    <x v="0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44"/>
    <n v="1334989881"/>
    <b v="1"/>
    <n v="290"/>
    <b v="1"/>
    <x v="0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45"/>
    <n v="1431425153"/>
    <b v="1"/>
    <n v="353"/>
    <b v="1"/>
    <x v="0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x v="46"/>
    <n v="1431404746"/>
    <b v="1"/>
    <n v="729"/>
    <b v="1"/>
    <x v="0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47"/>
    <n v="1447515684"/>
    <b v="1"/>
    <n v="1420"/>
    <b v="1"/>
    <x v="9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48"/>
    <n v="1427212918"/>
    <b v="0"/>
    <n v="470"/>
    <b v="1"/>
    <x v="0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x v="49"/>
    <n v="1476776743"/>
    <b v="1"/>
    <n v="398"/>
    <b v="1"/>
    <x v="0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x v="50"/>
    <n v="1467727203"/>
    <b v="0"/>
    <n v="1293"/>
    <b v="0"/>
    <x v="10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51"/>
    <n v="1443538783"/>
    <b v="0"/>
    <n v="161"/>
    <b v="0"/>
    <x v="1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x v="52"/>
    <n v="1485146622"/>
    <b v="1"/>
    <n v="1596"/>
    <b v="1"/>
    <x v="8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53"/>
    <n v="1478095515"/>
    <b v="1"/>
    <n v="510"/>
    <b v="1"/>
    <x v="0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x v="54"/>
    <n v="1394536048"/>
    <b v="1"/>
    <n v="2436"/>
    <b v="1"/>
    <x v="8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55"/>
    <n v="1329759452"/>
    <b v="1"/>
    <n v="2602"/>
    <b v="1"/>
    <x v="2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56"/>
    <n v="1382449733"/>
    <b v="0"/>
    <n v="2525"/>
    <b v="1"/>
    <x v="5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57"/>
    <n v="1479414344"/>
    <b v="0"/>
    <n v="3238"/>
    <b v="1"/>
    <x v="5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58"/>
    <n v="1366731491"/>
    <b v="0"/>
    <n v="1373"/>
    <b v="1"/>
    <x v="0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59"/>
    <n v="1463060372"/>
    <b v="1"/>
    <n v="325"/>
    <b v="1"/>
    <x v="0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60"/>
    <n v="1414584045"/>
    <b v="1"/>
    <n v="303"/>
    <b v="1"/>
    <x v="0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61"/>
    <n v="1391477450"/>
    <b v="0"/>
    <n v="1510"/>
    <b v="1"/>
    <x v="8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62"/>
    <n v="1423855919"/>
    <b v="1"/>
    <n v="539"/>
    <b v="1"/>
    <x v="0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63"/>
    <n v="1402410663"/>
    <b v="1"/>
    <n v="354"/>
    <b v="1"/>
    <x v="0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64"/>
    <n v="1397571035"/>
    <b v="1"/>
    <n v="2139"/>
    <b v="1"/>
    <x v="8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65"/>
    <n v="1467831668"/>
    <b v="1"/>
    <n v="1887"/>
    <b v="1"/>
    <x v="0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6"/>
    <n v="1478016097"/>
    <b v="0"/>
    <n v="336"/>
    <b v="0"/>
    <x v="1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x v="67"/>
    <n v="1456218698"/>
    <b v="0"/>
    <n v="203"/>
    <b v="1"/>
    <x v="0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68"/>
    <n v="1442420377"/>
    <b v="1"/>
    <n v="555"/>
    <b v="1"/>
    <x v="8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69"/>
    <n v="1475326255"/>
    <b v="0"/>
    <n v="1260"/>
    <b v="1"/>
    <x v="9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70"/>
    <n v="1346042417"/>
    <b v="1"/>
    <n v="1633"/>
    <b v="1"/>
    <x v="0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71"/>
    <n v="1345716422"/>
    <b v="0"/>
    <n v="3468"/>
    <b v="1"/>
    <x v="4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72"/>
    <n v="1482599143"/>
    <b v="1"/>
    <n v="1375"/>
    <b v="1"/>
    <x v="0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73"/>
    <n v="1463576390"/>
    <b v="1"/>
    <n v="1762"/>
    <b v="1"/>
    <x v="4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74"/>
    <n v="1381923548"/>
    <b v="0"/>
    <n v="890"/>
    <b v="0"/>
    <x v="1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75"/>
    <n v="1339738951"/>
    <b v="1"/>
    <n v="676"/>
    <b v="1"/>
    <x v="4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76"/>
    <n v="1475921137"/>
    <b v="1"/>
    <n v="834"/>
    <b v="1"/>
    <x v="0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77"/>
    <n v="1436885440"/>
    <b v="0"/>
    <n v="1107"/>
    <b v="1"/>
    <x v="1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78"/>
    <n v="1390323617"/>
    <b v="0"/>
    <n v="1980"/>
    <b v="1"/>
    <x v="5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x v="79"/>
    <n v="1458741311"/>
    <b v="0"/>
    <n v="404"/>
    <b v="1"/>
    <x v="0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80"/>
    <n v="1390860695"/>
    <b v="1"/>
    <n v="2165"/>
    <b v="1"/>
    <x v="7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x v="81"/>
    <n v="1426714870"/>
    <b v="0"/>
    <n v="443"/>
    <b v="1"/>
    <x v="0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x v="82"/>
    <n v="1429722209"/>
    <b v="0"/>
    <n v="100"/>
    <b v="1"/>
    <x v="11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83"/>
    <n v="1361490161"/>
    <b v="1"/>
    <n v="1356"/>
    <b v="1"/>
    <x v="0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84"/>
    <n v="1396334311"/>
    <b v="0"/>
    <n v="558"/>
    <b v="1"/>
    <x v="11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85"/>
    <n v="1425922969"/>
    <b v="1"/>
    <n v="942"/>
    <b v="1"/>
    <x v="8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x v="86"/>
    <n v="1453793101"/>
    <b v="0"/>
    <n v="123"/>
    <b v="0"/>
    <x v="1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87"/>
    <n v="1300767673"/>
    <b v="1"/>
    <n v="1876"/>
    <b v="1"/>
    <x v="0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x v="88"/>
    <n v="1468972491"/>
    <b v="1"/>
    <n v="1737"/>
    <b v="1"/>
    <x v="0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x v="89"/>
    <n v="1441339242"/>
    <b v="1"/>
    <n v="1251"/>
    <b v="1"/>
    <x v="4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90"/>
    <n v="1360830239"/>
    <b v="0"/>
    <n v="623"/>
    <b v="1"/>
    <x v="5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x v="91"/>
    <n v="1404797428"/>
    <b v="1"/>
    <n v="1088"/>
    <b v="1"/>
    <x v="9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92"/>
    <n v="1360271299"/>
    <b v="1"/>
    <n v="479"/>
    <b v="1"/>
    <x v="0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x v="93"/>
    <n v="1433772023"/>
    <b v="1"/>
    <n v="885"/>
    <b v="1"/>
    <x v="3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94"/>
    <n v="1322073309"/>
    <b v="1"/>
    <n v="146"/>
    <b v="1"/>
    <x v="8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95"/>
    <n v="1465516198"/>
    <b v="0"/>
    <n v="348"/>
    <b v="0"/>
    <x v="9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96"/>
    <n v="1415825028"/>
    <b v="0"/>
    <n v="224"/>
    <b v="0"/>
    <x v="1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x v="97"/>
    <n v="1416559341"/>
    <b v="1"/>
    <n v="33"/>
    <b v="1"/>
    <x v="0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98"/>
    <n v="1436976858"/>
    <b v="0"/>
    <n v="562"/>
    <b v="1"/>
    <x v="8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99"/>
    <n v="1477509319"/>
    <b v="0"/>
    <n v="100"/>
    <b v="0"/>
    <x v="1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100"/>
    <n v="1385366429"/>
    <b v="0"/>
    <n v="1556"/>
    <b v="1"/>
    <x v="0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101"/>
    <n v="1361300615"/>
    <b v="1"/>
    <n v="1224"/>
    <b v="1"/>
    <x v="12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102"/>
    <n v="1460037432"/>
    <b v="0"/>
    <n v="350"/>
    <b v="1"/>
    <x v="0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103"/>
    <n v="1443739388"/>
    <b v="1"/>
    <n v="498"/>
    <b v="1"/>
    <x v="8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4"/>
    <n v="1423944037"/>
    <b v="1"/>
    <n v="1071"/>
    <b v="1"/>
    <x v="13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105"/>
    <n v="1363630542"/>
    <b v="0"/>
    <n v="554"/>
    <b v="1"/>
    <x v="0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106"/>
    <n v="1317064599"/>
    <b v="1"/>
    <n v="493"/>
    <b v="1"/>
    <x v="8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107"/>
    <n v="1416945297"/>
    <b v="0"/>
    <n v="404"/>
    <b v="1"/>
    <x v="5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108"/>
    <n v="1479216874"/>
    <b v="1"/>
    <n v="531"/>
    <b v="1"/>
    <x v="0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09"/>
    <n v="1371715269"/>
    <b v="1"/>
    <n v="402"/>
    <b v="1"/>
    <x v="0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110"/>
    <n v="1410883139"/>
    <b v="0"/>
    <n v="1021"/>
    <b v="1"/>
    <x v="1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111"/>
    <n v="1351641296"/>
    <b v="1"/>
    <n v="625"/>
    <b v="1"/>
    <x v="0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12"/>
    <n v="1396367729"/>
    <b v="1"/>
    <n v="405"/>
    <b v="1"/>
    <x v="0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113"/>
    <n v="1386108087"/>
    <b v="0"/>
    <n v="456"/>
    <b v="1"/>
    <x v="0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114"/>
    <n v="1479496309"/>
    <b v="1"/>
    <n v="1104"/>
    <b v="1"/>
    <x v="7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15"/>
    <n v="1415098734"/>
    <b v="0"/>
    <n v="356"/>
    <b v="0"/>
    <x v="1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116"/>
    <n v="1429824219"/>
    <b v="1"/>
    <n v="951"/>
    <b v="1"/>
    <x v="8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x v="117"/>
    <n v="1378737215"/>
    <b v="1"/>
    <n v="682"/>
    <b v="1"/>
    <x v="0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118"/>
    <n v="1477043072"/>
    <b v="0"/>
    <n v="897"/>
    <b v="1"/>
    <x v="5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119"/>
    <n v="1378080409"/>
    <b v="1"/>
    <n v="665"/>
    <b v="1"/>
    <x v="8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x v="120"/>
    <n v="1436863609"/>
    <b v="1"/>
    <n v="450"/>
    <b v="1"/>
    <x v="0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21"/>
    <n v="1486522484"/>
    <b v="0"/>
    <n v="884"/>
    <b v="0"/>
    <x v="14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22"/>
    <n v="1457913777"/>
    <b v="1"/>
    <n v="740"/>
    <b v="1"/>
    <x v="3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x v="123"/>
    <n v="1438642143"/>
    <b v="0"/>
    <n v="181"/>
    <b v="1"/>
    <x v="3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124"/>
    <n v="1449098391"/>
    <b v="0"/>
    <n v="263"/>
    <b v="1"/>
    <x v="0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125"/>
    <n v="1412294683"/>
    <b v="0"/>
    <n v="983"/>
    <b v="1"/>
    <x v="5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126"/>
    <n v="1445367619"/>
    <b v="1"/>
    <n v="613"/>
    <b v="1"/>
    <x v="8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27"/>
    <n v="1410983739"/>
    <b v="1"/>
    <n v="452"/>
    <b v="1"/>
    <x v="3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128"/>
    <n v="1427493240"/>
    <b v="0"/>
    <n v="392"/>
    <b v="1"/>
    <x v="9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x v="129"/>
    <n v="1417506853"/>
    <b v="1"/>
    <n v="508"/>
    <b v="1"/>
    <x v="0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x v="130"/>
    <n v="1382963963"/>
    <b v="0"/>
    <n v="742"/>
    <b v="1"/>
    <x v="0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31"/>
    <n v="1406129131"/>
    <b v="1"/>
    <n v="508"/>
    <b v="1"/>
    <x v="15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32"/>
    <n v="1373408699"/>
    <b v="1"/>
    <n v="635"/>
    <b v="1"/>
    <x v="2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x v="133"/>
    <n v="1484070735"/>
    <b v="0"/>
    <n v="113"/>
    <b v="1"/>
    <x v="0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134"/>
    <n v="1428541276"/>
    <b v="0"/>
    <n v="188"/>
    <b v="1"/>
    <x v="0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135"/>
    <n v="1305767666"/>
    <b v="1"/>
    <n v="688"/>
    <b v="1"/>
    <x v="8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36"/>
    <n v="1444666335"/>
    <b v="0"/>
    <n v="355"/>
    <b v="0"/>
    <x v="1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137"/>
    <n v="1478736004"/>
    <b v="0"/>
    <n v="1328"/>
    <b v="1"/>
    <x v="5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38"/>
    <n v="1361248701"/>
    <b v="1"/>
    <n v="701"/>
    <b v="1"/>
    <x v="0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139"/>
    <n v="1471502484"/>
    <b v="0"/>
    <n v="278"/>
    <b v="1"/>
    <x v="0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140"/>
    <n v="1414514153"/>
    <b v="1"/>
    <n v="930"/>
    <b v="1"/>
    <x v="11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141"/>
    <n v="1378746052"/>
    <b v="0"/>
    <n v="351"/>
    <b v="1"/>
    <x v="8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x v="142"/>
    <n v="1459363465"/>
    <b v="1"/>
    <n v="325"/>
    <b v="1"/>
    <x v="8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143"/>
    <n v="1447963279"/>
    <b v="0"/>
    <n v="284"/>
    <b v="1"/>
    <x v="16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144"/>
    <n v="1414975346"/>
    <b v="0"/>
    <n v="229"/>
    <b v="1"/>
    <x v="17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145"/>
    <n v="1423463574"/>
    <b v="0"/>
    <n v="119"/>
    <b v="1"/>
    <x v="0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146"/>
    <n v="1456423890"/>
    <b v="0"/>
    <n v="878"/>
    <b v="1"/>
    <x v="5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147"/>
    <n v="1479830127"/>
    <b v="0"/>
    <n v="456"/>
    <b v="0"/>
    <x v="1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148"/>
    <n v="1444911600"/>
    <b v="0"/>
    <n v="651"/>
    <b v="1"/>
    <x v="5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49"/>
    <n v="1402394951"/>
    <b v="1"/>
    <n v="943"/>
    <b v="1"/>
    <x v="0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150"/>
    <n v="1424278451"/>
    <b v="0"/>
    <n v="320"/>
    <b v="1"/>
    <x v="9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151"/>
    <n v="1479184233"/>
    <b v="1"/>
    <n v="736"/>
    <b v="1"/>
    <x v="8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152"/>
    <n v="1310155970"/>
    <b v="0"/>
    <n v="73"/>
    <b v="1"/>
    <x v="8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153"/>
    <n v="1337659393"/>
    <b v="1"/>
    <n v="447"/>
    <b v="1"/>
    <x v="8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154"/>
    <n v="1463517521"/>
    <b v="1"/>
    <n v="267"/>
    <b v="1"/>
    <x v="8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155"/>
    <n v="1400474329"/>
    <b v="0"/>
    <n v="433"/>
    <b v="1"/>
    <x v="9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x v="156"/>
    <n v="1421426929"/>
    <b v="0"/>
    <n v="274"/>
    <b v="1"/>
    <x v="11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57"/>
    <n v="1466512683"/>
    <b v="0"/>
    <n v="323"/>
    <b v="0"/>
    <x v="1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x v="158"/>
    <n v="1431124572"/>
    <b v="0"/>
    <n v="103"/>
    <b v="1"/>
    <x v="3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159"/>
    <n v="1472528141"/>
    <b v="1"/>
    <n v="308"/>
    <b v="1"/>
    <x v="9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160"/>
    <n v="1406847996"/>
    <b v="1"/>
    <n v="614"/>
    <b v="1"/>
    <x v="12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x v="161"/>
    <n v="1348712513"/>
    <b v="1"/>
    <n v="660"/>
    <b v="1"/>
    <x v="0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162"/>
    <n v="1457450191"/>
    <b v="1"/>
    <n v="266"/>
    <b v="1"/>
    <x v="8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x v="163"/>
    <n v="1415464906"/>
    <b v="0"/>
    <n v="144"/>
    <b v="1"/>
    <x v="15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x v="164"/>
    <n v="1432796154"/>
    <b v="0"/>
    <n v="271"/>
    <b v="1"/>
    <x v="3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65"/>
    <n v="1401642425"/>
    <b v="0"/>
    <n v="827"/>
    <b v="1"/>
    <x v="16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166"/>
    <n v="1436804063"/>
    <b v="0"/>
    <n v="707"/>
    <b v="1"/>
    <x v="0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167"/>
    <n v="1400945150"/>
    <b v="0"/>
    <n v="1364"/>
    <b v="1"/>
    <x v="0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168"/>
    <n v="1345056003"/>
    <b v="0"/>
    <n v="92"/>
    <b v="1"/>
    <x v="12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69"/>
    <n v="1358346109"/>
    <b v="1"/>
    <n v="321"/>
    <b v="1"/>
    <x v="2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170"/>
    <n v="1436881248"/>
    <b v="0"/>
    <n v="315"/>
    <b v="1"/>
    <x v="1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171"/>
    <n v="1429580578"/>
    <b v="0"/>
    <n v="170"/>
    <b v="1"/>
    <x v="0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72"/>
    <n v="1443464695"/>
    <b v="1"/>
    <n v="874"/>
    <b v="1"/>
    <x v="3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73"/>
    <n v="1405674250"/>
    <b v="0"/>
    <n v="975"/>
    <b v="0"/>
    <x v="18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174"/>
    <n v="1463935526"/>
    <b v="1"/>
    <n v="1049"/>
    <b v="1"/>
    <x v="9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175"/>
    <n v="1407852068"/>
    <b v="0"/>
    <n v="199"/>
    <b v="1"/>
    <x v="19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x v="176"/>
    <n v="1327518885"/>
    <b v="1"/>
    <n v="600"/>
    <b v="1"/>
    <x v="2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177"/>
    <n v="1363611575"/>
    <b v="0"/>
    <n v="682"/>
    <b v="1"/>
    <x v="0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178"/>
    <n v="1263679492"/>
    <b v="1"/>
    <n v="179"/>
    <b v="1"/>
    <x v="8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179"/>
    <n v="1413493724"/>
    <b v="0"/>
    <n v="277"/>
    <b v="1"/>
    <x v="9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180"/>
    <n v="1486745663"/>
    <b v="0"/>
    <n v="902"/>
    <b v="1"/>
    <x v="5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181"/>
    <n v="1395885518"/>
    <b v="1"/>
    <n v="158"/>
    <b v="1"/>
    <x v="0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182"/>
    <n v="1444910009"/>
    <b v="1"/>
    <n v="379"/>
    <b v="1"/>
    <x v="8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x v="183"/>
    <n v="1410280708"/>
    <b v="0"/>
    <n v="27"/>
    <b v="1"/>
    <x v="1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184"/>
    <n v="1486397007"/>
    <b v="1"/>
    <n v="299"/>
    <b v="1"/>
    <x v="8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x v="185"/>
    <n v="1456614554"/>
    <b v="1"/>
    <n v="964"/>
    <b v="1"/>
    <x v="8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186"/>
    <n v="1450880854"/>
    <b v="0"/>
    <n v="375"/>
    <b v="1"/>
    <x v="0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x v="187"/>
    <n v="1465225258"/>
    <b v="0"/>
    <n v="28"/>
    <b v="0"/>
    <x v="1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188"/>
    <n v="1463493434"/>
    <b v="1"/>
    <n v="438"/>
    <b v="1"/>
    <x v="8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189"/>
    <n v="1475249138"/>
    <b v="1"/>
    <n v="403"/>
    <b v="1"/>
    <x v="7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190"/>
    <n v="1439191869"/>
    <b v="1"/>
    <n v="535"/>
    <b v="0"/>
    <x v="4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x v="191"/>
    <n v="1465536537"/>
    <b v="0"/>
    <n v="15"/>
    <b v="0"/>
    <x v="9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192"/>
    <n v="1325007780"/>
    <b v="1"/>
    <n v="760"/>
    <b v="1"/>
    <x v="8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x v="193"/>
    <n v="1485016430"/>
    <b v="0"/>
    <n v="45"/>
    <b v="0"/>
    <x v="9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194"/>
    <n v="1415292304"/>
    <b v="1"/>
    <n v="376"/>
    <b v="1"/>
    <x v="8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x v="195"/>
    <n v="1448565459"/>
    <b v="0"/>
    <n v="202"/>
    <b v="0"/>
    <x v="9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x v="196"/>
    <n v="1414738994"/>
    <b v="1"/>
    <n v="165"/>
    <b v="1"/>
    <x v="8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x v="197"/>
    <n v="1347411539"/>
    <b v="1"/>
    <n v="415"/>
    <b v="1"/>
    <x v="8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198"/>
    <n v="1405522822"/>
    <b v="0"/>
    <n v="311"/>
    <b v="1"/>
    <x v="7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99"/>
    <n v="1443700648"/>
    <b v="0"/>
    <n v="248"/>
    <b v="0"/>
    <x v="1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200"/>
    <n v="1422463079"/>
    <b v="0"/>
    <n v="253"/>
    <b v="1"/>
    <x v="16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x v="201"/>
    <n v="1425901379"/>
    <b v="0"/>
    <n v="714"/>
    <b v="1"/>
    <x v="3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x v="202"/>
    <n v="1409900445"/>
    <b v="0"/>
    <n v="73"/>
    <b v="1"/>
    <x v="11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3"/>
    <n v="1339207647"/>
    <b v="0"/>
    <n v="263"/>
    <b v="1"/>
    <x v="0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204"/>
    <n v="1483634335"/>
    <b v="0"/>
    <n v="110"/>
    <b v="0"/>
    <x v="1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205"/>
    <n v="1462248091"/>
    <b v="1"/>
    <n v="235"/>
    <b v="1"/>
    <x v="3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206"/>
    <n v="1461117201"/>
    <b v="0"/>
    <n v="336"/>
    <b v="1"/>
    <x v="11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7"/>
    <n v="1396441810"/>
    <b v="0"/>
    <n v="621"/>
    <b v="1"/>
    <x v="0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208"/>
    <n v="1313024422"/>
    <b v="1"/>
    <n v="916"/>
    <b v="1"/>
    <x v="2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09"/>
    <n v="1439909991"/>
    <b v="0"/>
    <n v="480"/>
    <b v="1"/>
    <x v="5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10"/>
    <n v="1397076319"/>
    <b v="1"/>
    <n v="848"/>
    <b v="1"/>
    <x v="0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211"/>
    <n v="1398895756"/>
    <b v="0"/>
    <n v="549"/>
    <b v="1"/>
    <x v="3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12"/>
    <n v="1410937483"/>
    <b v="1"/>
    <n v="263"/>
    <b v="1"/>
    <x v="9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213"/>
    <n v="1447875539"/>
    <b v="0"/>
    <n v="512"/>
    <b v="1"/>
    <x v="3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14"/>
    <n v="1412358968"/>
    <b v="1"/>
    <n v="489"/>
    <b v="1"/>
    <x v="4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215"/>
    <n v="1414108906"/>
    <b v="0"/>
    <n v="354"/>
    <b v="1"/>
    <x v="8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216"/>
    <n v="1343320425"/>
    <b v="1"/>
    <n v="467"/>
    <b v="1"/>
    <x v="15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217"/>
    <n v="1334948518"/>
    <b v="0"/>
    <n v="134"/>
    <b v="1"/>
    <x v="8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x v="218"/>
    <n v="1439494863"/>
    <b v="0"/>
    <n v="574"/>
    <b v="1"/>
    <x v="16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219"/>
    <n v="1463155034"/>
    <b v="0"/>
    <n v="314"/>
    <b v="1"/>
    <x v="3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20"/>
    <n v="1461078162"/>
    <b v="1"/>
    <n v="560"/>
    <b v="1"/>
    <x v="8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21"/>
    <n v="1379532618"/>
    <b v="1"/>
    <n v="191"/>
    <b v="1"/>
    <x v="0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222"/>
    <n v="1389107062"/>
    <b v="0"/>
    <n v="271"/>
    <b v="1"/>
    <x v="8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x v="223"/>
    <n v="1475577786"/>
    <b v="1"/>
    <n v="337"/>
    <b v="1"/>
    <x v="8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24"/>
    <n v="1448400943"/>
    <b v="1"/>
    <n v="163"/>
    <b v="1"/>
    <x v="7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225"/>
    <n v="1366028563"/>
    <b v="1"/>
    <n v="340"/>
    <b v="1"/>
    <x v="8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226"/>
    <n v="1326492231"/>
    <b v="1"/>
    <n v="361"/>
    <b v="1"/>
    <x v="15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227"/>
    <n v="1427829827"/>
    <b v="0"/>
    <n v="296"/>
    <b v="0"/>
    <x v="1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x v="228"/>
    <n v="1448756962"/>
    <b v="0"/>
    <n v="364"/>
    <b v="1"/>
    <x v="9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29"/>
    <n v="1486183808"/>
    <b v="0"/>
    <n v="130"/>
    <b v="1"/>
    <x v="7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230"/>
    <n v="1441452184"/>
    <b v="1"/>
    <n v="269"/>
    <b v="1"/>
    <x v="11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x v="231"/>
    <n v="1444017801"/>
    <b v="0"/>
    <n v="229"/>
    <b v="0"/>
    <x v="1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232"/>
    <n v="1438617471"/>
    <b v="1"/>
    <n v="134"/>
    <b v="1"/>
    <x v="11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33"/>
    <n v="1455721204"/>
    <b v="0"/>
    <n v="537"/>
    <b v="1"/>
    <x v="5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234"/>
    <n v="1379336503"/>
    <b v="1"/>
    <n v="336"/>
    <b v="1"/>
    <x v="2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35"/>
    <n v="1482160597"/>
    <b v="0"/>
    <n v="859"/>
    <b v="1"/>
    <x v="15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236"/>
    <n v="1429312694"/>
    <b v="1"/>
    <n v="285"/>
    <b v="1"/>
    <x v="8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237"/>
    <n v="1394633746"/>
    <b v="0"/>
    <n v="406"/>
    <b v="1"/>
    <x v="15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238"/>
    <n v="1328158065"/>
    <b v="1"/>
    <n v="147"/>
    <b v="1"/>
    <x v="0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x v="239"/>
    <n v="1478257268"/>
    <b v="0"/>
    <n v="338"/>
    <b v="0"/>
    <x v="1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40"/>
    <n v="1369895421"/>
    <b v="1"/>
    <n v="204"/>
    <b v="1"/>
    <x v="0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x v="241"/>
    <n v="1442531217"/>
    <b v="0"/>
    <n v="285"/>
    <b v="0"/>
    <x v="6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x v="242"/>
    <n v="1360346851"/>
    <b v="1"/>
    <n v="253"/>
    <b v="1"/>
    <x v="0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243"/>
    <n v="1319467604"/>
    <b v="1"/>
    <n v="369"/>
    <b v="1"/>
    <x v="2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x v="244"/>
    <n v="1394127585"/>
    <b v="1"/>
    <n v="454"/>
    <b v="1"/>
    <x v="0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245"/>
    <n v="1426028334"/>
    <b v="1"/>
    <n v="343"/>
    <b v="1"/>
    <x v="2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246"/>
    <n v="1331320778"/>
    <b v="0"/>
    <n v="153"/>
    <b v="1"/>
    <x v="17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247"/>
    <n v="1413824447"/>
    <b v="0"/>
    <n v="348"/>
    <b v="1"/>
    <x v="9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248"/>
    <n v="1480309546"/>
    <b v="0"/>
    <n v="499"/>
    <b v="1"/>
    <x v="20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249"/>
    <n v="1398388068"/>
    <b v="0"/>
    <n v="217"/>
    <b v="1"/>
    <x v="16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50"/>
    <n v="1435611572"/>
    <b v="1"/>
    <n v="398"/>
    <b v="1"/>
    <x v="4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51"/>
    <n v="1468444125"/>
    <b v="1"/>
    <n v="577"/>
    <b v="1"/>
    <x v="4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252"/>
    <n v="1433804313"/>
    <b v="0"/>
    <n v="1013"/>
    <b v="1"/>
    <x v="1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53"/>
    <n v="1377022128"/>
    <b v="1"/>
    <n v="563"/>
    <b v="1"/>
    <x v="8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54"/>
    <n v="1382742014"/>
    <b v="0"/>
    <n v="426"/>
    <b v="1"/>
    <x v="5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255"/>
    <n v="1408366856"/>
    <b v="0"/>
    <n v="342"/>
    <b v="1"/>
    <x v="16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256"/>
    <n v="1458103188"/>
    <b v="0"/>
    <n v="237"/>
    <b v="1"/>
    <x v="11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57"/>
    <n v="1453109628"/>
    <b v="1"/>
    <n v="551"/>
    <b v="1"/>
    <x v="9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258"/>
    <n v="1373568644"/>
    <b v="0"/>
    <n v="329"/>
    <b v="1"/>
    <x v="9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9"/>
    <n v="1367933691"/>
    <b v="1"/>
    <n v="437"/>
    <b v="1"/>
    <x v="8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60"/>
    <n v="1393272633"/>
    <b v="0"/>
    <n v="288"/>
    <b v="1"/>
    <x v="15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61"/>
    <n v="1386123861"/>
    <b v="1"/>
    <n v="287"/>
    <b v="1"/>
    <x v="8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262"/>
    <n v="1438791062"/>
    <b v="1"/>
    <n v="369"/>
    <b v="1"/>
    <x v="3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63"/>
    <n v="1408624622"/>
    <b v="0"/>
    <n v="37"/>
    <b v="1"/>
    <x v="0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64"/>
    <n v="1329873755"/>
    <b v="1"/>
    <n v="426"/>
    <b v="1"/>
    <x v="0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265"/>
    <n v="1416507211"/>
    <b v="0"/>
    <n v="312"/>
    <b v="0"/>
    <x v="18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266"/>
    <n v="1409669336"/>
    <b v="0"/>
    <n v="104"/>
    <b v="1"/>
    <x v="11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267"/>
    <n v="1402599486"/>
    <b v="0"/>
    <n v="263"/>
    <b v="1"/>
    <x v="16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268"/>
    <n v="1398973252"/>
    <b v="1"/>
    <n v="236"/>
    <b v="1"/>
    <x v="3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x v="269"/>
    <n v="1469289685"/>
    <b v="0"/>
    <n v="179"/>
    <b v="0"/>
    <x v="1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70"/>
    <n v="1454858285"/>
    <b v="0"/>
    <n v="282"/>
    <b v="1"/>
    <x v="7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271"/>
    <n v="1479932713"/>
    <b v="1"/>
    <n v="216"/>
    <b v="1"/>
    <x v="11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272"/>
    <n v="1413308545"/>
    <b v="1"/>
    <n v="524"/>
    <b v="1"/>
    <x v="8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273"/>
    <n v="1481137500"/>
    <b v="0"/>
    <n v="43"/>
    <b v="1"/>
    <x v="8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274"/>
    <n v="1407178107"/>
    <b v="1"/>
    <n v="711"/>
    <b v="1"/>
    <x v="15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75"/>
    <n v="1453895532"/>
    <b v="0"/>
    <n v="666"/>
    <b v="1"/>
    <x v="0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276"/>
    <n v="1384920804"/>
    <b v="0"/>
    <n v="241"/>
    <b v="1"/>
    <x v="8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77"/>
    <n v="1369864301"/>
    <b v="0"/>
    <n v="1113"/>
    <b v="1"/>
    <x v="5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x v="278"/>
    <n v="1448461434"/>
    <b v="0"/>
    <n v="392"/>
    <b v="1"/>
    <x v="0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279"/>
    <n v="1384186483"/>
    <b v="1"/>
    <n v="316"/>
    <b v="1"/>
    <x v="8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80"/>
    <n v="1424188828"/>
    <b v="0"/>
    <n v="372"/>
    <b v="1"/>
    <x v="7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281"/>
    <n v="1435117889"/>
    <b v="0"/>
    <n v="276"/>
    <b v="1"/>
    <x v="1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282"/>
    <n v="1427428382"/>
    <b v="0"/>
    <n v="67"/>
    <b v="0"/>
    <x v="21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83"/>
    <n v="1383195753"/>
    <b v="1"/>
    <n v="429"/>
    <b v="1"/>
    <x v="0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284"/>
    <n v="1438110910"/>
    <b v="1"/>
    <n v="455"/>
    <b v="1"/>
    <x v="3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85"/>
    <n v="1414015049"/>
    <b v="1"/>
    <n v="325"/>
    <b v="1"/>
    <x v="9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286"/>
    <n v="1414417240"/>
    <b v="0"/>
    <n v="128"/>
    <b v="1"/>
    <x v="9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87"/>
    <n v="1344857083"/>
    <b v="1"/>
    <n v="129"/>
    <b v="1"/>
    <x v="8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x v="288"/>
    <n v="1476270653"/>
    <b v="0"/>
    <n v="173"/>
    <b v="1"/>
    <x v="9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89"/>
    <n v="1346194494"/>
    <b v="1"/>
    <n v="963"/>
    <b v="1"/>
    <x v="8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290"/>
    <n v="1444832318"/>
    <b v="1"/>
    <n v="493"/>
    <b v="1"/>
    <x v="8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x v="291"/>
    <n v="1474040596"/>
    <b v="1"/>
    <n v="305"/>
    <b v="1"/>
    <x v="9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292"/>
    <n v="1463392828"/>
    <b v="0"/>
    <n v="96"/>
    <b v="0"/>
    <x v="1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93"/>
    <n v="1432659793"/>
    <b v="0"/>
    <n v="607"/>
    <b v="1"/>
    <x v="0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94"/>
    <n v="1486691915"/>
    <b v="0"/>
    <n v="194"/>
    <b v="1"/>
    <x v="5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295"/>
    <n v="1470274509"/>
    <b v="1"/>
    <n v="221"/>
    <b v="1"/>
    <x v="8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96"/>
    <n v="1437954729"/>
    <b v="1"/>
    <n v="238"/>
    <b v="1"/>
    <x v="4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297"/>
    <n v="1459523017"/>
    <b v="0"/>
    <n v="89"/>
    <b v="1"/>
    <x v="16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98"/>
    <n v="1452530041"/>
    <b v="1"/>
    <n v="266"/>
    <b v="1"/>
    <x v="5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299"/>
    <n v="1416244863"/>
    <b v="1"/>
    <n v="441"/>
    <b v="1"/>
    <x v="2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"/>
    <n v="1412737080"/>
    <b v="0"/>
    <n v="557"/>
    <b v="1"/>
    <x v="9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301"/>
    <n v="1349209368"/>
    <b v="0"/>
    <n v="721"/>
    <b v="1"/>
    <x v="13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302"/>
    <n v="1367088443"/>
    <b v="1"/>
    <n v="394"/>
    <b v="1"/>
    <x v="9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303"/>
    <n v="1442443910"/>
    <b v="1"/>
    <n v="314"/>
    <b v="1"/>
    <x v="8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304"/>
    <n v="1425423637"/>
    <b v="0"/>
    <n v="84"/>
    <b v="0"/>
    <x v="10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305"/>
    <n v="1448951847"/>
    <b v="1"/>
    <n v="280"/>
    <b v="1"/>
    <x v="3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306"/>
    <n v="1473837751"/>
    <b v="0"/>
    <n v="265"/>
    <b v="1"/>
    <x v="9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07"/>
    <n v="1405346680"/>
    <b v="1"/>
    <n v="322"/>
    <b v="1"/>
    <x v="11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308"/>
    <n v="1480629819"/>
    <b v="0"/>
    <n v="284"/>
    <b v="1"/>
    <x v="3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x v="309"/>
    <n v="1365082009"/>
    <b v="0"/>
    <n v="307"/>
    <b v="1"/>
    <x v="9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310"/>
    <n v="1465932340"/>
    <b v="0"/>
    <n v="183"/>
    <b v="1"/>
    <x v="3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11"/>
    <n v="1460554848"/>
    <b v="1"/>
    <n v="186"/>
    <b v="1"/>
    <x v="8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312"/>
    <n v="1485237096"/>
    <b v="1"/>
    <n v="305"/>
    <b v="1"/>
    <x v="8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313"/>
    <n v="1439907640"/>
    <b v="1"/>
    <n v="176"/>
    <b v="1"/>
    <x v="3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314"/>
    <n v="1420643071"/>
    <b v="1"/>
    <n v="352"/>
    <b v="1"/>
    <x v="7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15"/>
    <n v="1413986501"/>
    <b v="0"/>
    <n v="237"/>
    <b v="1"/>
    <x v="8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316"/>
    <n v="1403017146"/>
    <b v="1"/>
    <n v="125"/>
    <b v="1"/>
    <x v="7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317"/>
    <n v="1428333875"/>
    <b v="0"/>
    <n v="152"/>
    <b v="1"/>
    <x v="1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x v="318"/>
    <n v="1349160018"/>
    <b v="1"/>
    <n v="290"/>
    <b v="1"/>
    <x v="8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x v="319"/>
    <n v="1320688391"/>
    <b v="0"/>
    <n v="265"/>
    <b v="1"/>
    <x v="17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320"/>
    <n v="1395417714"/>
    <b v="1"/>
    <n v="131"/>
    <b v="1"/>
    <x v="8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x v="321"/>
    <n v="1463418120"/>
    <b v="0"/>
    <n v="310"/>
    <b v="0"/>
    <x v="1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322"/>
    <n v="1474402315"/>
    <b v="0"/>
    <n v="76"/>
    <b v="1"/>
    <x v="0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x v="323"/>
    <n v="1479493857"/>
    <b v="0"/>
    <n v="48"/>
    <b v="1"/>
    <x v="0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324"/>
    <n v="1335293168"/>
    <b v="0"/>
    <n v="221"/>
    <b v="1"/>
    <x v="22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25"/>
    <n v="1340642717"/>
    <b v="0"/>
    <n v="251"/>
    <b v="1"/>
    <x v="8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26"/>
    <n v="1426396797"/>
    <b v="1"/>
    <n v="303"/>
    <b v="1"/>
    <x v="8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x v="327"/>
    <n v="1474369513"/>
    <b v="0"/>
    <n v="253"/>
    <b v="1"/>
    <x v="3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328"/>
    <n v="1428585710"/>
    <b v="0"/>
    <n v="147"/>
    <b v="1"/>
    <x v="19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329"/>
    <n v="1363320140"/>
    <b v="0"/>
    <n v="259"/>
    <b v="1"/>
    <x v="12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330"/>
    <n v="1485874955"/>
    <b v="0"/>
    <n v="188"/>
    <b v="0"/>
    <x v="1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331"/>
    <n v="1390439304"/>
    <b v="1"/>
    <n v="328"/>
    <b v="1"/>
    <x v="8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332"/>
    <n v="1375368012"/>
    <b v="1"/>
    <n v="670"/>
    <b v="1"/>
    <x v="15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333"/>
    <n v="1399902243"/>
    <b v="1"/>
    <n v="221"/>
    <b v="1"/>
    <x v="7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334"/>
    <n v="1431715537"/>
    <b v="1"/>
    <n v="537"/>
    <b v="1"/>
    <x v="7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35"/>
    <n v="1301007738"/>
    <b v="1"/>
    <n v="298"/>
    <b v="1"/>
    <x v="8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36"/>
    <n v="1412617724"/>
    <b v="1"/>
    <n v="213"/>
    <b v="1"/>
    <x v="11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37"/>
    <n v="1414028490"/>
    <b v="1"/>
    <n v="302"/>
    <b v="1"/>
    <x v="8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38"/>
    <n v="1343068334"/>
    <b v="1"/>
    <n v="126"/>
    <b v="1"/>
    <x v="8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339"/>
    <n v="1375275220"/>
    <b v="0"/>
    <n v="94"/>
    <b v="0"/>
    <x v="18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340"/>
    <n v="1415838311"/>
    <b v="0"/>
    <n v="105"/>
    <b v="1"/>
    <x v="1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341"/>
    <n v="1469428881"/>
    <b v="1"/>
    <n v="218"/>
    <b v="1"/>
    <x v="9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342"/>
    <n v="1402945408"/>
    <b v="0"/>
    <n v="988"/>
    <b v="1"/>
    <x v="5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343"/>
    <n v="1485957079"/>
    <b v="0"/>
    <n v="140"/>
    <b v="0"/>
    <x v="1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344"/>
    <n v="1447933601"/>
    <b v="0"/>
    <n v="34"/>
    <b v="0"/>
    <x v="23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x v="345"/>
    <n v="1469173938"/>
    <b v="0"/>
    <n v="249"/>
    <b v="1"/>
    <x v="5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x v="346"/>
    <n v="1357684801"/>
    <b v="1"/>
    <n v="576"/>
    <b v="1"/>
    <x v="8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47"/>
    <n v="1472753745"/>
    <b v="1"/>
    <n v="97"/>
    <b v="1"/>
    <x v="11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348"/>
    <n v="1372884587"/>
    <b v="1"/>
    <n v="389"/>
    <b v="1"/>
    <x v="15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349"/>
    <n v="1475337675"/>
    <b v="0"/>
    <n v="296"/>
    <b v="1"/>
    <x v="5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350"/>
    <n v="1415194553"/>
    <b v="1"/>
    <n v="615"/>
    <b v="1"/>
    <x v="3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x v="351"/>
    <n v="1453461865"/>
    <b v="1"/>
    <n v="294"/>
    <b v="1"/>
    <x v="3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352"/>
    <n v="1407838734"/>
    <b v="1"/>
    <n v="205"/>
    <b v="1"/>
    <x v="0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x v="353"/>
    <n v="1403176891"/>
    <b v="0"/>
    <n v="135"/>
    <b v="0"/>
    <x v="1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x v="354"/>
    <n v="1451656563"/>
    <b v="1"/>
    <n v="61"/>
    <b v="1"/>
    <x v="13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355"/>
    <n v="1456237656"/>
    <b v="0"/>
    <n v="124"/>
    <b v="1"/>
    <x v="7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56"/>
    <n v="1411859755"/>
    <b v="1"/>
    <n v="213"/>
    <b v="1"/>
    <x v="11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357"/>
    <n v="1341875544"/>
    <b v="1"/>
    <n v="105"/>
    <b v="1"/>
    <x v="0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58"/>
    <n v="1405974243"/>
    <b v="0"/>
    <n v="159"/>
    <b v="1"/>
    <x v="9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359"/>
    <n v="1416592916"/>
    <b v="1"/>
    <n v="241"/>
    <b v="1"/>
    <x v="3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360"/>
    <n v="1483712611"/>
    <b v="0"/>
    <n v="375"/>
    <b v="1"/>
    <x v="3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361"/>
    <n v="1465853382"/>
    <b v="0"/>
    <n v="175"/>
    <b v="1"/>
    <x v="9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362"/>
    <n v="1438488227"/>
    <b v="0"/>
    <n v="286"/>
    <b v="1"/>
    <x v="4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x v="363"/>
    <n v="1474380241"/>
    <b v="0"/>
    <n v="514"/>
    <b v="1"/>
    <x v="5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364"/>
    <n v="1473782592"/>
    <b v="0"/>
    <n v="163"/>
    <b v="1"/>
    <x v="0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365"/>
    <n v="1435041997"/>
    <b v="0"/>
    <n v="104"/>
    <b v="1"/>
    <x v="8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66"/>
    <n v="1417977947"/>
    <b v="0"/>
    <n v="383"/>
    <b v="1"/>
    <x v="8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367"/>
    <n v="1372082558"/>
    <b v="1"/>
    <n v="159"/>
    <b v="1"/>
    <x v="15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x v="368"/>
    <n v="1413518233"/>
    <b v="0"/>
    <n v="150"/>
    <b v="1"/>
    <x v="16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369"/>
    <n v="1456491680"/>
    <b v="1"/>
    <n v="329"/>
    <b v="1"/>
    <x v="3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370"/>
    <n v="1477368867"/>
    <b v="0"/>
    <n v="107"/>
    <b v="1"/>
    <x v="3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x v="371"/>
    <n v="1476159309"/>
    <b v="0"/>
    <n v="191"/>
    <b v="1"/>
    <x v="3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372"/>
    <n v="1465398670"/>
    <b v="1"/>
    <n v="171"/>
    <b v="0"/>
    <x v="24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373"/>
    <n v="1470062743"/>
    <b v="0"/>
    <n v="392"/>
    <b v="1"/>
    <x v="5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374"/>
    <n v="1459533358"/>
    <b v="0"/>
    <n v="238"/>
    <b v="1"/>
    <x v="11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75"/>
    <n v="1431354258"/>
    <b v="0"/>
    <n v="270"/>
    <b v="1"/>
    <x v="11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376"/>
    <n v="1484058261"/>
    <b v="0"/>
    <n v="340"/>
    <b v="1"/>
    <x v="15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377"/>
    <n v="1429638988"/>
    <b v="1"/>
    <n v="465"/>
    <b v="1"/>
    <x v="4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378"/>
    <n v="1455043053"/>
    <b v="0"/>
    <n v="273"/>
    <b v="1"/>
    <x v="3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79"/>
    <n v="1386011038"/>
    <b v="0"/>
    <n v="236"/>
    <b v="1"/>
    <x v="9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380"/>
    <n v="1294818278"/>
    <b v="0"/>
    <n v="246"/>
    <b v="1"/>
    <x v="12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381"/>
    <n v="1349916366"/>
    <b v="1"/>
    <n v="332"/>
    <b v="1"/>
    <x v="8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x v="382"/>
    <n v="1484570885"/>
    <b v="1"/>
    <n v="196"/>
    <b v="1"/>
    <x v="3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x v="383"/>
    <n v="1467358427"/>
    <b v="1"/>
    <n v="224"/>
    <b v="1"/>
    <x v="3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84"/>
    <n v="1413874798"/>
    <b v="1"/>
    <n v="202"/>
    <b v="1"/>
    <x v="11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x v="385"/>
    <n v="1334783704"/>
    <b v="1"/>
    <n v="220"/>
    <b v="1"/>
    <x v="8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86"/>
    <n v="1344880934"/>
    <b v="1"/>
    <n v="238"/>
    <b v="1"/>
    <x v="8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387"/>
    <n v="1464105983"/>
    <b v="0"/>
    <n v="99"/>
    <b v="0"/>
    <x v="6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88"/>
    <n v="1479070867"/>
    <b v="0"/>
    <n v="95"/>
    <b v="1"/>
    <x v="8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389"/>
    <n v="1437587713"/>
    <b v="0"/>
    <n v="80"/>
    <b v="1"/>
    <x v="24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90"/>
    <n v="1448284433"/>
    <b v="1"/>
    <n v="158"/>
    <b v="1"/>
    <x v="8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391"/>
    <n v="1420500149"/>
    <b v="0"/>
    <n v="400"/>
    <b v="0"/>
    <x v="1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392"/>
    <n v="1410305160"/>
    <b v="1"/>
    <n v="124"/>
    <b v="0"/>
    <x v="3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x v="393"/>
    <n v="1479684783"/>
    <b v="0"/>
    <n v="57"/>
    <b v="0"/>
    <x v="18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x v="394"/>
    <n v="1438873007"/>
    <b v="0"/>
    <n v="56"/>
    <b v="1"/>
    <x v="24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395"/>
    <n v="1333070023"/>
    <b v="1"/>
    <n v="321"/>
    <b v="1"/>
    <x v="4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96"/>
    <n v="1321852592"/>
    <b v="1"/>
    <n v="150"/>
    <b v="1"/>
    <x v="8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x v="397"/>
    <n v="1414781945"/>
    <b v="0"/>
    <n v="78"/>
    <b v="1"/>
    <x v="25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398"/>
    <n v="1352993777"/>
    <b v="0"/>
    <n v="209"/>
    <b v="1"/>
    <x v="15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x v="399"/>
    <n v="1432826568"/>
    <b v="0"/>
    <n v="100"/>
    <b v="1"/>
    <x v="5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x v="400"/>
    <n v="1305219744"/>
    <b v="1"/>
    <n v="202"/>
    <b v="1"/>
    <x v="8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401"/>
    <n v="1453222827"/>
    <b v="0"/>
    <n v="95"/>
    <b v="0"/>
    <x v="1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402"/>
    <n v="1401201881"/>
    <b v="1"/>
    <n v="211"/>
    <b v="1"/>
    <x v="3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403"/>
    <n v="1381778555"/>
    <b v="0"/>
    <n v="301"/>
    <b v="1"/>
    <x v="5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404"/>
    <n v="1458157512"/>
    <b v="1"/>
    <n v="206"/>
    <b v="1"/>
    <x v="15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x v="405"/>
    <n v="1441032457"/>
    <b v="0"/>
    <n v="222"/>
    <b v="1"/>
    <x v="3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x v="406"/>
    <n v="1471701028"/>
    <b v="1"/>
    <n v="115"/>
    <b v="1"/>
    <x v="11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x v="407"/>
    <n v="1359029661"/>
    <b v="0"/>
    <n v="185"/>
    <b v="1"/>
    <x v="25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408"/>
    <n v="1452707144"/>
    <b v="0"/>
    <n v="120"/>
    <b v="1"/>
    <x v="17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409"/>
    <n v="1409151789"/>
    <b v="0"/>
    <n v="101"/>
    <b v="1"/>
    <x v="16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410"/>
    <n v="1427390901"/>
    <b v="1"/>
    <n v="142"/>
    <b v="1"/>
    <x v="8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411"/>
    <n v="1321578051"/>
    <b v="0"/>
    <n v="193"/>
    <b v="1"/>
    <x v="8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412"/>
    <n v="1480370433"/>
    <b v="0"/>
    <n v="110"/>
    <b v="1"/>
    <x v="11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413"/>
    <n v="1447426912"/>
    <b v="0"/>
    <n v="140"/>
    <b v="1"/>
    <x v="17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414"/>
    <n v="1396906530"/>
    <b v="0"/>
    <n v="48"/>
    <b v="1"/>
    <x v="15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415"/>
    <n v="1439530776"/>
    <b v="0"/>
    <n v="33"/>
    <b v="1"/>
    <x v="16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416"/>
    <n v="1424043347"/>
    <b v="1"/>
    <n v="119"/>
    <b v="1"/>
    <x v="11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x v="417"/>
    <n v="1424997111"/>
    <b v="0"/>
    <n v="147"/>
    <b v="1"/>
    <x v="5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18"/>
    <n v="1417188026"/>
    <b v="0"/>
    <n v="169"/>
    <b v="1"/>
    <x v="16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419"/>
    <n v="1484357160"/>
    <b v="0"/>
    <n v="6"/>
    <b v="0"/>
    <x v="1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420"/>
    <n v="1356121774"/>
    <b v="0"/>
    <n v="311"/>
    <b v="0"/>
    <x v="18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x v="421"/>
    <n v="1476888212"/>
    <b v="0"/>
    <n v="196"/>
    <b v="0"/>
    <x v="1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422"/>
    <n v="1483719939"/>
    <b v="1"/>
    <n v="335"/>
    <b v="1"/>
    <x v="3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423"/>
    <n v="1452625822"/>
    <b v="0"/>
    <n v="321"/>
    <b v="1"/>
    <x v="5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424"/>
    <n v="1407931331"/>
    <b v="0"/>
    <n v="129"/>
    <b v="0"/>
    <x v="1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425"/>
    <n v="1419048665"/>
    <b v="0"/>
    <n v="171"/>
    <b v="0"/>
    <x v="1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x v="426"/>
    <n v="1436975965"/>
    <b v="0"/>
    <n v="380"/>
    <b v="1"/>
    <x v="5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427"/>
    <n v="1397414636"/>
    <b v="1"/>
    <n v="306"/>
    <b v="1"/>
    <x v="0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x v="428"/>
    <n v="1461166872"/>
    <b v="0"/>
    <n v="121"/>
    <b v="0"/>
    <x v="1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429"/>
    <n v="1424185520"/>
    <b v="1"/>
    <n v="141"/>
    <b v="1"/>
    <x v="3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30"/>
    <n v="1378949465"/>
    <b v="0"/>
    <n v="208"/>
    <b v="1"/>
    <x v="8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431"/>
    <n v="1448309872"/>
    <b v="0"/>
    <n v="99"/>
    <b v="1"/>
    <x v="1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432"/>
    <n v="1475609946"/>
    <b v="0"/>
    <n v="290"/>
    <b v="1"/>
    <x v="5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433"/>
    <n v="1480360736"/>
    <b v="0"/>
    <n v="206"/>
    <b v="1"/>
    <x v="5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434"/>
    <n v="1312823571"/>
    <b v="0"/>
    <n v="206"/>
    <b v="1"/>
    <x v="8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435"/>
    <n v="1459865945"/>
    <b v="1"/>
    <n v="148"/>
    <b v="1"/>
    <x v="9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x v="436"/>
    <n v="1415824513"/>
    <b v="1"/>
    <n v="167"/>
    <b v="1"/>
    <x v="3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437"/>
    <n v="1383909855"/>
    <b v="1"/>
    <n v="274"/>
    <b v="1"/>
    <x v="15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438"/>
    <n v="1473160292"/>
    <b v="1"/>
    <n v="116"/>
    <b v="1"/>
    <x v="3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439"/>
    <n v="1405356072"/>
    <b v="1"/>
    <n v="167"/>
    <b v="1"/>
    <x v="12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440"/>
    <n v="1398801620"/>
    <b v="0"/>
    <n v="226"/>
    <b v="1"/>
    <x v="9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441"/>
    <n v="1446683797"/>
    <b v="0"/>
    <n v="104"/>
    <b v="1"/>
    <x v="24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442"/>
    <n v="1360866467"/>
    <b v="1"/>
    <n v="275"/>
    <b v="1"/>
    <x v="8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x v="443"/>
    <n v="1399996024"/>
    <b v="1"/>
    <n v="269"/>
    <b v="1"/>
    <x v="3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444"/>
    <n v="1485976468"/>
    <b v="1"/>
    <n v="304"/>
    <b v="1"/>
    <x v="4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445"/>
    <n v="1287379460"/>
    <b v="1"/>
    <n v="244"/>
    <b v="1"/>
    <x v="8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446"/>
    <n v="1429569590"/>
    <b v="1"/>
    <n v="179"/>
    <b v="1"/>
    <x v="8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447"/>
    <n v="1277702894"/>
    <b v="1"/>
    <n v="222"/>
    <b v="1"/>
    <x v="8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448"/>
    <n v="1390938332"/>
    <b v="0"/>
    <n v="199"/>
    <b v="1"/>
    <x v="4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449"/>
    <n v="1414368616"/>
    <b v="1"/>
    <n v="98"/>
    <b v="1"/>
    <x v="3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450"/>
    <n v="1472569117"/>
    <b v="0"/>
    <n v="46"/>
    <b v="0"/>
    <x v="1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451"/>
    <n v="1476054568"/>
    <b v="0"/>
    <n v="196"/>
    <b v="0"/>
    <x v="1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452"/>
    <n v="1426703452"/>
    <b v="0"/>
    <n v="131"/>
    <b v="1"/>
    <x v="15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453"/>
    <n v="1427753265"/>
    <b v="0"/>
    <n v="78"/>
    <b v="1"/>
    <x v="15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454"/>
    <n v="1405439973"/>
    <b v="1"/>
    <n v="244"/>
    <b v="1"/>
    <x v="11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455"/>
    <n v="1332174672"/>
    <b v="0"/>
    <n v="149"/>
    <b v="1"/>
    <x v="8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x v="456"/>
    <n v="1456827573"/>
    <b v="0"/>
    <n v="141"/>
    <b v="1"/>
    <x v="3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457"/>
    <n v="1370067231"/>
    <b v="0"/>
    <n v="114"/>
    <b v="1"/>
    <x v="12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458"/>
    <n v="1353005528"/>
    <b v="0"/>
    <n v="246"/>
    <b v="1"/>
    <x v="12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459"/>
    <n v="1476189427"/>
    <b v="0"/>
    <n v="120"/>
    <b v="1"/>
    <x v="0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460"/>
    <n v="1449029266"/>
    <b v="1"/>
    <n v="248"/>
    <b v="1"/>
    <x v="2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461"/>
    <n v="1418095570"/>
    <b v="1"/>
    <n v="294"/>
    <b v="1"/>
    <x v="4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462"/>
    <n v="1344917580"/>
    <b v="0"/>
    <n v="191"/>
    <b v="1"/>
    <x v="12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463"/>
    <n v="1485966688"/>
    <b v="0"/>
    <n v="152"/>
    <b v="0"/>
    <x v="4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x v="464"/>
    <n v="1415398197"/>
    <b v="1"/>
    <n v="158"/>
    <b v="1"/>
    <x v="8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465"/>
    <n v="1442232021"/>
    <b v="1"/>
    <n v="188"/>
    <b v="1"/>
    <x v="8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466"/>
    <n v="1470294300"/>
    <b v="0"/>
    <n v="93"/>
    <b v="0"/>
    <x v="1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467"/>
    <n v="1350605844"/>
    <b v="1"/>
    <n v="238"/>
    <b v="1"/>
    <x v="0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468"/>
    <n v="1414872488"/>
    <b v="0"/>
    <n v="176"/>
    <b v="1"/>
    <x v="0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469"/>
    <n v="1430491527"/>
    <b v="0"/>
    <n v="101"/>
    <b v="1"/>
    <x v="3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470"/>
    <n v="1291227054"/>
    <b v="1"/>
    <n v="130"/>
    <b v="1"/>
    <x v="15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x v="471"/>
    <n v="1455446303"/>
    <b v="1"/>
    <n v="345"/>
    <b v="1"/>
    <x v="3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472"/>
    <n v="1468001290"/>
    <b v="1"/>
    <n v="236"/>
    <b v="1"/>
    <x v="8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x v="473"/>
    <n v="1426815699"/>
    <b v="0"/>
    <n v="128"/>
    <b v="1"/>
    <x v="9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474"/>
    <n v="1444747843"/>
    <b v="0"/>
    <n v="165"/>
    <b v="1"/>
    <x v="11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475"/>
    <n v="1360352124"/>
    <b v="1"/>
    <n v="135"/>
    <b v="1"/>
    <x v="8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476"/>
    <n v="1487101741"/>
    <b v="0"/>
    <n v="117"/>
    <b v="0"/>
    <x v="11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477"/>
    <n v="1431620714"/>
    <b v="0"/>
    <n v="180"/>
    <b v="1"/>
    <x v="0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478"/>
    <n v="1297562590"/>
    <b v="1"/>
    <n v="176"/>
    <b v="1"/>
    <x v="15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x v="479"/>
    <n v="1455991168"/>
    <b v="0"/>
    <n v="35"/>
    <b v="1"/>
    <x v="3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480"/>
    <n v="1403169278"/>
    <b v="1"/>
    <n v="405"/>
    <b v="1"/>
    <x v="3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481"/>
    <n v="1363885211"/>
    <b v="1"/>
    <n v="137"/>
    <b v="1"/>
    <x v="8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482"/>
    <n v="1340372006"/>
    <b v="0"/>
    <n v="196"/>
    <b v="1"/>
    <x v="8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x v="483"/>
    <n v="1478000502"/>
    <b v="0"/>
    <n v="234"/>
    <b v="1"/>
    <x v="5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484"/>
    <n v="1440008439"/>
    <b v="0"/>
    <n v="206"/>
    <b v="1"/>
    <x v="24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485"/>
    <n v="1343741347"/>
    <b v="1"/>
    <n v="413"/>
    <b v="1"/>
    <x v="15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486"/>
    <n v="1463351329"/>
    <b v="0"/>
    <n v="169"/>
    <b v="1"/>
    <x v="5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487"/>
    <n v="1484196005"/>
    <b v="0"/>
    <n v="104"/>
    <b v="0"/>
    <x v="1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x v="488"/>
    <n v="1443812461"/>
    <b v="1"/>
    <n v="77"/>
    <b v="1"/>
    <x v="4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489"/>
    <n v="1482249471"/>
    <b v="0"/>
    <n v="249"/>
    <b v="1"/>
    <x v="9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x v="490"/>
    <n v="1409261825"/>
    <b v="0"/>
    <n v="356"/>
    <b v="1"/>
    <x v="5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491"/>
    <n v="1380797834"/>
    <b v="1"/>
    <n v="232"/>
    <b v="1"/>
    <x v="8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492"/>
    <n v="1454259272"/>
    <b v="1"/>
    <n v="286"/>
    <b v="1"/>
    <x v="11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x v="493"/>
    <n v="1443036470"/>
    <b v="0"/>
    <n v="48"/>
    <b v="1"/>
    <x v="11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494"/>
    <n v="1432325049"/>
    <b v="0"/>
    <n v="107"/>
    <b v="1"/>
    <x v="9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495"/>
    <n v="1479826752"/>
    <b v="0"/>
    <n v="175"/>
    <b v="1"/>
    <x v="11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496"/>
    <n v="1408565860"/>
    <b v="1"/>
    <n v="424"/>
    <b v="1"/>
    <x v="0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497"/>
    <n v="1445263204"/>
    <b v="1"/>
    <n v="206"/>
    <b v="1"/>
    <x v="3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498"/>
    <n v="1330094566"/>
    <b v="0"/>
    <n v="184"/>
    <b v="1"/>
    <x v="15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499"/>
    <n v="1253726650"/>
    <b v="1"/>
    <n v="200"/>
    <b v="1"/>
    <x v="12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x v="500"/>
    <n v="1456421940"/>
    <b v="0"/>
    <n v="115"/>
    <b v="1"/>
    <x v="19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501"/>
    <n v="1391005999"/>
    <b v="0"/>
    <n v="65"/>
    <b v="1"/>
    <x v="8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502"/>
    <n v="1347482261"/>
    <b v="0"/>
    <n v="133"/>
    <b v="1"/>
    <x v="15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x v="503"/>
    <n v="1437923112"/>
    <b v="0"/>
    <n v="140"/>
    <b v="1"/>
    <x v="3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504"/>
    <n v="1442536372"/>
    <b v="0"/>
    <n v="78"/>
    <b v="1"/>
    <x v="11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505"/>
    <n v="1456246864"/>
    <b v="0"/>
    <n v="75"/>
    <b v="1"/>
    <x v="3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506"/>
    <n v="1443714800"/>
    <b v="0"/>
    <n v="89"/>
    <b v="1"/>
    <x v="3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507"/>
    <n v="1464769251"/>
    <b v="1"/>
    <n v="181"/>
    <b v="1"/>
    <x v="11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508"/>
    <n v="1444219209"/>
    <b v="1"/>
    <n v="145"/>
    <b v="1"/>
    <x v="11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509"/>
    <n v="1360258935"/>
    <b v="1"/>
    <n v="251"/>
    <b v="1"/>
    <x v="8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510"/>
    <n v="1408141245"/>
    <b v="0"/>
    <n v="29"/>
    <b v="0"/>
    <x v="1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511"/>
    <n v="1444927771"/>
    <b v="0"/>
    <n v="120"/>
    <b v="1"/>
    <x v="11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x v="512"/>
    <n v="1486129680"/>
    <b v="0"/>
    <n v="112"/>
    <b v="1"/>
    <x v="11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513"/>
    <n v="1366763437"/>
    <b v="0"/>
    <n v="174"/>
    <b v="1"/>
    <x v="15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514"/>
    <n v="1434564660"/>
    <b v="1"/>
    <n v="288"/>
    <b v="1"/>
    <x v="11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15"/>
    <n v="1427399962"/>
    <b v="0"/>
    <n v="69"/>
    <b v="1"/>
    <x v="16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516"/>
    <n v="1435970682"/>
    <b v="1"/>
    <n v="139"/>
    <b v="0"/>
    <x v="3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517"/>
    <n v="1288341805"/>
    <b v="1"/>
    <n v="223"/>
    <b v="1"/>
    <x v="8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518"/>
    <n v="1468699782"/>
    <b v="0"/>
    <n v="122"/>
    <b v="1"/>
    <x v="11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519"/>
    <n v="1411177456"/>
    <b v="0"/>
    <n v="102"/>
    <b v="1"/>
    <x v="7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520"/>
    <n v="1390667107"/>
    <b v="0"/>
    <n v="226"/>
    <b v="1"/>
    <x v="15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x v="521"/>
    <n v="1410967754"/>
    <b v="1"/>
    <n v="340"/>
    <b v="1"/>
    <x v="2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522"/>
    <n v="1401485484"/>
    <b v="1"/>
    <n v="123"/>
    <b v="1"/>
    <x v="7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x v="523"/>
    <n v="1486411204"/>
    <b v="1"/>
    <n v="59"/>
    <b v="1"/>
    <x v="11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24"/>
    <n v="1460574263"/>
    <b v="0"/>
    <n v="60"/>
    <b v="1"/>
    <x v="11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525"/>
    <n v="1321978335"/>
    <b v="0"/>
    <n v="154"/>
    <b v="1"/>
    <x v="15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526"/>
    <n v="1407784586"/>
    <b v="0"/>
    <n v="58"/>
    <b v="1"/>
    <x v="9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527"/>
    <n v="1451746123"/>
    <b v="0"/>
    <n v="680"/>
    <b v="1"/>
    <x v="5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x v="528"/>
    <n v="1321357790"/>
    <b v="1"/>
    <n v="202"/>
    <b v="1"/>
    <x v="8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x v="529"/>
    <n v="1485872683"/>
    <b v="0"/>
    <n v="79"/>
    <b v="1"/>
    <x v="16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530"/>
    <n v="1442284253"/>
    <b v="0"/>
    <n v="36"/>
    <b v="0"/>
    <x v="1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531"/>
    <n v="1337887451"/>
    <b v="0"/>
    <n v="205"/>
    <b v="1"/>
    <x v="15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532"/>
    <n v="1400263525"/>
    <b v="1"/>
    <n v="72"/>
    <b v="1"/>
    <x v="11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533"/>
    <n v="1357088939"/>
    <b v="0"/>
    <n v="156"/>
    <b v="1"/>
    <x v="15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534"/>
    <n v="1455129287"/>
    <b v="0"/>
    <n v="276"/>
    <b v="0"/>
    <x v="1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x v="535"/>
    <n v="1415212229"/>
    <b v="0"/>
    <n v="534"/>
    <b v="0"/>
    <x v="18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536"/>
    <n v="1366917828"/>
    <b v="0"/>
    <n v="146"/>
    <b v="1"/>
    <x v="0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537"/>
    <n v="1361753751"/>
    <b v="1"/>
    <n v="284"/>
    <b v="1"/>
    <x v="8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38"/>
    <n v="1436653037"/>
    <b v="0"/>
    <n v="119"/>
    <b v="1"/>
    <x v="16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539"/>
    <n v="1407634897"/>
    <b v="1"/>
    <n v="95"/>
    <b v="1"/>
    <x v="0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x v="540"/>
    <n v="1483773407"/>
    <b v="0"/>
    <n v="11"/>
    <b v="0"/>
    <x v="1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541"/>
    <n v="1377116247"/>
    <b v="1"/>
    <n v="182"/>
    <b v="1"/>
    <x v="15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542"/>
    <n v="1392171770"/>
    <b v="1"/>
    <n v="189"/>
    <b v="1"/>
    <x v="15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x v="543"/>
    <n v="1371159325"/>
    <b v="1"/>
    <n v="473"/>
    <b v="1"/>
    <x v="0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544"/>
    <n v="1410288194"/>
    <b v="1"/>
    <n v="92"/>
    <b v="0"/>
    <x v="3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545"/>
    <n v="1444888868"/>
    <b v="0"/>
    <n v="133"/>
    <b v="1"/>
    <x v="8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546"/>
    <n v="1375113391"/>
    <b v="0"/>
    <n v="539"/>
    <b v="1"/>
    <x v="5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x v="547"/>
    <n v="1444140789"/>
    <b v="0"/>
    <n v="34"/>
    <b v="0"/>
    <x v="26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548"/>
    <n v="1442963621"/>
    <b v="0"/>
    <n v="132"/>
    <b v="1"/>
    <x v="25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549"/>
    <n v="1436968366"/>
    <b v="0"/>
    <n v="227"/>
    <b v="1"/>
    <x v="17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550"/>
    <n v="1446914836"/>
    <b v="0"/>
    <n v="944"/>
    <b v="1"/>
    <x v="5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551"/>
    <n v="1458762544"/>
    <b v="0"/>
    <n v="96"/>
    <b v="1"/>
    <x v="5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x v="552"/>
    <n v="1445415653"/>
    <b v="0"/>
    <n v="170"/>
    <b v="1"/>
    <x v="3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x v="553"/>
    <n v="1385124940"/>
    <b v="0"/>
    <n v="191"/>
    <b v="1"/>
    <x v="15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554"/>
    <n v="1340139811"/>
    <b v="0"/>
    <n v="171"/>
    <b v="1"/>
    <x v="8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555"/>
    <n v="1445363833"/>
    <b v="0"/>
    <n v="57"/>
    <b v="1"/>
    <x v="3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556"/>
    <n v="1288968886"/>
    <b v="1"/>
    <n v="141"/>
    <b v="1"/>
    <x v="15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557"/>
    <n v="1478095223"/>
    <b v="0"/>
    <n v="76"/>
    <b v="0"/>
    <x v="1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x v="558"/>
    <n v="1367940806"/>
    <b v="0"/>
    <n v="94"/>
    <b v="1"/>
    <x v="17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x v="559"/>
    <n v="1401204143"/>
    <b v="1"/>
    <n v="179"/>
    <b v="1"/>
    <x v="7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x v="560"/>
    <n v="1442311198"/>
    <b v="1"/>
    <n v="251"/>
    <b v="1"/>
    <x v="5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561"/>
    <n v="1430945149"/>
    <b v="0"/>
    <n v="111"/>
    <b v="1"/>
    <x v="3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562"/>
    <n v="1424743409"/>
    <b v="1"/>
    <n v="186"/>
    <b v="1"/>
    <x v="11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563"/>
    <n v="1453137998"/>
    <b v="0"/>
    <n v="156"/>
    <b v="1"/>
    <x v="9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564"/>
    <n v="1324433310"/>
    <b v="1"/>
    <n v="103"/>
    <b v="1"/>
    <x v="0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x v="565"/>
    <n v="1431605351"/>
    <b v="0"/>
    <n v="62"/>
    <b v="1"/>
    <x v="3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566"/>
    <n v="1423405922"/>
    <b v="0"/>
    <n v="159"/>
    <b v="1"/>
    <x v="8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567"/>
    <n v="1401101499"/>
    <b v="1"/>
    <n v="165"/>
    <b v="1"/>
    <x v="8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568"/>
    <n v="1279651084"/>
    <b v="0"/>
    <n v="229"/>
    <b v="1"/>
    <x v="8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569"/>
    <n v="1441919468"/>
    <b v="0"/>
    <n v="35"/>
    <b v="0"/>
    <x v="1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x v="570"/>
    <n v="1383616856"/>
    <b v="0"/>
    <n v="47"/>
    <b v="1"/>
    <x v="27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571"/>
    <n v="1441022120"/>
    <b v="0"/>
    <n v="121"/>
    <b v="0"/>
    <x v="26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572"/>
    <n v="1432129577"/>
    <b v="1"/>
    <n v="176"/>
    <b v="1"/>
    <x v="11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573"/>
    <n v="1421330991"/>
    <b v="0"/>
    <n v="26"/>
    <b v="1"/>
    <x v="17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574"/>
    <n v="1433295276"/>
    <b v="0"/>
    <n v="141"/>
    <b v="1"/>
    <x v="11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x v="575"/>
    <n v="1463218895"/>
    <b v="0"/>
    <n v="96"/>
    <b v="0"/>
    <x v="1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576"/>
    <n v="1410019905"/>
    <b v="0"/>
    <n v="118"/>
    <b v="1"/>
    <x v="9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577"/>
    <n v="1408558092"/>
    <b v="1"/>
    <n v="183"/>
    <b v="1"/>
    <x v="11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578"/>
    <n v="1295887210"/>
    <b v="1"/>
    <n v="202"/>
    <b v="1"/>
    <x v="8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579"/>
    <n v="1480538053"/>
    <b v="0"/>
    <n v="185"/>
    <b v="1"/>
    <x v="0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x v="580"/>
    <n v="1416555262"/>
    <b v="1"/>
    <n v="134"/>
    <b v="1"/>
    <x v="11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x v="581"/>
    <n v="1349335284"/>
    <b v="0"/>
    <n v="99"/>
    <b v="1"/>
    <x v="15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582"/>
    <n v="1418824867"/>
    <b v="0"/>
    <n v="197"/>
    <b v="0"/>
    <x v="11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583"/>
    <n v="1454432514"/>
    <b v="0"/>
    <n v="122"/>
    <b v="0"/>
    <x v="1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584"/>
    <n v="1367798074"/>
    <b v="0"/>
    <n v="240"/>
    <b v="1"/>
    <x v="15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x v="585"/>
    <n v="1485213921"/>
    <b v="0"/>
    <n v="131"/>
    <b v="1"/>
    <x v="3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586"/>
    <n v="1295653954"/>
    <b v="0"/>
    <n v="134"/>
    <b v="1"/>
    <x v="15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587"/>
    <n v="1448297974"/>
    <b v="0"/>
    <n v="140"/>
    <b v="1"/>
    <x v="0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588"/>
    <n v="1402580818"/>
    <b v="0"/>
    <n v="199"/>
    <b v="1"/>
    <x v="11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89"/>
    <n v="1460506208"/>
    <b v="0"/>
    <n v="173"/>
    <b v="1"/>
    <x v="11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590"/>
    <n v="1346975475"/>
    <b v="0"/>
    <n v="182"/>
    <b v="1"/>
    <x v="9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591"/>
    <n v="1448823673"/>
    <b v="1"/>
    <n v="115"/>
    <b v="1"/>
    <x v="11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592"/>
    <n v="1417132986"/>
    <b v="1"/>
    <n v="184"/>
    <b v="1"/>
    <x v="11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593"/>
    <n v="1474663840"/>
    <b v="0"/>
    <n v="118"/>
    <b v="1"/>
    <x v="3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594"/>
    <n v="1471976529"/>
    <b v="0"/>
    <n v="17"/>
    <b v="1"/>
    <x v="11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595"/>
    <n v="1433799180"/>
    <b v="0"/>
    <n v="87"/>
    <b v="1"/>
    <x v="8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x v="596"/>
    <n v="1476228128"/>
    <b v="0"/>
    <n v="111"/>
    <b v="1"/>
    <x v="9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597"/>
    <n v="1366690044"/>
    <b v="0"/>
    <n v="217"/>
    <b v="1"/>
    <x v="0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598"/>
    <n v="1396026382"/>
    <b v="1"/>
    <n v="385"/>
    <b v="1"/>
    <x v="4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x v="599"/>
    <n v="1425590357"/>
    <b v="1"/>
    <n v="200"/>
    <b v="1"/>
    <x v="11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600"/>
    <n v="1447715284"/>
    <b v="0"/>
    <n v="71"/>
    <b v="1"/>
    <x v="16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601"/>
    <n v="1472102787"/>
    <b v="0"/>
    <n v="190"/>
    <b v="1"/>
    <x v="20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602"/>
    <n v="1398971211"/>
    <b v="0"/>
    <n v="70"/>
    <b v="1"/>
    <x v="16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603"/>
    <n v="1485345508"/>
    <b v="1"/>
    <n v="167"/>
    <b v="1"/>
    <x v="8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604"/>
    <n v="1402931866"/>
    <b v="1"/>
    <n v="215"/>
    <b v="1"/>
    <x v="3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x v="605"/>
    <n v="1443068045"/>
    <b v="0"/>
    <n v="87"/>
    <b v="1"/>
    <x v="16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606"/>
    <n v="1405573391"/>
    <b v="0"/>
    <n v="86"/>
    <b v="1"/>
    <x v="8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607"/>
    <n v="1406713041"/>
    <b v="0"/>
    <n v="12"/>
    <b v="1"/>
    <x v="11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x v="608"/>
    <n v="1441699193"/>
    <b v="1"/>
    <n v="187"/>
    <b v="1"/>
    <x v="9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609"/>
    <n v="1327767423"/>
    <b v="0"/>
    <n v="207"/>
    <b v="1"/>
    <x v="5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x v="610"/>
    <n v="1417101749"/>
    <b v="0"/>
    <n v="38"/>
    <b v="0"/>
    <x v="10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611"/>
    <n v="1462285510"/>
    <b v="1"/>
    <n v="152"/>
    <b v="0"/>
    <x v="3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x v="612"/>
    <n v="1418709388"/>
    <b v="0"/>
    <n v="95"/>
    <b v="1"/>
    <x v="11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13"/>
    <n v="1418315852"/>
    <b v="0"/>
    <n v="15"/>
    <b v="0"/>
    <x v="1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x v="614"/>
    <n v="1418684895"/>
    <b v="0"/>
    <n v="90"/>
    <b v="1"/>
    <x v="15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15"/>
    <n v="1423609112"/>
    <b v="0"/>
    <n v="274"/>
    <b v="1"/>
    <x v="1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616"/>
    <n v="1404680075"/>
    <b v="0"/>
    <n v="125"/>
    <b v="1"/>
    <x v="11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617"/>
    <n v="1420573441"/>
    <b v="1"/>
    <n v="183"/>
    <b v="1"/>
    <x v="0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x v="618"/>
    <n v="1437115236"/>
    <b v="0"/>
    <n v="144"/>
    <b v="1"/>
    <x v="5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619"/>
    <n v="1484924605"/>
    <b v="1"/>
    <n v="255"/>
    <b v="1"/>
    <x v="13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x v="620"/>
    <n v="1413270690"/>
    <b v="0"/>
    <n v="40"/>
    <b v="0"/>
    <x v="1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621"/>
    <n v="1410148868"/>
    <b v="1"/>
    <n v="286"/>
    <b v="1"/>
    <x v="8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622"/>
    <n v="1344962853"/>
    <b v="0"/>
    <n v="104"/>
    <b v="1"/>
    <x v="15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623"/>
    <n v="1434931811"/>
    <b v="0"/>
    <n v="182"/>
    <b v="1"/>
    <x v="16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624"/>
    <n v="1403023846"/>
    <b v="0"/>
    <n v="52"/>
    <b v="1"/>
    <x v="16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625"/>
    <n v="1483806030"/>
    <b v="1"/>
    <n v="96"/>
    <b v="0"/>
    <x v="3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626"/>
    <n v="1276891586"/>
    <b v="1"/>
    <n v="137"/>
    <b v="1"/>
    <x v="0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627"/>
    <n v="1405728490"/>
    <b v="1"/>
    <n v="283"/>
    <b v="1"/>
    <x v="7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628"/>
    <n v="1487022490"/>
    <b v="0"/>
    <n v="186"/>
    <b v="1"/>
    <x v="7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629"/>
    <n v="1431230867"/>
    <b v="0"/>
    <n v="104"/>
    <b v="1"/>
    <x v="11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x v="630"/>
    <n v="1422917361"/>
    <b v="0"/>
    <n v="84"/>
    <b v="1"/>
    <x v="4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631"/>
    <n v="1327523642"/>
    <b v="1"/>
    <n v="169"/>
    <b v="1"/>
    <x v="15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x v="632"/>
    <n v="1464586746"/>
    <b v="0"/>
    <n v="19"/>
    <b v="0"/>
    <x v="1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633"/>
    <n v="1462368682"/>
    <b v="0"/>
    <n v="62"/>
    <b v="1"/>
    <x v="11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634"/>
    <n v="1425325145"/>
    <b v="0"/>
    <n v="9"/>
    <b v="0"/>
    <x v="9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635"/>
    <n v="1406362677"/>
    <b v="0"/>
    <n v="480"/>
    <b v="1"/>
    <x v="5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636"/>
    <n v="1475013710"/>
    <b v="0"/>
    <n v="158"/>
    <b v="1"/>
    <x v="15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x v="637"/>
    <n v="1349892427"/>
    <b v="0"/>
    <n v="115"/>
    <b v="1"/>
    <x v="12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638"/>
    <n v="1439833412"/>
    <b v="0"/>
    <n v="128"/>
    <b v="1"/>
    <x v="11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639"/>
    <n v="1410048373"/>
    <b v="0"/>
    <n v="184"/>
    <b v="1"/>
    <x v="15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640"/>
    <n v="1383327440"/>
    <b v="0"/>
    <n v="108"/>
    <b v="1"/>
    <x v="17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641"/>
    <n v="1400512658"/>
    <b v="1"/>
    <n v="226"/>
    <b v="1"/>
    <x v="11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x v="642"/>
    <n v="1460069451"/>
    <b v="0"/>
    <n v="271"/>
    <b v="1"/>
    <x v="5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643"/>
    <n v="1275603020"/>
    <b v="1"/>
    <n v="235"/>
    <b v="1"/>
    <x v="8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644"/>
    <n v="1392780961"/>
    <b v="1"/>
    <n v="70"/>
    <b v="1"/>
    <x v="0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645"/>
    <n v="1397661347"/>
    <b v="0"/>
    <n v="62"/>
    <b v="1"/>
    <x v="8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646"/>
    <n v="1424452035"/>
    <b v="0"/>
    <n v="27"/>
    <b v="0"/>
    <x v="9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x v="647"/>
    <n v="1456852647"/>
    <b v="0"/>
    <n v="138"/>
    <b v="1"/>
    <x v="3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x v="648"/>
    <n v="1423501507"/>
    <b v="0"/>
    <n v="141"/>
    <b v="1"/>
    <x v="13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x v="649"/>
    <n v="1430912876"/>
    <b v="0"/>
    <n v="151"/>
    <b v="1"/>
    <x v="15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650"/>
    <n v="1439551200"/>
    <b v="1"/>
    <n v="193"/>
    <b v="1"/>
    <x v="11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51"/>
    <n v="1314765025"/>
    <b v="0"/>
    <n v="178"/>
    <b v="1"/>
    <x v="27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652"/>
    <n v="1462576516"/>
    <b v="0"/>
    <n v="86"/>
    <b v="1"/>
    <x v="16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653"/>
    <n v="1360366708"/>
    <b v="0"/>
    <n v="96"/>
    <b v="1"/>
    <x v="12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x v="654"/>
    <n v="1434881005"/>
    <b v="0"/>
    <n v="73"/>
    <b v="1"/>
    <x v="11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655"/>
    <n v="1422916261"/>
    <b v="0"/>
    <n v="197"/>
    <b v="1"/>
    <x v="11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656"/>
    <n v="1412081999"/>
    <b v="1"/>
    <n v="66"/>
    <b v="0"/>
    <x v="24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657"/>
    <n v="1375880598"/>
    <b v="0"/>
    <n v="269"/>
    <b v="1"/>
    <x v="0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658"/>
    <n v="1348363560"/>
    <b v="0"/>
    <n v="128"/>
    <b v="1"/>
    <x v="22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x v="659"/>
    <n v="1473922541"/>
    <b v="1"/>
    <n v="81"/>
    <b v="0"/>
    <x v="3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660"/>
    <n v="1433775668"/>
    <b v="0"/>
    <n v="263"/>
    <b v="1"/>
    <x v="5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61"/>
    <n v="1417410964"/>
    <b v="0"/>
    <n v="215"/>
    <b v="0"/>
    <x v="1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662"/>
    <n v="1332452960"/>
    <b v="0"/>
    <n v="184"/>
    <b v="1"/>
    <x v="8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663"/>
    <n v="1462543114"/>
    <b v="0"/>
    <n v="445"/>
    <b v="1"/>
    <x v="5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664"/>
    <n v="1414725915"/>
    <b v="0"/>
    <n v="120"/>
    <b v="1"/>
    <x v="7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665"/>
    <n v="1400600840"/>
    <b v="0"/>
    <n v="84"/>
    <b v="0"/>
    <x v="11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666"/>
    <n v="1447698010"/>
    <b v="0"/>
    <n v="99"/>
    <b v="1"/>
    <x v="13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667"/>
    <n v="1396371612"/>
    <b v="1"/>
    <n v="100"/>
    <b v="1"/>
    <x v="4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668"/>
    <n v="1395868127"/>
    <b v="0"/>
    <n v="498"/>
    <b v="1"/>
    <x v="5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669"/>
    <n v="1433243824"/>
    <b v="0"/>
    <n v="98"/>
    <b v="1"/>
    <x v="11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670"/>
    <n v="1476184593"/>
    <b v="0"/>
    <n v="337"/>
    <b v="1"/>
    <x v="7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71"/>
    <n v="1455736719"/>
    <b v="0"/>
    <n v="87"/>
    <b v="1"/>
    <x v="1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x v="672"/>
    <n v="1428465420"/>
    <b v="0"/>
    <n v="57"/>
    <b v="1"/>
    <x v="17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673"/>
    <n v="1275415679"/>
    <b v="1"/>
    <n v="88"/>
    <b v="1"/>
    <x v="8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674"/>
    <n v="1328040375"/>
    <b v="0"/>
    <n v="126"/>
    <b v="1"/>
    <x v="15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675"/>
    <n v="1441290086"/>
    <b v="0"/>
    <n v="102"/>
    <b v="1"/>
    <x v="11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676"/>
    <n v="1483050930"/>
    <b v="0"/>
    <n v="110"/>
    <b v="1"/>
    <x v="17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677"/>
    <n v="1275851354"/>
    <b v="0"/>
    <n v="120"/>
    <b v="1"/>
    <x v="12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678"/>
    <n v="1402391269"/>
    <b v="0"/>
    <n v="168"/>
    <b v="1"/>
    <x v="11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679"/>
    <n v="1443074571"/>
    <b v="1"/>
    <n v="478"/>
    <b v="1"/>
    <x v="13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680"/>
    <n v="1444821127"/>
    <b v="1"/>
    <n v="167"/>
    <b v="1"/>
    <x v="8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681"/>
    <n v="1364426260"/>
    <b v="0"/>
    <n v="52"/>
    <b v="1"/>
    <x v="8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x v="682"/>
    <n v="1480546233"/>
    <b v="0"/>
    <n v="52"/>
    <b v="1"/>
    <x v="15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683"/>
    <n v="1462140537"/>
    <b v="0"/>
    <n v="72"/>
    <b v="1"/>
    <x v="11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684"/>
    <n v="1326994426"/>
    <b v="0"/>
    <n v="145"/>
    <b v="1"/>
    <x v="15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685"/>
    <n v="1385425937"/>
    <b v="0"/>
    <n v="242"/>
    <b v="1"/>
    <x v="0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686"/>
    <n v="1350061821"/>
    <b v="0"/>
    <n v="157"/>
    <b v="1"/>
    <x v="15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687"/>
    <n v="1404822107"/>
    <b v="0"/>
    <n v="150"/>
    <b v="1"/>
    <x v="16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688"/>
    <n v="1486661793"/>
    <b v="0"/>
    <n v="115"/>
    <b v="1"/>
    <x v="9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689"/>
    <n v="1409195307"/>
    <b v="0"/>
    <n v="110"/>
    <b v="1"/>
    <x v="12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x v="690"/>
    <n v="1472594585"/>
    <b v="0"/>
    <n v="114"/>
    <b v="1"/>
    <x v="11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691"/>
    <n v="1363960278"/>
    <b v="0"/>
    <n v="119"/>
    <b v="1"/>
    <x v="8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692"/>
    <n v="1437573916"/>
    <b v="1"/>
    <n v="119"/>
    <b v="1"/>
    <x v="8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693"/>
    <n v="1409173492"/>
    <b v="1"/>
    <n v="74"/>
    <b v="1"/>
    <x v="11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694"/>
    <n v="1413790079"/>
    <b v="0"/>
    <n v="162"/>
    <b v="1"/>
    <x v="11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x v="695"/>
    <n v="1413827572"/>
    <b v="0"/>
    <n v="75"/>
    <b v="1"/>
    <x v="16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x v="696"/>
    <n v="1424198723"/>
    <b v="0"/>
    <n v="61"/>
    <b v="1"/>
    <x v="3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697"/>
    <n v="1401336045"/>
    <b v="0"/>
    <n v="96"/>
    <b v="1"/>
    <x v="19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x v="698"/>
    <n v="1467476523"/>
    <b v="0"/>
    <n v="52"/>
    <b v="1"/>
    <x v="15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699"/>
    <n v="1429881667"/>
    <b v="0"/>
    <n v="97"/>
    <b v="1"/>
    <x v="11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x v="700"/>
    <n v="1447055935"/>
    <b v="0"/>
    <n v="172"/>
    <b v="1"/>
    <x v="17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x v="701"/>
    <n v="1380470188"/>
    <b v="0"/>
    <n v="158"/>
    <b v="1"/>
    <x v="15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702"/>
    <n v="1355525313"/>
    <b v="0"/>
    <n v="79"/>
    <b v="1"/>
    <x v="12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703"/>
    <n v="1277433980"/>
    <b v="0"/>
    <n v="104"/>
    <b v="1"/>
    <x v="12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704"/>
    <n v="1440370768"/>
    <b v="0"/>
    <n v="72"/>
    <b v="1"/>
    <x v="11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705"/>
    <n v="1409336373"/>
    <b v="0"/>
    <n v="74"/>
    <b v="1"/>
    <x v="11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06"/>
    <n v="1376687485"/>
    <b v="0"/>
    <n v="90"/>
    <b v="1"/>
    <x v="15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707"/>
    <n v="1468176527"/>
    <b v="0"/>
    <n v="102"/>
    <b v="1"/>
    <x v="11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708"/>
    <n v="1428423757"/>
    <b v="1"/>
    <n v="69"/>
    <b v="1"/>
    <x v="8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709"/>
    <n v="1422903563"/>
    <b v="0"/>
    <n v="98"/>
    <b v="1"/>
    <x v="11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710"/>
    <n v="1448471221"/>
    <b v="0"/>
    <n v="52"/>
    <b v="1"/>
    <x v="16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711"/>
    <n v="1428415264"/>
    <b v="0"/>
    <n v="62"/>
    <b v="1"/>
    <x v="19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712"/>
    <n v="1468450409"/>
    <b v="0"/>
    <n v="62"/>
    <b v="1"/>
    <x v="9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713"/>
    <n v="1484715366"/>
    <b v="0"/>
    <n v="158"/>
    <b v="1"/>
    <x v="11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714"/>
    <n v="1468852306"/>
    <b v="0"/>
    <n v="113"/>
    <b v="1"/>
    <x v="22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715"/>
    <n v="1458936304"/>
    <b v="0"/>
    <n v="125"/>
    <b v="1"/>
    <x v="3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716"/>
    <n v="1401196766"/>
    <b v="1"/>
    <n v="190"/>
    <b v="1"/>
    <x v="15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717"/>
    <n v="1301542937"/>
    <b v="1"/>
    <n v="241"/>
    <b v="1"/>
    <x v="11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718"/>
    <n v="1473789627"/>
    <b v="0"/>
    <n v="69"/>
    <b v="1"/>
    <x v="11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719"/>
    <n v="1327523638"/>
    <b v="1"/>
    <n v="108"/>
    <b v="1"/>
    <x v="8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720"/>
    <n v="1415031043"/>
    <b v="0"/>
    <n v="101"/>
    <b v="1"/>
    <x v="0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721"/>
    <n v="1488387008"/>
    <b v="0"/>
    <n v="38"/>
    <b v="0"/>
    <x v="14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722"/>
    <n v="1405378414"/>
    <b v="0"/>
    <n v="85"/>
    <b v="1"/>
    <x v="11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x v="723"/>
    <n v="1401623376"/>
    <b v="0"/>
    <n v="91"/>
    <b v="1"/>
    <x v="11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724"/>
    <n v="1422100503"/>
    <b v="0"/>
    <n v="108"/>
    <b v="1"/>
    <x v="11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725"/>
    <n v="1463337315"/>
    <b v="0"/>
    <n v="207"/>
    <b v="1"/>
    <x v="11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726"/>
    <n v="1417729152"/>
    <b v="0"/>
    <n v="59"/>
    <b v="1"/>
    <x v="25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x v="727"/>
    <n v="1359660329"/>
    <b v="0"/>
    <n v="55"/>
    <b v="1"/>
    <x v="15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8"/>
    <n v="1403012607"/>
    <b v="0"/>
    <n v="119"/>
    <b v="1"/>
    <x v="17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729"/>
    <n v="1324329156"/>
    <b v="0"/>
    <n v="58"/>
    <b v="1"/>
    <x v="15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730"/>
    <n v="1449150420"/>
    <b v="0"/>
    <n v="27"/>
    <b v="1"/>
    <x v="9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731"/>
    <n v="1458848421"/>
    <b v="0"/>
    <n v="39"/>
    <b v="0"/>
    <x v="28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x v="732"/>
    <n v="1395676773"/>
    <b v="0"/>
    <n v="58"/>
    <b v="1"/>
    <x v="0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733"/>
    <n v="1410421670"/>
    <b v="1"/>
    <n v="167"/>
    <b v="1"/>
    <x v="11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x v="734"/>
    <n v="1328800049"/>
    <b v="1"/>
    <n v="189"/>
    <b v="1"/>
    <x v="8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735"/>
    <n v="1302654049"/>
    <b v="1"/>
    <n v="293"/>
    <b v="1"/>
    <x v="2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736"/>
    <n v="1465428595"/>
    <b v="0"/>
    <n v="86"/>
    <b v="1"/>
    <x v="3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x v="737"/>
    <n v="1386882145"/>
    <b v="1"/>
    <n v="50"/>
    <b v="1"/>
    <x v="15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738"/>
    <n v="1441606869"/>
    <b v="0"/>
    <n v="97"/>
    <b v="1"/>
    <x v="11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x v="739"/>
    <n v="1400290255"/>
    <b v="0"/>
    <n v="71"/>
    <b v="1"/>
    <x v="11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40"/>
    <n v="1404907429"/>
    <b v="0"/>
    <n v="139"/>
    <b v="1"/>
    <x v="17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x v="741"/>
    <n v="1413158063"/>
    <b v="0"/>
    <n v="147"/>
    <b v="1"/>
    <x v="15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742"/>
    <n v="1429656478"/>
    <b v="1"/>
    <n v="185"/>
    <b v="0"/>
    <x v="3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743"/>
    <n v="1473517970"/>
    <b v="1"/>
    <n v="113"/>
    <b v="0"/>
    <x v="3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744"/>
    <n v="1444904830"/>
    <b v="0"/>
    <n v="159"/>
    <b v="1"/>
    <x v="3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745"/>
    <n v="1353412725"/>
    <b v="1"/>
    <n v="302"/>
    <b v="1"/>
    <x v="11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x v="746"/>
    <n v="1480607607"/>
    <b v="0"/>
    <n v="100"/>
    <b v="0"/>
    <x v="3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x v="747"/>
    <n v="1425502953"/>
    <b v="0"/>
    <n v="90"/>
    <b v="1"/>
    <x v="3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748"/>
    <n v="1426446126"/>
    <b v="0"/>
    <n v="67"/>
    <b v="1"/>
    <x v="8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749"/>
    <n v="1396829189"/>
    <b v="1"/>
    <n v="104"/>
    <b v="1"/>
    <x v="12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x v="750"/>
    <n v="1478189006"/>
    <b v="0"/>
    <n v="168"/>
    <b v="1"/>
    <x v="15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751"/>
    <n v="1400867283"/>
    <b v="1"/>
    <n v="145"/>
    <b v="1"/>
    <x v="3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752"/>
    <n v="1488823290"/>
    <b v="0"/>
    <n v="2035"/>
    <b v="1"/>
    <x v="5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753"/>
    <n v="1269878058"/>
    <b v="1"/>
    <n v="108"/>
    <b v="1"/>
    <x v="8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754"/>
    <n v="1442771722"/>
    <b v="0"/>
    <n v="47"/>
    <b v="1"/>
    <x v="12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755"/>
    <n v="1359104955"/>
    <b v="0"/>
    <n v="160"/>
    <b v="1"/>
    <x v="12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x v="756"/>
    <n v="1450731048"/>
    <b v="0"/>
    <n v="95"/>
    <b v="1"/>
    <x v="9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757"/>
    <n v="1402441300"/>
    <b v="0"/>
    <n v="179"/>
    <b v="1"/>
    <x v="15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758"/>
    <n v="1319850796"/>
    <b v="0"/>
    <n v="136"/>
    <b v="1"/>
    <x v="15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x v="759"/>
    <n v="1479866343"/>
    <b v="0"/>
    <n v="72"/>
    <b v="1"/>
    <x v="11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760"/>
    <n v="1448463086"/>
    <b v="0"/>
    <n v="167"/>
    <b v="1"/>
    <x v="3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761"/>
    <n v="1429133323"/>
    <b v="0"/>
    <n v="70"/>
    <b v="1"/>
    <x v="3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62"/>
    <n v="1464224867"/>
    <b v="0"/>
    <n v="57"/>
    <b v="1"/>
    <x v="16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763"/>
    <n v="1268934736"/>
    <b v="0"/>
    <n v="26"/>
    <b v="1"/>
    <x v="8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x v="764"/>
    <n v="1406507481"/>
    <b v="1"/>
    <n v="94"/>
    <b v="1"/>
    <x v="0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765"/>
    <n v="1445267347"/>
    <b v="0"/>
    <n v="84"/>
    <b v="1"/>
    <x v="5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766"/>
    <n v="1363381432"/>
    <b v="1"/>
    <n v="146"/>
    <b v="1"/>
    <x v="8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67"/>
    <n v="1405432600"/>
    <b v="0"/>
    <n v="369"/>
    <b v="0"/>
    <x v="1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x v="768"/>
    <n v="1457109121"/>
    <b v="0"/>
    <n v="134"/>
    <b v="1"/>
    <x v="15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769"/>
    <n v="1467736909"/>
    <b v="0"/>
    <n v="94"/>
    <b v="0"/>
    <x v="1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x v="770"/>
    <n v="1456732225"/>
    <b v="0"/>
    <n v="76"/>
    <b v="0"/>
    <x v="10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771"/>
    <n v="1484037977"/>
    <b v="0"/>
    <n v="279"/>
    <b v="1"/>
    <x v="5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x v="772"/>
    <n v="1333494026"/>
    <b v="1"/>
    <n v="157"/>
    <b v="1"/>
    <x v="12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773"/>
    <n v="1483646730"/>
    <b v="0"/>
    <n v="93"/>
    <b v="1"/>
    <x v="9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x v="774"/>
    <n v="1447628974"/>
    <b v="0"/>
    <n v="45"/>
    <b v="1"/>
    <x v="16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775"/>
    <n v="1449171508"/>
    <b v="0"/>
    <n v="33"/>
    <b v="1"/>
    <x v="11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776"/>
    <n v="1320528070"/>
    <b v="0"/>
    <n v="145"/>
    <b v="1"/>
    <x v="12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777"/>
    <n v="1428428515"/>
    <b v="1"/>
    <n v="80"/>
    <b v="1"/>
    <x v="8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x v="778"/>
    <n v="1487360041"/>
    <b v="0"/>
    <n v="101"/>
    <b v="0"/>
    <x v="14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779"/>
    <n v="1409335497"/>
    <b v="0"/>
    <n v="59"/>
    <b v="0"/>
    <x v="19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780"/>
    <n v="1400504952"/>
    <b v="0"/>
    <n v="36"/>
    <b v="1"/>
    <x v="9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781"/>
    <n v="1300996896"/>
    <b v="0"/>
    <n v="168"/>
    <b v="1"/>
    <x v="22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x v="782"/>
    <n v="1478507176"/>
    <b v="0"/>
    <n v="50"/>
    <b v="1"/>
    <x v="11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x v="783"/>
    <n v="1420919913"/>
    <b v="0"/>
    <n v="60"/>
    <b v="1"/>
    <x v="5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784"/>
    <n v="1440650021"/>
    <b v="0"/>
    <n v="115"/>
    <b v="1"/>
    <x v="7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785"/>
    <n v="1435590108"/>
    <b v="1"/>
    <n v="82"/>
    <b v="1"/>
    <x v="8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786"/>
    <n v="1449000056"/>
    <b v="0"/>
    <n v="90"/>
    <b v="0"/>
    <x v="1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x v="787"/>
    <n v="1415988591"/>
    <b v="0"/>
    <n v="97"/>
    <b v="1"/>
    <x v="9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788"/>
    <n v="1429410676"/>
    <b v="0"/>
    <n v="118"/>
    <b v="0"/>
    <x v="29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x v="789"/>
    <n v="1432559424"/>
    <b v="0"/>
    <n v="174"/>
    <b v="1"/>
    <x v="16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790"/>
    <n v="1480480167"/>
    <b v="0"/>
    <n v="68"/>
    <b v="1"/>
    <x v="7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x v="791"/>
    <n v="1297687082"/>
    <b v="1"/>
    <n v="188"/>
    <b v="1"/>
    <x v="8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792"/>
    <n v="1429509855"/>
    <b v="0"/>
    <n v="292"/>
    <b v="0"/>
    <x v="30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793"/>
    <n v="1403599778"/>
    <b v="0"/>
    <n v="94"/>
    <b v="1"/>
    <x v="19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x v="794"/>
    <n v="1425540125"/>
    <b v="0"/>
    <n v="44"/>
    <b v="1"/>
    <x v="16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795"/>
    <n v="1401846250"/>
    <b v="0"/>
    <n v="58"/>
    <b v="1"/>
    <x v="16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x v="796"/>
    <n v="1445483246"/>
    <b v="0"/>
    <n v="72"/>
    <b v="0"/>
    <x v="9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x v="797"/>
    <n v="1483292122"/>
    <b v="1"/>
    <n v="160"/>
    <b v="1"/>
    <x v="3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8"/>
    <n v="1310438737"/>
    <b v="0"/>
    <n v="53"/>
    <b v="1"/>
    <x v="15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x v="799"/>
    <n v="1468650025"/>
    <b v="0"/>
    <n v="99"/>
    <b v="1"/>
    <x v="9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800"/>
    <n v="1477578471"/>
    <b v="0"/>
    <n v="111"/>
    <b v="1"/>
    <x v="7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x v="801"/>
    <n v="1312821339"/>
    <b v="0"/>
    <n v="71"/>
    <b v="1"/>
    <x v="15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802"/>
    <n v="1365275536"/>
    <b v="0"/>
    <n v="148"/>
    <b v="1"/>
    <x v="15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803"/>
    <n v="1467129518"/>
    <b v="0"/>
    <n v="47"/>
    <b v="1"/>
    <x v="11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804"/>
    <n v="1417556262"/>
    <b v="0"/>
    <n v="47"/>
    <b v="1"/>
    <x v="9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805"/>
    <n v="1366200499"/>
    <b v="0"/>
    <n v="125"/>
    <b v="0"/>
    <x v="23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806"/>
    <n v="1302033140"/>
    <b v="1"/>
    <n v="95"/>
    <b v="1"/>
    <x v="0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807"/>
    <n v="1448269539"/>
    <b v="0"/>
    <n v="391"/>
    <b v="1"/>
    <x v="5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808"/>
    <n v="1359568911"/>
    <b v="0"/>
    <n v="136"/>
    <b v="1"/>
    <x v="25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809"/>
    <n v="1454688513"/>
    <b v="0"/>
    <n v="102"/>
    <b v="1"/>
    <x v="3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x v="810"/>
    <n v="1404835009"/>
    <b v="0"/>
    <n v="27"/>
    <b v="0"/>
    <x v="29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x v="811"/>
    <n v="1384364561"/>
    <b v="1"/>
    <n v="82"/>
    <b v="1"/>
    <x v="11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812"/>
    <n v="1406316312"/>
    <b v="0"/>
    <n v="25"/>
    <b v="1"/>
    <x v="19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813"/>
    <n v="1442283562"/>
    <b v="1"/>
    <n v="71"/>
    <b v="1"/>
    <x v="11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814"/>
    <n v="1402266840"/>
    <b v="0"/>
    <n v="94"/>
    <b v="1"/>
    <x v="11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815"/>
    <n v="1320122736"/>
    <b v="0"/>
    <n v="62"/>
    <b v="1"/>
    <x v="22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816"/>
    <n v="1319859339"/>
    <b v="0"/>
    <n v="116"/>
    <b v="1"/>
    <x v="22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x v="817"/>
    <n v="1469465070"/>
    <b v="0"/>
    <n v="54"/>
    <b v="1"/>
    <x v="11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x v="818"/>
    <n v="1441048658"/>
    <b v="1"/>
    <n v="122"/>
    <b v="0"/>
    <x v="3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x v="819"/>
    <n v="1431973478"/>
    <b v="0"/>
    <n v="11"/>
    <b v="0"/>
    <x v="31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820"/>
    <n v="1393287850"/>
    <b v="0"/>
    <n v="84"/>
    <b v="1"/>
    <x v="5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821"/>
    <n v="1398432758"/>
    <b v="0"/>
    <n v="32"/>
    <b v="1"/>
    <x v="19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x v="822"/>
    <n v="1358437958"/>
    <b v="1"/>
    <n v="234"/>
    <b v="1"/>
    <x v="2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x v="823"/>
    <n v="1389982692"/>
    <b v="1"/>
    <n v="105"/>
    <b v="1"/>
    <x v="15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824"/>
    <n v="1313010163"/>
    <b v="1"/>
    <n v="162"/>
    <b v="1"/>
    <x v="0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825"/>
    <n v="1431509397"/>
    <b v="1"/>
    <n v="70"/>
    <b v="1"/>
    <x v="11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x v="826"/>
    <n v="1425187014"/>
    <b v="0"/>
    <n v="40"/>
    <b v="1"/>
    <x v="11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827"/>
    <n v="1423242505"/>
    <b v="0"/>
    <n v="57"/>
    <b v="1"/>
    <x v="11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828"/>
    <n v="1458748809"/>
    <b v="0"/>
    <n v="218"/>
    <b v="1"/>
    <x v="5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829"/>
    <n v="1352820837"/>
    <b v="0"/>
    <n v="170"/>
    <b v="1"/>
    <x v="12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x v="830"/>
    <n v="1449359831"/>
    <b v="0"/>
    <n v="101"/>
    <b v="1"/>
    <x v="22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831"/>
    <n v="1383337267"/>
    <b v="0"/>
    <n v="108"/>
    <b v="1"/>
    <x v="15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x v="832"/>
    <n v="1435806054"/>
    <b v="0"/>
    <n v="109"/>
    <b v="1"/>
    <x v="7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833"/>
    <n v="1424280899"/>
    <b v="0"/>
    <n v="77"/>
    <b v="1"/>
    <x v="11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834"/>
    <n v="1293158438"/>
    <b v="0"/>
    <n v="92"/>
    <b v="1"/>
    <x v="15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835"/>
    <n v="1369286903"/>
    <b v="0"/>
    <n v="123"/>
    <b v="0"/>
    <x v="18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x v="836"/>
    <n v="1423570063"/>
    <b v="0"/>
    <n v="236"/>
    <b v="0"/>
    <x v="18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x v="837"/>
    <n v="1384384136"/>
    <b v="0"/>
    <n v="69"/>
    <b v="1"/>
    <x v="12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838"/>
    <n v="1485892300"/>
    <b v="0"/>
    <n v="163"/>
    <b v="1"/>
    <x v="5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39"/>
    <n v="1362776043"/>
    <b v="0"/>
    <n v="205"/>
    <b v="1"/>
    <x v="15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840"/>
    <n v="1294818561"/>
    <b v="0"/>
    <n v="96"/>
    <b v="1"/>
    <x v="15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841"/>
    <n v="1367352787"/>
    <b v="0"/>
    <n v="73"/>
    <b v="1"/>
    <x v="8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842"/>
    <n v="1338322571"/>
    <b v="0"/>
    <n v="80"/>
    <b v="1"/>
    <x v="25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20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844"/>
    <n v="1414599886"/>
    <b v="0"/>
    <n v="113"/>
    <b v="1"/>
    <x v="11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845"/>
    <n v="1430340195"/>
    <b v="0"/>
    <n v="123"/>
    <b v="1"/>
    <x v="3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846"/>
    <n v="1424796594"/>
    <b v="0"/>
    <n v="19"/>
    <b v="1"/>
    <x v="11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847"/>
    <n v="1340056398"/>
    <b v="0"/>
    <n v="89"/>
    <b v="1"/>
    <x v="8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848"/>
    <n v="1479276838"/>
    <b v="0"/>
    <n v="89"/>
    <b v="1"/>
    <x v="3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849"/>
    <n v="1404153482"/>
    <b v="0"/>
    <n v="107"/>
    <b v="1"/>
    <x v="19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850"/>
    <n v="1352524767"/>
    <b v="0"/>
    <n v="107"/>
    <b v="1"/>
    <x v="22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851"/>
    <n v="1310069157"/>
    <b v="0"/>
    <n v="130"/>
    <b v="1"/>
    <x v="17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852"/>
    <n v="1430767951"/>
    <b v="0"/>
    <n v="29"/>
    <b v="0"/>
    <x v="9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853"/>
    <n v="1330722058"/>
    <b v="1"/>
    <n v="123"/>
    <b v="1"/>
    <x v="11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x v="854"/>
    <n v="1431435122"/>
    <b v="1"/>
    <n v="163"/>
    <b v="1"/>
    <x v="11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855"/>
    <n v="1343096197"/>
    <b v="1"/>
    <n v="74"/>
    <b v="1"/>
    <x v="8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856"/>
    <n v="1464763109"/>
    <b v="0"/>
    <n v="50"/>
    <b v="0"/>
    <x v="1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857"/>
    <n v="1406831445"/>
    <b v="0"/>
    <n v="26"/>
    <b v="1"/>
    <x v="11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858"/>
    <n v="1312320031"/>
    <b v="0"/>
    <n v="174"/>
    <b v="1"/>
    <x v="8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59"/>
    <n v="1462577610"/>
    <b v="0"/>
    <n v="53"/>
    <b v="0"/>
    <x v="12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860"/>
    <n v="1427867197"/>
    <b v="0"/>
    <n v="23"/>
    <b v="1"/>
    <x v="0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x v="861"/>
    <n v="1440687623"/>
    <b v="0"/>
    <n v="204"/>
    <b v="1"/>
    <x v="11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x v="862"/>
    <n v="1485278620"/>
    <b v="0"/>
    <n v="210"/>
    <b v="1"/>
    <x v="5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863"/>
    <n v="1466611108"/>
    <b v="0"/>
    <n v="86"/>
    <b v="0"/>
    <x v="1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864"/>
    <n v="1381430646"/>
    <b v="0"/>
    <n v="128"/>
    <b v="1"/>
    <x v="15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865"/>
    <n v="1314577097"/>
    <b v="0"/>
    <n v="86"/>
    <b v="1"/>
    <x v="12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866"/>
    <n v="1373457615"/>
    <b v="0"/>
    <n v="140"/>
    <b v="0"/>
    <x v="23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867"/>
    <n v="1373305836"/>
    <b v="1"/>
    <n v="74"/>
    <b v="1"/>
    <x v="15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868"/>
    <n v="1411433347"/>
    <b v="1"/>
    <n v="111"/>
    <b v="1"/>
    <x v="13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869"/>
    <n v="1400704672"/>
    <b v="0"/>
    <n v="113"/>
    <b v="1"/>
    <x v="8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x v="870"/>
    <n v="1455563793"/>
    <b v="1"/>
    <n v="97"/>
    <b v="1"/>
    <x v="8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871"/>
    <n v="1301787287"/>
    <b v="0"/>
    <n v="69"/>
    <b v="1"/>
    <x v="27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x v="872"/>
    <n v="1486030352"/>
    <b v="0"/>
    <n v="91"/>
    <b v="1"/>
    <x v="11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873"/>
    <n v="1290481733"/>
    <b v="0"/>
    <n v="65"/>
    <b v="1"/>
    <x v="27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874"/>
    <n v="1411500607"/>
    <b v="0"/>
    <n v="81"/>
    <b v="0"/>
    <x v="21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875"/>
    <n v="1381767859"/>
    <b v="1"/>
    <n v="31"/>
    <b v="1"/>
    <x v="15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x v="876"/>
    <n v="1416338557"/>
    <b v="0"/>
    <n v="43"/>
    <b v="1"/>
    <x v="25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877"/>
    <n v="1459953358"/>
    <b v="1"/>
    <n v="117"/>
    <b v="1"/>
    <x v="11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878"/>
    <n v="1353960252"/>
    <b v="0"/>
    <n v="104"/>
    <b v="1"/>
    <x v="9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879"/>
    <n v="1345664294"/>
    <b v="1"/>
    <n v="28"/>
    <b v="1"/>
    <x v="4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880"/>
    <n v="1400778772"/>
    <b v="0"/>
    <n v="264"/>
    <b v="1"/>
    <x v="17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881"/>
    <n v="1399032813"/>
    <b v="0"/>
    <n v="145"/>
    <b v="1"/>
    <x v="9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882"/>
    <n v="1488459307"/>
    <b v="0"/>
    <n v="30"/>
    <b v="0"/>
    <x v="11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883"/>
    <n v="1354250672"/>
    <b v="0"/>
    <n v="147"/>
    <b v="0"/>
    <x v="23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x v="884"/>
    <n v="1405453354"/>
    <b v="0"/>
    <n v="57"/>
    <b v="1"/>
    <x v="27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885"/>
    <n v="1352845052"/>
    <b v="0"/>
    <n v="48"/>
    <b v="1"/>
    <x v="22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886"/>
    <n v="1423935352"/>
    <b v="0"/>
    <n v="92"/>
    <b v="1"/>
    <x v="15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887"/>
    <n v="1479157278"/>
    <b v="0"/>
    <n v="128"/>
    <b v="1"/>
    <x v="5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888"/>
    <n v="1482444295"/>
    <b v="0"/>
    <n v="15"/>
    <b v="0"/>
    <x v="11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889"/>
    <n v="1428430342"/>
    <b v="0"/>
    <n v="70"/>
    <b v="1"/>
    <x v="15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x v="890"/>
    <n v="1383257703"/>
    <b v="1"/>
    <n v="271"/>
    <b v="1"/>
    <x v="0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891"/>
    <n v="1405380712"/>
    <b v="1"/>
    <n v="103"/>
    <b v="0"/>
    <x v="3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892"/>
    <n v="1368646357"/>
    <b v="0"/>
    <n v="23"/>
    <b v="1"/>
    <x v="27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893"/>
    <n v="1339790587"/>
    <b v="0"/>
    <n v="83"/>
    <b v="1"/>
    <x v="12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894"/>
    <n v="1473218804"/>
    <b v="0"/>
    <n v="15"/>
    <b v="1"/>
    <x v="0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895"/>
    <n v="1306855163"/>
    <b v="0"/>
    <n v="143"/>
    <b v="1"/>
    <x v="17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896"/>
    <n v="1418159861"/>
    <b v="1"/>
    <n v="75"/>
    <b v="1"/>
    <x v="11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897"/>
    <n v="1450152011"/>
    <b v="0"/>
    <n v="167"/>
    <b v="0"/>
    <x v="18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x v="898"/>
    <n v="1408481176"/>
    <b v="0"/>
    <n v="107"/>
    <b v="1"/>
    <x v="12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899"/>
    <n v="1360551250"/>
    <b v="0"/>
    <n v="339"/>
    <b v="1"/>
    <x v="0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900"/>
    <n v="1436860259"/>
    <b v="0"/>
    <n v="1019"/>
    <b v="1"/>
    <x v="0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901"/>
    <n v="1356110480"/>
    <b v="0"/>
    <n v="112"/>
    <b v="1"/>
    <x v="15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902"/>
    <n v="1370568560"/>
    <b v="1"/>
    <n v="143"/>
    <b v="1"/>
    <x v="9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x v="903"/>
    <n v="1401470811"/>
    <b v="0"/>
    <n v="57"/>
    <b v="1"/>
    <x v="11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904"/>
    <n v="1369705751"/>
    <b v="0"/>
    <n v="149"/>
    <b v="1"/>
    <x v="17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905"/>
    <n v="1369770292"/>
    <b v="0"/>
    <n v="75"/>
    <b v="1"/>
    <x v="15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906"/>
    <n v="1418064370"/>
    <b v="1"/>
    <n v="46"/>
    <b v="1"/>
    <x v="3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907"/>
    <n v="1428082481"/>
    <b v="0"/>
    <n v="117"/>
    <b v="0"/>
    <x v="9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x v="908"/>
    <n v="1447606884"/>
    <b v="1"/>
    <n v="37"/>
    <b v="1"/>
    <x v="11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909"/>
    <n v="1324041269"/>
    <b v="0"/>
    <n v="167"/>
    <b v="1"/>
    <x v="8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910"/>
    <n v="1331774434"/>
    <b v="0"/>
    <n v="44"/>
    <b v="1"/>
    <x v="15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911"/>
    <n v="1412794443"/>
    <b v="0"/>
    <n v="108"/>
    <b v="1"/>
    <x v="11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912"/>
    <n v="1323211621"/>
    <b v="1"/>
    <n v="151"/>
    <b v="1"/>
    <x v="11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913"/>
    <n v="1320287996"/>
    <b v="1"/>
    <n v="103"/>
    <b v="1"/>
    <x v="12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x v="914"/>
    <n v="1311963128"/>
    <b v="0"/>
    <n v="78"/>
    <b v="1"/>
    <x v="27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915"/>
    <n v="1434399533"/>
    <b v="0"/>
    <n v="30"/>
    <b v="1"/>
    <x v="9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916"/>
    <n v="1415343874"/>
    <b v="0"/>
    <n v="65"/>
    <b v="1"/>
    <x v="15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917"/>
    <n v="1434069205"/>
    <b v="0"/>
    <n v="86"/>
    <b v="1"/>
    <x v="11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918"/>
    <n v="1476764077"/>
    <b v="0"/>
    <n v="193"/>
    <b v="1"/>
    <x v="0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x v="919"/>
    <n v="1418649019"/>
    <b v="0"/>
    <n v="55"/>
    <b v="1"/>
    <x v="17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920"/>
    <n v="1456480016"/>
    <b v="1"/>
    <n v="122"/>
    <b v="1"/>
    <x v="13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921"/>
    <n v="1467387705"/>
    <b v="0"/>
    <n v="68"/>
    <b v="0"/>
    <x v="23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22"/>
    <n v="1407271598"/>
    <b v="0"/>
    <n v="45"/>
    <b v="0"/>
    <x v="1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923"/>
    <n v="1368036192"/>
    <b v="0"/>
    <n v="56"/>
    <b v="1"/>
    <x v="27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924"/>
    <n v="1380650177"/>
    <b v="0"/>
    <n v="123"/>
    <b v="1"/>
    <x v="13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x v="925"/>
    <n v="1481852119"/>
    <b v="0"/>
    <n v="109"/>
    <b v="1"/>
    <x v="15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x v="926"/>
    <n v="1472470549"/>
    <b v="0"/>
    <n v="159"/>
    <b v="1"/>
    <x v="13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x v="927"/>
    <n v="1429863532"/>
    <b v="0"/>
    <n v="19"/>
    <b v="0"/>
    <x v="19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928"/>
    <n v="1479217189"/>
    <b v="1"/>
    <n v="140"/>
    <b v="0"/>
    <x v="3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929"/>
    <n v="1474469117"/>
    <b v="0"/>
    <n v="112"/>
    <b v="1"/>
    <x v="15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930"/>
    <n v="1284042614"/>
    <b v="1"/>
    <n v="62"/>
    <b v="1"/>
    <x v="8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x v="931"/>
    <n v="1455615976"/>
    <b v="0"/>
    <n v="42"/>
    <b v="1"/>
    <x v="22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x v="932"/>
    <n v="1421788783"/>
    <b v="0"/>
    <n v="17"/>
    <b v="0"/>
    <x v="23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933"/>
    <n v="1441111892"/>
    <b v="0"/>
    <n v="67"/>
    <b v="0"/>
    <x v="9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x v="934"/>
    <n v="1369193496"/>
    <b v="1"/>
    <n v="211"/>
    <b v="1"/>
    <x v="12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35"/>
    <n v="1458050450"/>
    <b v="0"/>
    <n v="96"/>
    <b v="0"/>
    <x v="1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936"/>
    <n v="1461718475"/>
    <b v="0"/>
    <n v="71"/>
    <b v="1"/>
    <x v="19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15"/>
    <n v="1479886966"/>
    <b v="1"/>
    <n v="58"/>
    <b v="1"/>
    <x v="8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937"/>
    <n v="1482862100"/>
    <b v="0"/>
    <n v="108"/>
    <b v="1"/>
    <x v="3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938"/>
    <n v="1406170810"/>
    <b v="0"/>
    <n v="114"/>
    <b v="0"/>
    <x v="9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939"/>
    <n v="1242532513"/>
    <b v="1"/>
    <n v="79"/>
    <b v="1"/>
    <x v="8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940"/>
    <n v="1456885659"/>
    <b v="0"/>
    <n v="63"/>
    <b v="1"/>
    <x v="11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x v="941"/>
    <n v="1400051050"/>
    <b v="0"/>
    <n v="41"/>
    <b v="0"/>
    <x v="1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942"/>
    <n v="1330972403"/>
    <b v="0"/>
    <n v="134"/>
    <b v="1"/>
    <x v="25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943"/>
    <n v="1463754646"/>
    <b v="0"/>
    <n v="101"/>
    <b v="0"/>
    <x v="1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944"/>
    <n v="1439392406"/>
    <b v="0"/>
    <n v="150"/>
    <b v="1"/>
    <x v="25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945"/>
    <n v="1394039979"/>
    <b v="0"/>
    <n v="170"/>
    <b v="0"/>
    <x v="23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946"/>
    <n v="1455756294"/>
    <b v="0"/>
    <n v="69"/>
    <b v="1"/>
    <x v="9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947"/>
    <n v="1421937077"/>
    <b v="0"/>
    <n v="70"/>
    <b v="1"/>
    <x v="3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48"/>
    <n v="1436472039"/>
    <b v="0"/>
    <n v="73"/>
    <b v="0"/>
    <x v="1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949"/>
    <n v="1392040806"/>
    <b v="0"/>
    <n v="183"/>
    <b v="1"/>
    <x v="12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x v="950"/>
    <n v="1441577825"/>
    <b v="0"/>
    <n v="31"/>
    <b v="1"/>
    <x v="11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951"/>
    <n v="1467604804"/>
    <b v="0"/>
    <n v="166"/>
    <b v="1"/>
    <x v="13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952"/>
    <n v="1426711505"/>
    <b v="0"/>
    <n v="48"/>
    <b v="1"/>
    <x v="25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953"/>
    <n v="1427739268"/>
    <b v="1"/>
    <n v="89"/>
    <b v="1"/>
    <x v="8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954"/>
    <n v="1421279882"/>
    <b v="0"/>
    <n v="73"/>
    <b v="1"/>
    <x v="15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955"/>
    <n v="1359848537"/>
    <b v="1"/>
    <n v="107"/>
    <b v="1"/>
    <x v="12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x v="956"/>
    <n v="1444828845"/>
    <b v="0"/>
    <n v="17"/>
    <b v="1"/>
    <x v="27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957"/>
    <n v="1429016122"/>
    <b v="0"/>
    <n v="100"/>
    <b v="1"/>
    <x v="4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x v="958"/>
    <n v="1395774667"/>
    <b v="0"/>
    <n v="147"/>
    <b v="0"/>
    <x v="18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959"/>
    <n v="1467151204"/>
    <b v="0"/>
    <n v="59"/>
    <b v="0"/>
    <x v="32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x v="960"/>
    <n v="1297451245"/>
    <b v="0"/>
    <n v="59"/>
    <b v="1"/>
    <x v="15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961"/>
    <n v="1485461905"/>
    <b v="0"/>
    <n v="46"/>
    <b v="1"/>
    <x v="3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962"/>
    <n v="1403107451"/>
    <b v="0"/>
    <n v="91"/>
    <b v="1"/>
    <x v="11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963"/>
    <n v="1467078580"/>
    <b v="0"/>
    <n v="71"/>
    <b v="1"/>
    <x v="8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964"/>
    <n v="1473105054"/>
    <b v="0"/>
    <n v="60"/>
    <b v="0"/>
    <x v="11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965"/>
    <n v="1427987509"/>
    <b v="0"/>
    <n v="71"/>
    <b v="1"/>
    <x v="15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966"/>
    <n v="1322852747"/>
    <b v="0"/>
    <n v="71"/>
    <b v="1"/>
    <x v="17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x v="967"/>
    <n v="1433019438"/>
    <b v="0"/>
    <n v="93"/>
    <b v="1"/>
    <x v="11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968"/>
    <n v="1467619818"/>
    <b v="0"/>
    <n v="90"/>
    <b v="0"/>
    <x v="9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x v="969"/>
    <n v="1328752575"/>
    <b v="0"/>
    <n v="76"/>
    <b v="1"/>
    <x v="25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970"/>
    <n v="1330638829"/>
    <b v="1"/>
    <n v="113"/>
    <b v="1"/>
    <x v="8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x v="971"/>
    <n v="1345924012"/>
    <b v="0"/>
    <n v="37"/>
    <b v="1"/>
    <x v="22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972"/>
    <n v="1389041333"/>
    <b v="0"/>
    <n v="82"/>
    <b v="1"/>
    <x v="15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973"/>
    <n v="1370393760"/>
    <b v="0"/>
    <n v="87"/>
    <b v="1"/>
    <x v="17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974"/>
    <n v="1421252084"/>
    <b v="0"/>
    <n v="76"/>
    <b v="1"/>
    <x v="11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x v="975"/>
    <n v="1485000090"/>
    <b v="1"/>
    <n v="28"/>
    <b v="1"/>
    <x v="3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976"/>
    <n v="1443665293"/>
    <b v="1"/>
    <n v="104"/>
    <b v="1"/>
    <x v="11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977"/>
    <n v="1458762717"/>
    <b v="0"/>
    <n v="133"/>
    <b v="1"/>
    <x v="20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978"/>
    <n v="1321649321"/>
    <b v="0"/>
    <n v="77"/>
    <b v="1"/>
    <x v="12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979"/>
    <n v="1413326248"/>
    <b v="0"/>
    <n v="45"/>
    <b v="1"/>
    <x v="11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980"/>
    <n v="1466001246"/>
    <b v="0"/>
    <n v="111"/>
    <b v="1"/>
    <x v="3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981"/>
    <n v="1472711224"/>
    <b v="0"/>
    <n v="94"/>
    <b v="0"/>
    <x v="11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982"/>
    <n v="1418346172"/>
    <b v="0"/>
    <n v="135"/>
    <b v="0"/>
    <x v="1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983"/>
    <n v="1390890987"/>
    <b v="0"/>
    <n v="108"/>
    <b v="1"/>
    <x v="17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984"/>
    <n v="1403538880"/>
    <b v="0"/>
    <n v="21"/>
    <b v="0"/>
    <x v="1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x v="985"/>
    <n v="1473087637"/>
    <b v="0"/>
    <n v="37"/>
    <b v="1"/>
    <x v="25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986"/>
    <n v="1311795167"/>
    <b v="1"/>
    <n v="74"/>
    <b v="1"/>
    <x v="15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x v="987"/>
    <n v="1395349475"/>
    <b v="0"/>
    <n v="41"/>
    <b v="1"/>
    <x v="15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988"/>
    <n v="1425020810"/>
    <b v="0"/>
    <n v="78"/>
    <b v="1"/>
    <x v="11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989"/>
    <n v="1380217190"/>
    <b v="0"/>
    <n v="38"/>
    <b v="1"/>
    <x v="8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990"/>
    <n v="1343867524"/>
    <b v="0"/>
    <n v="75"/>
    <b v="1"/>
    <x v="15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991"/>
    <n v="1438561705"/>
    <b v="0"/>
    <n v="47"/>
    <b v="1"/>
    <x v="11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992"/>
    <n v="1312822732"/>
    <b v="0"/>
    <n v="55"/>
    <b v="1"/>
    <x v="12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993"/>
    <n v="1383337052"/>
    <b v="1"/>
    <n v="109"/>
    <b v="1"/>
    <x v="15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994"/>
    <n v="1435876423"/>
    <b v="0"/>
    <n v="52"/>
    <b v="0"/>
    <x v="29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995"/>
    <n v="1333550015"/>
    <b v="0"/>
    <n v="37"/>
    <b v="1"/>
    <x v="15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x v="996"/>
    <n v="1403051888"/>
    <b v="0"/>
    <n v="41"/>
    <b v="1"/>
    <x v="16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997"/>
    <n v="1251214014"/>
    <b v="1"/>
    <n v="163"/>
    <b v="1"/>
    <x v="12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556"/>
    <n v="1290281691"/>
    <b v="1"/>
    <n v="113"/>
    <b v="1"/>
    <x v="12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998"/>
    <n v="1311380313"/>
    <b v="0"/>
    <n v="44"/>
    <b v="1"/>
    <x v="15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999"/>
    <n v="1318826921"/>
    <b v="0"/>
    <n v="149"/>
    <b v="1"/>
    <x v="15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1000"/>
    <n v="1460055300"/>
    <b v="0"/>
    <n v="88"/>
    <b v="1"/>
    <x v="5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1001"/>
    <n v="1440213076"/>
    <b v="0"/>
    <n v="84"/>
    <b v="1"/>
    <x v="11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002"/>
    <n v="1427369256"/>
    <b v="0"/>
    <n v="103"/>
    <b v="1"/>
    <x v="3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1003"/>
    <n v="1421105608"/>
    <b v="0"/>
    <n v="28"/>
    <b v="1"/>
    <x v="19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004"/>
    <n v="1469126462"/>
    <b v="0"/>
    <n v="75"/>
    <b v="1"/>
    <x v="16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005"/>
    <n v="1470348775"/>
    <b v="0"/>
    <n v="67"/>
    <b v="1"/>
    <x v="3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1006"/>
    <n v="1328582635"/>
    <b v="0"/>
    <n v="32"/>
    <b v="1"/>
    <x v="12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1007"/>
    <n v="1469595396"/>
    <b v="0"/>
    <n v="177"/>
    <b v="1"/>
    <x v="20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x v="1008"/>
    <n v="1479923937"/>
    <b v="0"/>
    <n v="7"/>
    <b v="0"/>
    <x v="1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1009"/>
    <n v="1434478759"/>
    <b v="1"/>
    <n v="47"/>
    <b v="1"/>
    <x v="11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1010"/>
    <n v="1365791246"/>
    <b v="1"/>
    <n v="128"/>
    <b v="1"/>
    <x v="8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1011"/>
    <n v="1444874768"/>
    <b v="0"/>
    <n v="64"/>
    <b v="1"/>
    <x v="11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1012"/>
    <n v="1459177107"/>
    <b v="0"/>
    <n v="61"/>
    <b v="1"/>
    <x v="16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x v="1013"/>
    <n v="1294811828"/>
    <b v="1"/>
    <n v="145"/>
    <b v="1"/>
    <x v="8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1014"/>
    <n v="1361577292"/>
    <b v="0"/>
    <n v="10"/>
    <b v="1"/>
    <x v="12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1015"/>
    <n v="1424881492"/>
    <b v="0"/>
    <n v="94"/>
    <b v="1"/>
    <x v="11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1016"/>
    <n v="1403210330"/>
    <b v="0"/>
    <n v="83"/>
    <b v="1"/>
    <x v="11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017"/>
    <n v="1416485333"/>
    <b v="0"/>
    <n v="26"/>
    <b v="1"/>
    <x v="17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1018"/>
    <n v="1485890355"/>
    <b v="0"/>
    <n v="61"/>
    <b v="1"/>
    <x v="11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x v="1019"/>
    <n v="1460482501"/>
    <b v="0"/>
    <n v="49"/>
    <b v="1"/>
    <x v="0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1020"/>
    <n v="1334155995"/>
    <b v="1"/>
    <n v="91"/>
    <b v="1"/>
    <x v="8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1021"/>
    <n v="1362329565"/>
    <b v="0"/>
    <n v="180"/>
    <b v="1"/>
    <x v="5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1022"/>
    <n v="1330394274"/>
    <b v="1"/>
    <n v="62"/>
    <b v="1"/>
    <x v="8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023"/>
    <n v="1422516736"/>
    <b v="0"/>
    <n v="140"/>
    <b v="0"/>
    <x v="3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1024"/>
    <n v="1399909127"/>
    <b v="0"/>
    <n v="70"/>
    <b v="0"/>
    <x v="4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025"/>
    <n v="1400786514"/>
    <b v="0"/>
    <n v="85"/>
    <b v="0"/>
    <x v="29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x v="1026"/>
    <n v="1464105625"/>
    <b v="0"/>
    <n v="96"/>
    <b v="1"/>
    <x v="13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1027"/>
    <n v="1465304483"/>
    <b v="0"/>
    <n v="45"/>
    <b v="0"/>
    <x v="9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1028"/>
    <n v="1436575280"/>
    <b v="0"/>
    <n v="104"/>
    <b v="1"/>
    <x v="11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1029"/>
    <n v="1463466070"/>
    <b v="0"/>
    <n v="130"/>
    <b v="1"/>
    <x v="11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1030"/>
    <n v="1345745956"/>
    <b v="0"/>
    <n v="96"/>
    <b v="1"/>
    <x v="15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1031"/>
    <n v="1411489552"/>
    <b v="1"/>
    <n v="159"/>
    <b v="1"/>
    <x v="20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1032"/>
    <n v="1434654998"/>
    <b v="0"/>
    <n v="79"/>
    <b v="1"/>
    <x v="11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033"/>
    <n v="1483041083"/>
    <b v="0"/>
    <n v="14"/>
    <b v="1"/>
    <x v="3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1034"/>
    <n v="1432230914"/>
    <b v="1"/>
    <n v="88"/>
    <b v="1"/>
    <x v="11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x v="1035"/>
    <n v="1453118679"/>
    <b v="0"/>
    <n v="45"/>
    <b v="0"/>
    <x v="1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1036"/>
    <n v="1404190567"/>
    <b v="0"/>
    <n v="16"/>
    <b v="1"/>
    <x v="11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037"/>
    <n v="1444867450"/>
    <b v="0"/>
    <n v="90"/>
    <b v="1"/>
    <x v="15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x v="1038"/>
    <n v="1371931752"/>
    <b v="1"/>
    <n v="69"/>
    <b v="1"/>
    <x v="11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1039"/>
    <n v="1423284292"/>
    <b v="0"/>
    <n v="71"/>
    <b v="1"/>
    <x v="11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1040"/>
    <n v="1409143393"/>
    <b v="0"/>
    <n v="30"/>
    <b v="0"/>
    <x v="33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1041"/>
    <n v="1408062990"/>
    <b v="0"/>
    <n v="68"/>
    <b v="1"/>
    <x v="11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1042"/>
    <n v="1421025159"/>
    <b v="0"/>
    <n v="53"/>
    <b v="1"/>
    <x v="11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x v="1043"/>
    <n v="1464807439"/>
    <b v="0"/>
    <n v="139"/>
    <b v="1"/>
    <x v="17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x v="1044"/>
    <n v="1424368298"/>
    <b v="0"/>
    <n v="83"/>
    <b v="1"/>
    <x v="11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1045"/>
    <n v="1451409392"/>
    <b v="0"/>
    <n v="49"/>
    <b v="1"/>
    <x v="8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046"/>
    <n v="1468987269"/>
    <b v="0"/>
    <n v="120"/>
    <b v="1"/>
    <x v="3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x v="1047"/>
    <n v="1309310236"/>
    <b v="0"/>
    <n v="39"/>
    <b v="1"/>
    <x v="27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x v="1048"/>
    <n v="1464196414"/>
    <b v="0"/>
    <n v="83"/>
    <b v="1"/>
    <x v="15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1049"/>
    <n v="1398352531"/>
    <b v="0"/>
    <n v="72"/>
    <b v="1"/>
    <x v="11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1050"/>
    <n v="1257538029"/>
    <b v="1"/>
    <n v="51"/>
    <b v="1"/>
    <x v="8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1051"/>
    <n v="1404915822"/>
    <b v="0"/>
    <n v="85"/>
    <b v="1"/>
    <x v="11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1052"/>
    <n v="1467325053"/>
    <b v="0"/>
    <n v="59"/>
    <b v="0"/>
    <x v="4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053"/>
    <n v="1325618773"/>
    <b v="0"/>
    <n v="80"/>
    <b v="1"/>
    <x v="12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x v="1054"/>
    <n v="1485556626"/>
    <b v="0"/>
    <n v="81"/>
    <b v="1"/>
    <x v="11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1055"/>
    <n v="1335567144"/>
    <b v="1"/>
    <n v="89"/>
    <b v="1"/>
    <x v="11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x v="1056"/>
    <n v="1463588109"/>
    <b v="0"/>
    <n v="51"/>
    <b v="1"/>
    <x v="16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x v="1057"/>
    <n v="1474884417"/>
    <b v="0"/>
    <n v="105"/>
    <b v="1"/>
    <x v="17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1058"/>
    <n v="1330908930"/>
    <b v="0"/>
    <n v="49"/>
    <b v="1"/>
    <x v="15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x v="1059"/>
    <n v="1468370274"/>
    <b v="0"/>
    <n v="237"/>
    <b v="1"/>
    <x v="1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1060"/>
    <n v="1316749178"/>
    <b v="1"/>
    <n v="111"/>
    <b v="1"/>
    <x v="8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1061"/>
    <n v="1426772928"/>
    <b v="0"/>
    <n v="33"/>
    <b v="0"/>
    <x v="29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1062"/>
    <n v="1269928430"/>
    <b v="1"/>
    <n v="58"/>
    <b v="1"/>
    <x v="8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063"/>
    <n v="1378306140"/>
    <b v="0"/>
    <n v="10"/>
    <b v="1"/>
    <x v="22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064"/>
    <n v="1432269294"/>
    <b v="0"/>
    <n v="87"/>
    <b v="1"/>
    <x v="15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x v="1065"/>
    <n v="1436725900"/>
    <b v="0"/>
    <n v="115"/>
    <b v="1"/>
    <x v="5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1066"/>
    <n v="1454354487"/>
    <b v="0"/>
    <n v="136"/>
    <b v="1"/>
    <x v="11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1067"/>
    <n v="1459949080"/>
    <b v="0"/>
    <n v="79"/>
    <b v="1"/>
    <x v="11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1068"/>
    <n v="1478616506"/>
    <b v="0"/>
    <n v="33"/>
    <b v="1"/>
    <x v="19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x v="1069"/>
    <n v="1487164242"/>
    <b v="0"/>
    <n v="147"/>
    <b v="1"/>
    <x v="5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1070"/>
    <n v="1462481718"/>
    <b v="0"/>
    <n v="80"/>
    <b v="1"/>
    <x v="7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1071"/>
    <n v="1436380256"/>
    <b v="0"/>
    <n v="44"/>
    <b v="1"/>
    <x v="11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x v="1072"/>
    <n v="1448136417"/>
    <b v="0"/>
    <n v="76"/>
    <b v="1"/>
    <x v="11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1073"/>
    <n v="1309919526"/>
    <b v="0"/>
    <n v="18"/>
    <b v="1"/>
    <x v="15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x v="1074"/>
    <n v="1486565716"/>
    <b v="0"/>
    <n v="79"/>
    <b v="1"/>
    <x v="5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1075"/>
    <n v="1424927159"/>
    <b v="0"/>
    <n v="108"/>
    <b v="1"/>
    <x v="11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1076"/>
    <n v="1292793427"/>
    <b v="1"/>
    <n v="60"/>
    <b v="1"/>
    <x v="11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x v="1077"/>
    <n v="1435606549"/>
    <b v="0"/>
    <n v="100"/>
    <b v="1"/>
    <x v="17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078"/>
    <n v="1430604395"/>
    <b v="0"/>
    <n v="78"/>
    <b v="1"/>
    <x v="15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1079"/>
    <n v="1445875718"/>
    <b v="1"/>
    <n v="73"/>
    <b v="1"/>
    <x v="11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1080"/>
    <n v="1424669929"/>
    <b v="1"/>
    <n v="34"/>
    <b v="1"/>
    <x v="8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081"/>
    <n v="1444061804"/>
    <b v="1"/>
    <n v="52"/>
    <b v="0"/>
    <x v="3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1082"/>
    <n v="1354580949"/>
    <b v="0"/>
    <n v="149"/>
    <b v="1"/>
    <x v="17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083"/>
    <n v="1353017510"/>
    <b v="0"/>
    <n v="112"/>
    <b v="1"/>
    <x v="15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1084"/>
    <n v="1393443400"/>
    <b v="1"/>
    <n v="89"/>
    <b v="1"/>
    <x v="12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085"/>
    <n v="1445922216"/>
    <b v="0"/>
    <n v="47"/>
    <b v="0"/>
    <x v="31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1086"/>
    <n v="1413735806"/>
    <b v="1"/>
    <n v="100"/>
    <b v="1"/>
    <x v="11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087"/>
    <n v="1453211289"/>
    <b v="1"/>
    <n v="76"/>
    <b v="0"/>
    <x v="3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x v="1088"/>
    <n v="1448902867"/>
    <b v="0"/>
    <n v="102"/>
    <b v="1"/>
    <x v="5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x v="1089"/>
    <n v="1430467187"/>
    <b v="0"/>
    <n v="53"/>
    <b v="1"/>
    <x v="27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x v="1090"/>
    <n v="1476317247"/>
    <b v="0"/>
    <n v="57"/>
    <b v="1"/>
    <x v="19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1091"/>
    <n v="1401724860"/>
    <b v="0"/>
    <n v="106"/>
    <b v="1"/>
    <x v="15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1092"/>
    <n v="1480616454"/>
    <b v="0"/>
    <n v="35"/>
    <b v="1"/>
    <x v="0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093"/>
    <n v="1421199782"/>
    <b v="1"/>
    <n v="75"/>
    <b v="0"/>
    <x v="3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1094"/>
    <n v="1307102266"/>
    <b v="1"/>
    <n v="118"/>
    <b v="1"/>
    <x v="8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1095"/>
    <n v="1413834007"/>
    <b v="0"/>
    <n v="70"/>
    <b v="1"/>
    <x v="16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1096"/>
    <n v="1426972165"/>
    <b v="0"/>
    <n v="37"/>
    <b v="0"/>
    <x v="19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1097"/>
    <n v="1462492178"/>
    <b v="0"/>
    <n v="70"/>
    <b v="1"/>
    <x v="11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1098"/>
    <n v="1435667422"/>
    <b v="0"/>
    <n v="46"/>
    <b v="1"/>
    <x v="11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1099"/>
    <n v="1444405901"/>
    <b v="0"/>
    <n v="64"/>
    <b v="1"/>
    <x v="16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1100"/>
    <n v="1443801868"/>
    <b v="0"/>
    <n v="78"/>
    <b v="1"/>
    <x v="15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1101"/>
    <n v="1401811381"/>
    <b v="0"/>
    <n v="133"/>
    <b v="1"/>
    <x v="11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102"/>
    <n v="1480396125"/>
    <b v="0"/>
    <n v="73"/>
    <b v="1"/>
    <x v="15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x v="1103"/>
    <n v="1412360309"/>
    <b v="0"/>
    <n v="72"/>
    <b v="1"/>
    <x v="11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1104"/>
    <n v="1376066243"/>
    <b v="0"/>
    <n v="90"/>
    <b v="1"/>
    <x v="15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x v="1105"/>
    <n v="1425585229"/>
    <b v="0"/>
    <n v="49"/>
    <b v="1"/>
    <x v="3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1106"/>
    <n v="1409753820"/>
    <b v="0"/>
    <n v="76"/>
    <b v="0"/>
    <x v="9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1107"/>
    <n v="1267220191"/>
    <b v="1"/>
    <n v="65"/>
    <b v="1"/>
    <x v="8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108"/>
    <n v="1341800110"/>
    <b v="0"/>
    <n v="105"/>
    <b v="1"/>
    <x v="12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1109"/>
    <n v="1406087055"/>
    <b v="0"/>
    <n v="64"/>
    <b v="1"/>
    <x v="9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110"/>
    <n v="1270576379"/>
    <b v="1"/>
    <n v="28"/>
    <b v="1"/>
    <x v="15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111"/>
    <n v="1461527631"/>
    <b v="1"/>
    <n v="110"/>
    <b v="1"/>
    <x v="3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1112"/>
    <n v="1406811593"/>
    <b v="0"/>
    <n v="37"/>
    <b v="1"/>
    <x v="11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x v="1113"/>
    <n v="1483393836"/>
    <b v="0"/>
    <n v="46"/>
    <b v="1"/>
    <x v="11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1114"/>
    <n v="1398348859"/>
    <b v="0"/>
    <n v="126"/>
    <b v="1"/>
    <x v="11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1115"/>
    <n v="1432690814"/>
    <b v="0"/>
    <n v="49"/>
    <b v="1"/>
    <x v="11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x v="1116"/>
    <n v="1308900441"/>
    <b v="0"/>
    <n v="70"/>
    <b v="1"/>
    <x v="8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1117"/>
    <n v="1403146628"/>
    <b v="0"/>
    <n v="82"/>
    <b v="1"/>
    <x v="11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x v="1118"/>
    <n v="1481949983"/>
    <b v="0"/>
    <n v="43"/>
    <b v="1"/>
    <x v="27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x v="1119"/>
    <n v="1455737882"/>
    <b v="0"/>
    <n v="50"/>
    <b v="1"/>
    <x v="8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x v="1120"/>
    <n v="1456526879"/>
    <b v="1"/>
    <n v="100"/>
    <b v="1"/>
    <x v="11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1121"/>
    <n v="1488471766"/>
    <b v="0"/>
    <n v="12"/>
    <b v="0"/>
    <x v="11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1122"/>
    <n v="1431693409"/>
    <b v="0"/>
    <n v="104"/>
    <b v="1"/>
    <x v="11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123"/>
    <n v="1336643377"/>
    <b v="0"/>
    <n v="46"/>
    <b v="1"/>
    <x v="22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1124"/>
    <n v="1286480070"/>
    <b v="0"/>
    <n v="147"/>
    <b v="1"/>
    <x v="12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1125"/>
    <n v="1467865967"/>
    <b v="0"/>
    <n v="142"/>
    <b v="1"/>
    <x v="11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1126"/>
    <n v="1447960809"/>
    <b v="0"/>
    <n v="17"/>
    <b v="0"/>
    <x v="4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1127"/>
    <n v="1475460819"/>
    <b v="0"/>
    <n v="56"/>
    <b v="1"/>
    <x v="11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1128"/>
    <n v="1342844861"/>
    <b v="0"/>
    <n v="120"/>
    <b v="1"/>
    <x v="17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1129"/>
    <n v="1441125886"/>
    <b v="0"/>
    <n v="65"/>
    <b v="1"/>
    <x v="11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130"/>
    <n v="1339091211"/>
    <b v="1"/>
    <n v="81"/>
    <b v="1"/>
    <x v="15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1131"/>
    <n v="1476715869"/>
    <b v="0"/>
    <n v="103"/>
    <b v="1"/>
    <x v="9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x v="1132"/>
    <n v="1475672784"/>
    <b v="1"/>
    <n v="104"/>
    <b v="1"/>
    <x v="11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133"/>
    <n v="1488418990"/>
    <b v="0"/>
    <n v="79"/>
    <b v="0"/>
    <x v="14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134"/>
    <n v="1448497134"/>
    <b v="0"/>
    <n v="78"/>
    <b v="1"/>
    <x v="17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35"/>
    <n v="1395277318"/>
    <b v="0"/>
    <n v="81"/>
    <b v="1"/>
    <x v="27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136"/>
    <n v="1481908613"/>
    <b v="0"/>
    <n v="4"/>
    <b v="0"/>
    <x v="1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x v="1137"/>
    <n v="1479257980"/>
    <b v="0"/>
    <n v="54"/>
    <b v="1"/>
    <x v="11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1138"/>
    <n v="1342487785"/>
    <b v="1"/>
    <n v="96"/>
    <b v="1"/>
    <x v="8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1139"/>
    <n v="1453827436"/>
    <b v="0"/>
    <n v="52"/>
    <b v="1"/>
    <x v="19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1140"/>
    <n v="1404743477"/>
    <b v="1"/>
    <n v="82"/>
    <b v="1"/>
    <x v="11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1141"/>
    <n v="1430768800"/>
    <b v="0"/>
    <n v="30"/>
    <b v="1"/>
    <x v="19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x v="1142"/>
    <n v="1439126756"/>
    <b v="1"/>
    <n v="97"/>
    <b v="1"/>
    <x v="9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1143"/>
    <n v="1380150010"/>
    <b v="0"/>
    <n v="60"/>
    <b v="1"/>
    <x v="24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144"/>
    <n v="1401924769"/>
    <b v="0"/>
    <n v="77"/>
    <b v="1"/>
    <x v="15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1145"/>
    <n v="1469329637"/>
    <b v="0"/>
    <n v="93"/>
    <b v="1"/>
    <x v="11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1146"/>
    <n v="1352847503"/>
    <b v="0"/>
    <n v="62"/>
    <b v="1"/>
    <x v="17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1147"/>
    <n v="1447174261"/>
    <b v="0"/>
    <n v="34"/>
    <b v="1"/>
    <x v="11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1148"/>
    <n v="1452616143"/>
    <b v="1"/>
    <n v="59"/>
    <b v="1"/>
    <x v="9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1149"/>
    <n v="1409275671"/>
    <b v="0"/>
    <n v="87"/>
    <b v="1"/>
    <x v="11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1150"/>
    <n v="1430494347"/>
    <b v="0"/>
    <n v="62"/>
    <b v="1"/>
    <x v="11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x v="1151"/>
    <n v="1401436539"/>
    <b v="0"/>
    <n v="99"/>
    <b v="1"/>
    <x v="17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1152"/>
    <n v="1413295358"/>
    <b v="0"/>
    <n v="181"/>
    <b v="1"/>
    <x v="5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1153"/>
    <n v="1402331262"/>
    <b v="1"/>
    <n v="63"/>
    <b v="1"/>
    <x v="11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1154"/>
    <n v="1415472953"/>
    <b v="0"/>
    <n v="99"/>
    <b v="1"/>
    <x v="12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1155"/>
    <n v="1444690700"/>
    <b v="0"/>
    <n v="50"/>
    <b v="1"/>
    <x v="0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1156"/>
    <n v="1437063121"/>
    <b v="0"/>
    <n v="139"/>
    <b v="1"/>
    <x v="11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1157"/>
    <n v="1419104823"/>
    <b v="0"/>
    <n v="46"/>
    <b v="1"/>
    <x v="11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1158"/>
    <n v="1413058063"/>
    <b v="1"/>
    <n v="94"/>
    <b v="1"/>
    <x v="20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159"/>
    <n v="1354790790"/>
    <b v="0"/>
    <n v="211"/>
    <b v="1"/>
    <x v="13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1160"/>
    <n v="1402910965"/>
    <b v="0"/>
    <n v="54"/>
    <b v="1"/>
    <x v="11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1161"/>
    <n v="1403547791"/>
    <b v="0"/>
    <n v="58"/>
    <b v="1"/>
    <x v="15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162"/>
    <n v="1371769582"/>
    <b v="0"/>
    <n v="148"/>
    <b v="0"/>
    <x v="18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1163"/>
    <n v="1445870951"/>
    <b v="0"/>
    <n v="121"/>
    <b v="1"/>
    <x v="0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1164"/>
    <n v="1397133386"/>
    <b v="0"/>
    <n v="91"/>
    <b v="1"/>
    <x v="19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x v="1165"/>
    <n v="1404932751"/>
    <b v="1"/>
    <n v="94"/>
    <b v="1"/>
    <x v="11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x v="1166"/>
    <n v="1378516918"/>
    <b v="0"/>
    <n v="46"/>
    <b v="1"/>
    <x v="15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1167"/>
    <n v="1342556566"/>
    <b v="0"/>
    <n v="60"/>
    <b v="1"/>
    <x v="25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x v="1168"/>
    <n v="1339158569"/>
    <b v="0"/>
    <n v="57"/>
    <b v="1"/>
    <x v="25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1169"/>
    <n v="1413412084"/>
    <b v="0"/>
    <n v="44"/>
    <b v="1"/>
    <x v="11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1170"/>
    <n v="1404769819"/>
    <b v="0"/>
    <n v="196"/>
    <b v="1"/>
    <x v="11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x v="1171"/>
    <n v="1332182301"/>
    <b v="0"/>
    <n v="27"/>
    <b v="1"/>
    <x v="27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1172"/>
    <n v="1418142696"/>
    <b v="0"/>
    <n v="41"/>
    <b v="1"/>
    <x v="11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1173"/>
    <n v="1404749446"/>
    <b v="0"/>
    <n v="63"/>
    <b v="1"/>
    <x v="11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1174"/>
    <n v="1401254055"/>
    <b v="0"/>
    <n v="25"/>
    <b v="1"/>
    <x v="11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x v="1175"/>
    <n v="1474275463"/>
    <b v="0"/>
    <n v="28"/>
    <b v="0"/>
    <x v="1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1176"/>
    <n v="1411200034"/>
    <b v="0"/>
    <n v="73"/>
    <b v="1"/>
    <x v="11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1177"/>
    <n v="1332950446"/>
    <b v="0"/>
    <n v="28"/>
    <b v="1"/>
    <x v="15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1178"/>
    <n v="1282868176"/>
    <b v="0"/>
    <n v="38"/>
    <b v="1"/>
    <x v="12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179"/>
    <n v="1350324286"/>
    <b v="0"/>
    <n v="26"/>
    <b v="1"/>
    <x v="27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1180"/>
    <n v="1276480894"/>
    <b v="1"/>
    <n v="50"/>
    <b v="1"/>
    <x v="8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1181"/>
    <n v="1459431960"/>
    <b v="0"/>
    <n v="27"/>
    <b v="1"/>
    <x v="25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1182"/>
    <n v="1425319226"/>
    <b v="0"/>
    <n v="77"/>
    <b v="1"/>
    <x v="19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1183"/>
    <n v="1414845587"/>
    <b v="0"/>
    <n v="28"/>
    <b v="1"/>
    <x v="11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184"/>
    <n v="1421076220"/>
    <b v="0"/>
    <n v="76"/>
    <b v="1"/>
    <x v="13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185"/>
    <n v="1446762502"/>
    <b v="0"/>
    <n v="16"/>
    <b v="0"/>
    <x v="1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186"/>
    <n v="1411467479"/>
    <b v="0"/>
    <n v="38"/>
    <b v="0"/>
    <x v="6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1187"/>
    <n v="1408050685"/>
    <b v="0"/>
    <n v="52"/>
    <b v="1"/>
    <x v="19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188"/>
    <n v="1473779552"/>
    <b v="0"/>
    <n v="90"/>
    <b v="0"/>
    <x v="1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x v="1189"/>
    <n v="1398727441"/>
    <b v="0"/>
    <n v="124"/>
    <b v="0"/>
    <x v="23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1190"/>
    <n v="1425067296"/>
    <b v="0"/>
    <n v="33"/>
    <b v="1"/>
    <x v="11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1191"/>
    <n v="1395168625"/>
    <b v="0"/>
    <n v="120"/>
    <b v="1"/>
    <x v="13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1192"/>
    <n v="1411379235"/>
    <b v="0"/>
    <n v="55"/>
    <b v="0"/>
    <x v="23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1193"/>
    <n v="1386344289"/>
    <b v="0"/>
    <n v="75"/>
    <b v="1"/>
    <x v="5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194"/>
    <n v="1410750855"/>
    <b v="1"/>
    <n v="108"/>
    <b v="0"/>
    <x v="3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195"/>
    <n v="1465160334"/>
    <b v="0"/>
    <n v="65"/>
    <b v="1"/>
    <x v="15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196"/>
    <n v="1380238969"/>
    <b v="1"/>
    <n v="141"/>
    <b v="1"/>
    <x v="15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x v="1197"/>
    <n v="1460235592"/>
    <b v="0"/>
    <n v="194"/>
    <b v="1"/>
    <x v="5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1198"/>
    <n v="1292316697"/>
    <b v="1"/>
    <n v="168"/>
    <b v="1"/>
    <x v="8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1199"/>
    <n v="1424057664"/>
    <b v="0"/>
    <n v="115"/>
    <b v="1"/>
    <x v="20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x v="1200"/>
    <n v="1365699071"/>
    <b v="1"/>
    <n v="62"/>
    <b v="1"/>
    <x v="11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1201"/>
    <n v="1427363645"/>
    <b v="0"/>
    <n v="30"/>
    <b v="1"/>
    <x v="11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202"/>
    <n v="1432245861"/>
    <b v="0"/>
    <n v="131"/>
    <b v="1"/>
    <x v="13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203"/>
    <n v="1435731041"/>
    <b v="0"/>
    <n v="58"/>
    <b v="0"/>
    <x v="21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1204"/>
    <n v="1421772730"/>
    <b v="0"/>
    <n v="55"/>
    <b v="1"/>
    <x v="9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1205"/>
    <n v="1365525239"/>
    <b v="0"/>
    <n v="75"/>
    <b v="1"/>
    <x v="12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x v="1206"/>
    <n v="1480729678"/>
    <b v="0"/>
    <n v="93"/>
    <b v="1"/>
    <x v="15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1207"/>
    <n v="1412835530"/>
    <b v="0"/>
    <n v="11"/>
    <b v="0"/>
    <x v="1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208"/>
    <n v="1413053301"/>
    <b v="0"/>
    <n v="95"/>
    <b v="0"/>
    <x v="28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209"/>
    <n v="1304129088"/>
    <b v="0"/>
    <n v="87"/>
    <b v="1"/>
    <x v="15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1210"/>
    <n v="1430600401"/>
    <b v="0"/>
    <n v="56"/>
    <b v="1"/>
    <x v="11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1211"/>
    <n v="1393882717"/>
    <b v="0"/>
    <n v="108"/>
    <b v="1"/>
    <x v="27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1212"/>
    <n v="1360177878"/>
    <b v="0"/>
    <n v="48"/>
    <b v="1"/>
    <x v="27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1213"/>
    <n v="1483461409"/>
    <b v="0"/>
    <n v="67"/>
    <b v="1"/>
    <x v="7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1214"/>
    <n v="1320033976"/>
    <b v="0"/>
    <n v="20"/>
    <b v="0"/>
    <x v="33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1215"/>
    <n v="1426699982"/>
    <b v="0"/>
    <n v="37"/>
    <b v="0"/>
    <x v="9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1216"/>
    <n v="1477416387"/>
    <b v="0"/>
    <n v="37"/>
    <b v="0"/>
    <x v="1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1217"/>
    <n v="1401666631"/>
    <b v="1"/>
    <n v="46"/>
    <b v="1"/>
    <x v="11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x v="1218"/>
    <n v="1414778662"/>
    <b v="0"/>
    <n v="63"/>
    <b v="1"/>
    <x v="11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1219"/>
    <n v="1422656201"/>
    <b v="0"/>
    <n v="65"/>
    <b v="1"/>
    <x v="11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1220"/>
    <n v="1405923687"/>
    <b v="1"/>
    <n v="57"/>
    <b v="1"/>
    <x v="11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1221"/>
    <n v="1382938914"/>
    <b v="0"/>
    <n v="89"/>
    <b v="0"/>
    <x v="18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1222"/>
    <n v="1406782093"/>
    <b v="0"/>
    <n v="40"/>
    <b v="1"/>
    <x v="11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x v="1223"/>
    <n v="1468578920"/>
    <b v="0"/>
    <n v="108"/>
    <b v="1"/>
    <x v="11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1224"/>
    <n v="1359147872"/>
    <b v="0"/>
    <n v="59"/>
    <b v="1"/>
    <x v="17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1225"/>
    <n v="1399923198"/>
    <b v="0"/>
    <n v="17"/>
    <b v="1"/>
    <x v="19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1226"/>
    <n v="1469871148"/>
    <b v="0"/>
    <n v="80"/>
    <b v="1"/>
    <x v="11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1227"/>
    <n v="1412233497"/>
    <b v="0"/>
    <n v="114"/>
    <b v="1"/>
    <x v="11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228"/>
    <n v="1382701793"/>
    <b v="0"/>
    <n v="70"/>
    <b v="1"/>
    <x v="22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229"/>
    <n v="1468947138"/>
    <b v="1"/>
    <n v="140"/>
    <b v="1"/>
    <x v="3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230"/>
    <n v="1268337744"/>
    <b v="0"/>
    <n v="27"/>
    <b v="1"/>
    <x v="27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1231"/>
    <n v="1415585474"/>
    <b v="0"/>
    <n v="33"/>
    <b v="1"/>
    <x v="25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1232"/>
    <n v="1437668354"/>
    <b v="0"/>
    <n v="61"/>
    <b v="1"/>
    <x v="25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1233"/>
    <n v="1333207808"/>
    <b v="0"/>
    <n v="95"/>
    <b v="1"/>
    <x v="12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1234"/>
    <n v="1437682735"/>
    <b v="0"/>
    <n v="69"/>
    <b v="1"/>
    <x v="11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1235"/>
    <n v="1309986338"/>
    <b v="0"/>
    <n v="56"/>
    <b v="1"/>
    <x v="12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x v="1236"/>
    <n v="1416363886"/>
    <b v="0"/>
    <n v="43"/>
    <b v="1"/>
    <x v="15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x v="1237"/>
    <n v="1467752229"/>
    <b v="0"/>
    <n v="31"/>
    <b v="1"/>
    <x v="11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x v="1238"/>
    <n v="1414438010"/>
    <b v="0"/>
    <n v="12"/>
    <b v="0"/>
    <x v="10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1239"/>
    <n v="1329442510"/>
    <b v="0"/>
    <n v="72"/>
    <b v="1"/>
    <x v="13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1240"/>
    <n v="1455928050"/>
    <b v="0"/>
    <n v="61"/>
    <b v="1"/>
    <x v="11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1241"/>
    <n v="1414605776"/>
    <b v="0"/>
    <n v="65"/>
    <b v="1"/>
    <x v="11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x v="1242"/>
    <n v="1446570315"/>
    <b v="1"/>
    <n v="63"/>
    <b v="1"/>
    <x v="11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x v="1243"/>
    <n v="1435372553"/>
    <b v="0"/>
    <n v="88"/>
    <b v="1"/>
    <x v="19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1244"/>
    <n v="1459856860"/>
    <b v="0"/>
    <n v="89"/>
    <b v="1"/>
    <x v="11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1245"/>
    <n v="1459927041"/>
    <b v="0"/>
    <n v="89"/>
    <b v="1"/>
    <x v="11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1246"/>
    <n v="1468895925"/>
    <b v="0"/>
    <n v="23"/>
    <b v="1"/>
    <x v="9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1247"/>
    <n v="1334429646"/>
    <b v="1"/>
    <n v="77"/>
    <b v="1"/>
    <x v="8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1248"/>
    <n v="1468362207"/>
    <b v="0"/>
    <n v="47"/>
    <b v="1"/>
    <x v="16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1249"/>
    <n v="1411246751"/>
    <b v="1"/>
    <n v="159"/>
    <b v="1"/>
    <x v="4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1250"/>
    <n v="1406226683"/>
    <b v="0"/>
    <n v="65"/>
    <b v="1"/>
    <x v="0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51"/>
    <n v="1425224391"/>
    <b v="0"/>
    <n v="42"/>
    <b v="1"/>
    <x v="11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1252"/>
    <n v="1436793939"/>
    <b v="0"/>
    <n v="39"/>
    <b v="0"/>
    <x v="26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253"/>
    <n v="1433525922"/>
    <b v="0"/>
    <n v="63"/>
    <b v="1"/>
    <x v="15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x v="1254"/>
    <n v="1363017271"/>
    <b v="1"/>
    <n v="150"/>
    <b v="1"/>
    <x v="2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55"/>
    <n v="1434310359"/>
    <b v="0"/>
    <n v="32"/>
    <b v="1"/>
    <x v="11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1256"/>
    <n v="1332199618"/>
    <b v="0"/>
    <n v="43"/>
    <b v="1"/>
    <x v="15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1257"/>
    <n v="1344961134"/>
    <b v="0"/>
    <n v="39"/>
    <b v="0"/>
    <x v="23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258"/>
    <n v="1392169298"/>
    <b v="0"/>
    <n v="82"/>
    <b v="1"/>
    <x v="22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1259"/>
    <n v="1426886974"/>
    <b v="0"/>
    <n v="46"/>
    <b v="1"/>
    <x v="24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x v="1260"/>
    <n v="1421916830"/>
    <b v="0"/>
    <n v="410"/>
    <b v="1"/>
    <x v="0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1261"/>
    <n v="1400002090"/>
    <b v="0"/>
    <n v="58"/>
    <b v="1"/>
    <x v="19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262"/>
    <n v="1443042061"/>
    <b v="0"/>
    <n v="105"/>
    <b v="0"/>
    <x v="6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1263"/>
    <n v="1472498042"/>
    <b v="1"/>
    <n v="21"/>
    <b v="1"/>
    <x v="11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1264"/>
    <n v="1438459303"/>
    <b v="0"/>
    <n v="81"/>
    <b v="1"/>
    <x v="25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x v="1265"/>
    <n v="1412287303"/>
    <b v="0"/>
    <n v="43"/>
    <b v="1"/>
    <x v="15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1266"/>
    <n v="1458766965"/>
    <b v="0"/>
    <n v="57"/>
    <b v="1"/>
    <x v="11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67"/>
    <n v="1365231655"/>
    <b v="1"/>
    <n v="50"/>
    <b v="1"/>
    <x v="15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1268"/>
    <n v="1433523617"/>
    <b v="0"/>
    <n v="40"/>
    <b v="1"/>
    <x v="12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x v="1269"/>
    <n v="1484097734"/>
    <b v="0"/>
    <n v="23"/>
    <b v="1"/>
    <x v="11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1270"/>
    <n v="1435921992"/>
    <b v="0"/>
    <n v="169"/>
    <b v="1"/>
    <x v="11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1271"/>
    <n v="1431903495"/>
    <b v="0"/>
    <n v="47"/>
    <b v="1"/>
    <x v="15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x v="1272"/>
    <n v="1433747376"/>
    <b v="0"/>
    <n v="41"/>
    <b v="1"/>
    <x v="9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1273"/>
    <n v="1395436717"/>
    <b v="0"/>
    <n v="191"/>
    <b v="1"/>
    <x v="0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1274"/>
    <n v="1327969730"/>
    <b v="0"/>
    <n v="72"/>
    <b v="1"/>
    <x v="12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1275"/>
    <n v="1456862924"/>
    <b v="0"/>
    <n v="31"/>
    <b v="1"/>
    <x v="11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x v="1276"/>
    <n v="1485270311"/>
    <b v="0"/>
    <n v="57"/>
    <b v="1"/>
    <x v="15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277"/>
    <n v="1464172366"/>
    <b v="1"/>
    <n v="86"/>
    <b v="0"/>
    <x v="3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x v="1278"/>
    <n v="1430768468"/>
    <b v="0"/>
    <n v="98"/>
    <b v="1"/>
    <x v="20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279"/>
    <n v="1295624113"/>
    <b v="0"/>
    <n v="93"/>
    <b v="1"/>
    <x v="22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1280"/>
    <n v="1313532003"/>
    <b v="0"/>
    <n v="90"/>
    <b v="1"/>
    <x v="12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1281"/>
    <n v="1399998418"/>
    <b v="0"/>
    <n v="67"/>
    <b v="1"/>
    <x v="11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1282"/>
    <n v="1416954729"/>
    <b v="0"/>
    <n v="24"/>
    <b v="0"/>
    <x v="19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83"/>
    <n v="1287071015"/>
    <b v="1"/>
    <n v="66"/>
    <b v="1"/>
    <x v="15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284"/>
    <n v="1272692732"/>
    <b v="0"/>
    <n v="89"/>
    <b v="1"/>
    <x v="12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x v="1285"/>
    <n v="1387569630"/>
    <b v="0"/>
    <n v="52"/>
    <b v="1"/>
    <x v="15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1286"/>
    <n v="1402079466"/>
    <b v="0"/>
    <n v="80"/>
    <b v="1"/>
    <x v="11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1287"/>
    <n v="1478906554"/>
    <b v="0"/>
    <n v="38"/>
    <b v="1"/>
    <x v="11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x v="1288"/>
    <n v="1406914291"/>
    <b v="1"/>
    <n v="54"/>
    <b v="1"/>
    <x v="15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1289"/>
    <n v="1433090603"/>
    <b v="1"/>
    <n v="113"/>
    <b v="1"/>
    <x v="11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290"/>
    <n v="1414610126"/>
    <b v="1"/>
    <n v="73"/>
    <b v="1"/>
    <x v="3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x v="1291"/>
    <n v="1488694501"/>
    <b v="0"/>
    <n v="64"/>
    <b v="0"/>
    <x v="7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1292"/>
    <n v="1336009346"/>
    <b v="1"/>
    <n v="82"/>
    <b v="1"/>
    <x v="8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1293"/>
    <n v="1459861307"/>
    <b v="0"/>
    <n v="63"/>
    <b v="1"/>
    <x v="15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294"/>
    <n v="1372210235"/>
    <b v="0"/>
    <n v="66"/>
    <b v="1"/>
    <x v="15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295"/>
    <n v="1457112341"/>
    <b v="0"/>
    <n v="92"/>
    <b v="0"/>
    <x v="34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1296"/>
    <n v="1423455983"/>
    <b v="0"/>
    <n v="48"/>
    <b v="1"/>
    <x v="11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1297"/>
    <n v="1380477691"/>
    <b v="0"/>
    <n v="71"/>
    <b v="1"/>
    <x v="25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1298"/>
    <n v="1428515462"/>
    <b v="0"/>
    <n v="88"/>
    <b v="1"/>
    <x v="11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1299"/>
    <n v="1435782748"/>
    <b v="0"/>
    <n v="20"/>
    <b v="1"/>
    <x v="11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1300"/>
    <n v="1412611498"/>
    <b v="1"/>
    <n v="67"/>
    <b v="1"/>
    <x v="7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1301"/>
    <n v="1406390457"/>
    <b v="0"/>
    <n v="48"/>
    <b v="1"/>
    <x v="11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x v="1302"/>
    <n v="1468779210"/>
    <b v="0"/>
    <n v="133"/>
    <b v="1"/>
    <x v="15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1303"/>
    <n v="1399474134"/>
    <b v="1"/>
    <n v="50"/>
    <b v="0"/>
    <x v="11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304"/>
    <n v="1311667854"/>
    <b v="0"/>
    <n v="47"/>
    <b v="1"/>
    <x v="15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1305"/>
    <n v="1420044814"/>
    <b v="0"/>
    <n v="32"/>
    <b v="1"/>
    <x v="19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1306"/>
    <n v="1409620903"/>
    <b v="0"/>
    <n v="87"/>
    <b v="1"/>
    <x v="11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1307"/>
    <n v="1406012515"/>
    <b v="0"/>
    <n v="53"/>
    <b v="1"/>
    <x v="16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8"/>
    <n v="1461427938"/>
    <b v="0"/>
    <n v="24"/>
    <b v="1"/>
    <x v="11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1309"/>
    <n v="1416589890"/>
    <b v="0"/>
    <n v="23"/>
    <b v="1"/>
    <x v="11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x v="1310"/>
    <n v="1472026801"/>
    <b v="1"/>
    <n v="71"/>
    <b v="1"/>
    <x v="3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1311"/>
    <n v="1364101272"/>
    <b v="0"/>
    <n v="47"/>
    <b v="1"/>
    <x v="27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x v="1312"/>
    <n v="1404932105"/>
    <b v="1"/>
    <n v="41"/>
    <b v="1"/>
    <x v="11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x v="1313"/>
    <n v="1400175682"/>
    <b v="0"/>
    <n v="88"/>
    <b v="1"/>
    <x v="15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1314"/>
    <n v="1398283307"/>
    <b v="0"/>
    <n v="56"/>
    <b v="1"/>
    <x v="11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1315"/>
    <n v="1428526049"/>
    <b v="0"/>
    <n v="13"/>
    <b v="1"/>
    <x v="11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1316"/>
    <n v="1321200332"/>
    <b v="0"/>
    <n v="35"/>
    <b v="1"/>
    <x v="12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317"/>
    <n v="1361858673"/>
    <b v="0"/>
    <n v="98"/>
    <b v="1"/>
    <x v="22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1318"/>
    <n v="1409494187"/>
    <b v="0"/>
    <n v="87"/>
    <b v="1"/>
    <x v="15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319"/>
    <n v="1468122163"/>
    <b v="0"/>
    <n v="61"/>
    <b v="1"/>
    <x v="11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1320"/>
    <n v="1483124208"/>
    <b v="0"/>
    <n v="115"/>
    <b v="1"/>
    <x v="11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1321"/>
    <n v="1333597555"/>
    <b v="0"/>
    <n v="55"/>
    <b v="1"/>
    <x v="12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1322"/>
    <n v="1419281610"/>
    <b v="0"/>
    <n v="33"/>
    <b v="1"/>
    <x v="11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1323"/>
    <n v="1466185176"/>
    <b v="0"/>
    <n v="70"/>
    <b v="1"/>
    <x v="11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1324"/>
    <n v="1458336479"/>
    <b v="0"/>
    <n v="49"/>
    <b v="1"/>
    <x v="11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1325"/>
    <n v="1315597261"/>
    <b v="0"/>
    <n v="100"/>
    <b v="1"/>
    <x v="27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1326"/>
    <n v="1442794397"/>
    <b v="0"/>
    <n v="35"/>
    <b v="1"/>
    <x v="11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1327"/>
    <n v="1478050429"/>
    <b v="0"/>
    <n v="31"/>
    <b v="1"/>
    <x v="11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1328"/>
    <n v="1431649255"/>
    <b v="0"/>
    <n v="54"/>
    <b v="1"/>
    <x v="9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1329"/>
    <n v="1401910634"/>
    <b v="0"/>
    <n v="13"/>
    <b v="1"/>
    <x v="11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330"/>
    <n v="1470242180"/>
    <b v="1"/>
    <n v="38"/>
    <b v="0"/>
    <x v="3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1331"/>
    <n v="1265269559"/>
    <b v="1"/>
    <n v="84"/>
    <b v="1"/>
    <x v="8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332"/>
    <n v="1298289355"/>
    <b v="0"/>
    <n v="57"/>
    <b v="1"/>
    <x v="27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1333"/>
    <n v="1364996645"/>
    <b v="0"/>
    <n v="74"/>
    <b v="1"/>
    <x v="17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x v="1334"/>
    <n v="1434650084"/>
    <b v="0"/>
    <n v="63"/>
    <b v="1"/>
    <x v="12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x v="1335"/>
    <n v="1314124129"/>
    <b v="0"/>
    <n v="56"/>
    <b v="1"/>
    <x v="15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1336"/>
    <n v="1400694790"/>
    <b v="1"/>
    <n v="73"/>
    <b v="1"/>
    <x v="9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1337"/>
    <n v="1385585434"/>
    <b v="1"/>
    <n v="85"/>
    <b v="1"/>
    <x v="12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x v="1338"/>
    <n v="1481838481"/>
    <b v="0"/>
    <n v="82"/>
    <b v="1"/>
    <x v="15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1339"/>
    <n v="1378586179"/>
    <b v="0"/>
    <n v="65"/>
    <b v="1"/>
    <x v="25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1340"/>
    <n v="1468593057"/>
    <b v="0"/>
    <n v="64"/>
    <b v="1"/>
    <x v="11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1341"/>
    <n v="1421983138"/>
    <b v="0"/>
    <n v="61"/>
    <b v="1"/>
    <x v="25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1342"/>
    <n v="1460219110"/>
    <b v="0"/>
    <n v="37"/>
    <b v="0"/>
    <x v="11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1343"/>
    <n v="1435133807"/>
    <b v="0"/>
    <n v="39"/>
    <b v="1"/>
    <x v="11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1344"/>
    <n v="1406958354"/>
    <b v="0"/>
    <n v="31"/>
    <b v="1"/>
    <x v="11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1345"/>
    <n v="1474339696"/>
    <b v="0"/>
    <n v="66"/>
    <b v="1"/>
    <x v="11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1346"/>
    <n v="1397854356"/>
    <b v="0"/>
    <n v="46"/>
    <b v="0"/>
    <x v="11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347"/>
    <n v="1487082286"/>
    <b v="1"/>
    <n v="70"/>
    <b v="1"/>
    <x v="3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1348"/>
    <n v="1359575988"/>
    <b v="1"/>
    <n v="120"/>
    <b v="1"/>
    <x v="8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349"/>
    <n v="1396974355"/>
    <b v="0"/>
    <n v="81"/>
    <b v="1"/>
    <x v="22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1350"/>
    <n v="1462209169"/>
    <b v="0"/>
    <n v="130"/>
    <b v="1"/>
    <x v="11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x v="1351"/>
    <n v="1427121931"/>
    <b v="0"/>
    <n v="86"/>
    <b v="1"/>
    <x v="11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1352"/>
    <n v="1415737515"/>
    <b v="0"/>
    <n v="50"/>
    <b v="1"/>
    <x v="19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353"/>
    <n v="1399563953"/>
    <b v="1"/>
    <n v="59"/>
    <b v="1"/>
    <x v="15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x v="1354"/>
    <n v="1265493806"/>
    <b v="1"/>
    <n v="79"/>
    <b v="1"/>
    <x v="0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1355"/>
    <n v="1434609424"/>
    <b v="0"/>
    <n v="28"/>
    <b v="0"/>
    <x v="26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1356"/>
    <n v="1329890585"/>
    <b v="0"/>
    <n v="56"/>
    <b v="1"/>
    <x v="25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1357"/>
    <n v="1334442519"/>
    <b v="1"/>
    <n v="60"/>
    <b v="1"/>
    <x v="11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1358"/>
    <n v="1461985967"/>
    <b v="0"/>
    <n v="60"/>
    <b v="1"/>
    <x v="11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359"/>
    <n v="1390853620"/>
    <b v="1"/>
    <n v="74"/>
    <b v="1"/>
    <x v="15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1360"/>
    <n v="1423506179"/>
    <b v="0"/>
    <n v="50"/>
    <b v="1"/>
    <x v="19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1361"/>
    <n v="1375008418"/>
    <b v="0"/>
    <n v="63"/>
    <b v="1"/>
    <x v="25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1362"/>
    <n v="1328760129"/>
    <b v="1"/>
    <n v="73"/>
    <b v="1"/>
    <x v="12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1363"/>
    <n v="1410555998"/>
    <b v="1"/>
    <n v="55"/>
    <b v="1"/>
    <x v="8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1364"/>
    <n v="1470169166"/>
    <b v="0"/>
    <n v="78"/>
    <b v="1"/>
    <x v="11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x v="1365"/>
    <n v="1443461616"/>
    <b v="0"/>
    <n v="52"/>
    <b v="1"/>
    <x v="11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1366"/>
    <n v="1470227660"/>
    <b v="0"/>
    <n v="47"/>
    <b v="1"/>
    <x v="11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1367"/>
    <n v="1403453368"/>
    <b v="0"/>
    <n v="117"/>
    <b v="1"/>
    <x v="16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368"/>
    <n v="1364827370"/>
    <b v="0"/>
    <n v="47"/>
    <b v="1"/>
    <x v="27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x v="1369"/>
    <n v="1411333887"/>
    <b v="0"/>
    <n v="25"/>
    <b v="0"/>
    <x v="11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1370"/>
    <n v="1430445163"/>
    <b v="0"/>
    <n v="67"/>
    <b v="1"/>
    <x v="25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1371"/>
    <n v="1476386395"/>
    <b v="0"/>
    <n v="62"/>
    <b v="1"/>
    <x v="20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1372"/>
    <n v="1433254268"/>
    <b v="0"/>
    <n v="29"/>
    <b v="1"/>
    <x v="11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1373"/>
    <n v="1432484080"/>
    <b v="0"/>
    <n v="111"/>
    <b v="1"/>
    <x v="11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1374"/>
    <n v="1449116407"/>
    <b v="0"/>
    <n v="46"/>
    <b v="1"/>
    <x v="11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x v="1375"/>
    <n v="1445791811"/>
    <b v="0"/>
    <n v="51"/>
    <b v="1"/>
    <x v="11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1376"/>
    <n v="1338352043"/>
    <b v="0"/>
    <n v="79"/>
    <b v="1"/>
    <x v="15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1377"/>
    <n v="1457553121"/>
    <b v="1"/>
    <n v="29"/>
    <b v="1"/>
    <x v="8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1378"/>
    <n v="1427221560"/>
    <b v="0"/>
    <n v="29"/>
    <b v="1"/>
    <x v="11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1379"/>
    <n v="1401205731"/>
    <b v="0"/>
    <n v="60"/>
    <b v="1"/>
    <x v="27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1380"/>
    <n v="1300354764"/>
    <b v="0"/>
    <n v="46"/>
    <b v="1"/>
    <x v="27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1381"/>
    <n v="1441297645"/>
    <b v="0"/>
    <n v="57"/>
    <b v="0"/>
    <x v="35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1382"/>
    <n v="1422834819"/>
    <b v="0"/>
    <n v="27"/>
    <b v="1"/>
    <x v="11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1383"/>
    <n v="1346885050"/>
    <b v="0"/>
    <n v="69"/>
    <b v="1"/>
    <x v="15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1384"/>
    <n v="1479577761"/>
    <b v="0"/>
    <n v="96"/>
    <b v="1"/>
    <x v="11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x v="1385"/>
    <n v="1456121174"/>
    <b v="0"/>
    <n v="81"/>
    <b v="0"/>
    <x v="1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1386"/>
    <n v="1308496075"/>
    <b v="0"/>
    <n v="62"/>
    <b v="1"/>
    <x v="17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1387"/>
    <n v="1481133653"/>
    <b v="0"/>
    <n v="6"/>
    <b v="0"/>
    <x v="1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1388"/>
    <n v="1432410639"/>
    <b v="0"/>
    <n v="62"/>
    <b v="1"/>
    <x v="11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1389"/>
    <n v="1372296436"/>
    <b v="0"/>
    <n v="69"/>
    <b v="1"/>
    <x v="13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1390"/>
    <n v="1288160403"/>
    <b v="1"/>
    <n v="104"/>
    <b v="1"/>
    <x v="11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1391"/>
    <n v="1467468008"/>
    <b v="0"/>
    <n v="39"/>
    <b v="1"/>
    <x v="19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1392"/>
    <n v="1404140667"/>
    <b v="0"/>
    <n v="40"/>
    <b v="1"/>
    <x v="11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1393"/>
    <n v="1424221866"/>
    <b v="0"/>
    <n v="33"/>
    <b v="0"/>
    <x v="11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1394"/>
    <n v="1467973256"/>
    <b v="0"/>
    <n v="46"/>
    <b v="1"/>
    <x v="11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1395"/>
    <n v="1407787774"/>
    <b v="1"/>
    <n v="34"/>
    <b v="1"/>
    <x v="11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1396"/>
    <n v="1301950070"/>
    <b v="1"/>
    <n v="61"/>
    <b v="1"/>
    <x v="8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1397"/>
    <n v="1401125238"/>
    <b v="0"/>
    <n v="40"/>
    <b v="1"/>
    <x v="9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1398"/>
    <n v="1415125088"/>
    <b v="0"/>
    <n v="35"/>
    <b v="1"/>
    <x v="11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x v="1399"/>
    <n v="1460155212"/>
    <b v="0"/>
    <n v="12"/>
    <b v="1"/>
    <x v="16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400"/>
    <n v="1356979110"/>
    <b v="0"/>
    <n v="35"/>
    <b v="1"/>
    <x v="27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x v="1401"/>
    <n v="1332948694"/>
    <b v="0"/>
    <n v="20"/>
    <b v="1"/>
    <x v="15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402"/>
    <n v="1309311545"/>
    <b v="0"/>
    <n v="56"/>
    <b v="1"/>
    <x v="22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1403"/>
    <n v="1409090013"/>
    <b v="0"/>
    <n v="82"/>
    <b v="1"/>
    <x v="1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1404"/>
    <n v="1442268063"/>
    <b v="0"/>
    <n v="63"/>
    <b v="1"/>
    <x v="11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x v="1405"/>
    <n v="1405743181"/>
    <b v="1"/>
    <n v="55"/>
    <b v="1"/>
    <x v="11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x v="1406"/>
    <n v="1429651266"/>
    <b v="0"/>
    <n v="74"/>
    <b v="1"/>
    <x v="11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x v="1407"/>
    <n v="1457539235"/>
    <b v="0"/>
    <n v="117"/>
    <b v="1"/>
    <x v="15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1408"/>
    <n v="1453757800"/>
    <b v="0"/>
    <n v="30"/>
    <b v="0"/>
    <x v="29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1409"/>
    <n v="1281028152"/>
    <b v="0"/>
    <n v="75"/>
    <b v="1"/>
    <x v="12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1410"/>
    <n v="1434180944"/>
    <b v="0"/>
    <n v="112"/>
    <b v="1"/>
    <x v="11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x v="1411"/>
    <n v="1330968347"/>
    <b v="0"/>
    <n v="42"/>
    <b v="1"/>
    <x v="22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412"/>
    <n v="1423366789"/>
    <b v="0"/>
    <n v="70"/>
    <b v="1"/>
    <x v="12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x v="1413"/>
    <n v="1433980206"/>
    <b v="0"/>
    <n v="40"/>
    <b v="1"/>
    <x v="11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1414"/>
    <n v="1488827677"/>
    <b v="1"/>
    <n v="26"/>
    <b v="0"/>
    <x v="9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1415"/>
    <n v="1456793925"/>
    <b v="0"/>
    <n v="31"/>
    <b v="1"/>
    <x v="11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416"/>
    <n v="1387390555"/>
    <b v="0"/>
    <n v="33"/>
    <b v="1"/>
    <x v="12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417"/>
    <n v="1328559435"/>
    <b v="0"/>
    <n v="70"/>
    <b v="1"/>
    <x v="15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418"/>
    <n v="1468843554"/>
    <b v="0"/>
    <n v="34"/>
    <b v="0"/>
    <x v="1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1419"/>
    <n v="1401756143"/>
    <b v="0"/>
    <n v="27"/>
    <b v="0"/>
    <x v="24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420"/>
    <n v="1416360585"/>
    <b v="0"/>
    <n v="22"/>
    <b v="0"/>
    <x v="32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421"/>
    <n v="1386216545"/>
    <b v="0"/>
    <n v="30"/>
    <b v="0"/>
    <x v="18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1422"/>
    <n v="1421960934"/>
    <b v="0"/>
    <n v="30"/>
    <b v="1"/>
    <x v="11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1423"/>
    <n v="1404970632"/>
    <b v="0"/>
    <n v="7"/>
    <b v="0"/>
    <x v="11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1424"/>
    <n v="1351796674"/>
    <b v="0"/>
    <n v="60"/>
    <b v="1"/>
    <x v="27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1425"/>
    <n v="1425891201"/>
    <b v="0"/>
    <n v="51"/>
    <b v="1"/>
    <x v="11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426"/>
    <n v="1310693986"/>
    <b v="0"/>
    <n v="37"/>
    <b v="1"/>
    <x v="27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1427"/>
    <n v="1458820564"/>
    <b v="0"/>
    <n v="72"/>
    <b v="1"/>
    <x v="4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1428"/>
    <n v="1437508976"/>
    <b v="1"/>
    <n v="74"/>
    <b v="1"/>
    <x v="11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1429"/>
    <n v="1405928601"/>
    <b v="0"/>
    <n v="68"/>
    <b v="1"/>
    <x v="16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1430"/>
    <n v="1416600960"/>
    <b v="0"/>
    <n v="38"/>
    <b v="0"/>
    <x v="29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1431"/>
    <n v="1295575001"/>
    <b v="0"/>
    <n v="36"/>
    <b v="1"/>
    <x v="12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1432"/>
    <n v="1461370956"/>
    <b v="0"/>
    <n v="69"/>
    <b v="1"/>
    <x v="11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1433"/>
    <n v="1473850434"/>
    <b v="0"/>
    <n v="34"/>
    <b v="1"/>
    <x v="11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434"/>
    <n v="1339109212"/>
    <b v="0"/>
    <n v="81"/>
    <b v="1"/>
    <x v="12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435"/>
    <n v="1326872367"/>
    <b v="0"/>
    <n v="57"/>
    <b v="1"/>
    <x v="15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36"/>
    <n v="1376501292"/>
    <b v="1"/>
    <n v="76"/>
    <b v="1"/>
    <x v="2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1437"/>
    <n v="1459411371"/>
    <b v="0"/>
    <n v="34"/>
    <b v="1"/>
    <x v="11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1438"/>
    <n v="1435645490"/>
    <b v="0"/>
    <n v="76"/>
    <b v="1"/>
    <x v="11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1439"/>
    <n v="1412149970"/>
    <b v="0"/>
    <n v="55"/>
    <b v="1"/>
    <x v="12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x v="1440"/>
    <n v="1451655808"/>
    <b v="0"/>
    <n v="83"/>
    <b v="1"/>
    <x v="8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441"/>
    <n v="1306417323"/>
    <b v="0"/>
    <n v="49"/>
    <b v="1"/>
    <x v="17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1442"/>
    <n v="1464653696"/>
    <b v="0"/>
    <n v="23"/>
    <b v="1"/>
    <x v="11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1443"/>
    <n v="1463771421"/>
    <b v="0"/>
    <n v="28"/>
    <b v="1"/>
    <x v="11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x v="1444"/>
    <n v="1447614732"/>
    <b v="0"/>
    <n v="8"/>
    <b v="1"/>
    <x v="12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1445"/>
    <n v="1458336672"/>
    <b v="0"/>
    <n v="36"/>
    <b v="1"/>
    <x v="11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1446"/>
    <n v="1340944096"/>
    <b v="0"/>
    <n v="115"/>
    <b v="1"/>
    <x v="12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1447"/>
    <n v="1434484070"/>
    <b v="0"/>
    <n v="52"/>
    <b v="1"/>
    <x v="11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1448"/>
    <n v="1449436390"/>
    <b v="1"/>
    <n v="47"/>
    <b v="0"/>
    <x v="24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1449"/>
    <n v="1417469639"/>
    <b v="0"/>
    <n v="43"/>
    <b v="1"/>
    <x v="11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x v="1450"/>
    <n v="1346806909"/>
    <b v="0"/>
    <n v="97"/>
    <b v="1"/>
    <x v="17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x v="1451"/>
    <n v="1414164715"/>
    <b v="0"/>
    <n v="37"/>
    <b v="0"/>
    <x v="1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1452"/>
    <n v="1434475476"/>
    <b v="1"/>
    <n v="49"/>
    <b v="1"/>
    <x v="11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1453"/>
    <n v="1400725112"/>
    <b v="0"/>
    <n v="44"/>
    <b v="1"/>
    <x v="11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1454"/>
    <n v="1346276349"/>
    <b v="1"/>
    <n v="151"/>
    <b v="1"/>
    <x v="4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1455"/>
    <n v="1429306520"/>
    <b v="0"/>
    <n v="44"/>
    <b v="1"/>
    <x v="15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456"/>
    <n v="1315588033"/>
    <b v="0"/>
    <n v="27"/>
    <b v="0"/>
    <x v="18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1457"/>
    <n v="1473200844"/>
    <b v="0"/>
    <n v="70"/>
    <b v="1"/>
    <x v="11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x v="1458"/>
    <n v="1395407445"/>
    <b v="0"/>
    <n v="117"/>
    <b v="1"/>
    <x v="16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1459"/>
    <n v="1438639130"/>
    <b v="0"/>
    <n v="24"/>
    <b v="1"/>
    <x v="11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1460"/>
    <n v="1404932004"/>
    <b v="0"/>
    <n v="39"/>
    <b v="1"/>
    <x v="11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1461"/>
    <n v="1464958484"/>
    <b v="0"/>
    <n v="21"/>
    <b v="1"/>
    <x v="11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807"/>
    <n v="1447594176"/>
    <b v="0"/>
    <n v="46"/>
    <b v="1"/>
    <x v="11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1462"/>
    <n v="1432032067"/>
    <b v="0"/>
    <n v="57"/>
    <b v="1"/>
    <x v="11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1463"/>
    <n v="1408313438"/>
    <b v="1"/>
    <n v="70"/>
    <b v="1"/>
    <x v="11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1464"/>
    <n v="1461607591"/>
    <b v="0"/>
    <n v="61"/>
    <b v="1"/>
    <x v="7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x v="1465"/>
    <n v="1421812637"/>
    <b v="0"/>
    <n v="38"/>
    <b v="1"/>
    <x v="19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1466"/>
    <n v="1462841990"/>
    <b v="0"/>
    <n v="40"/>
    <b v="1"/>
    <x v="11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1467"/>
    <n v="1455790405"/>
    <b v="0"/>
    <n v="24"/>
    <b v="1"/>
    <x v="11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1468"/>
    <n v="1396468782"/>
    <b v="0"/>
    <n v="46"/>
    <b v="1"/>
    <x v="12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1469"/>
    <n v="1395155478"/>
    <b v="1"/>
    <n v="79"/>
    <b v="1"/>
    <x v="12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1470"/>
    <n v="1384480685"/>
    <b v="1"/>
    <n v="77"/>
    <b v="1"/>
    <x v="12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1471"/>
    <n v="1332978688"/>
    <b v="0"/>
    <n v="71"/>
    <b v="1"/>
    <x v="15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472"/>
    <n v="1447195695"/>
    <b v="0"/>
    <n v="83"/>
    <b v="1"/>
    <x v="3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x v="1473"/>
    <n v="1434999621"/>
    <b v="0"/>
    <n v="42"/>
    <b v="1"/>
    <x v="9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x v="1474"/>
    <n v="1431453687"/>
    <b v="0"/>
    <n v="205"/>
    <b v="1"/>
    <x v="5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1475"/>
    <n v="1433647882"/>
    <b v="0"/>
    <n v="19"/>
    <b v="1"/>
    <x v="17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476"/>
    <n v="1306608888"/>
    <b v="0"/>
    <n v="24"/>
    <b v="1"/>
    <x v="15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x v="1477"/>
    <n v="1487091661"/>
    <b v="0"/>
    <n v="15"/>
    <b v="0"/>
    <x v="1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x v="1478"/>
    <n v="1481129340"/>
    <b v="0"/>
    <n v="85"/>
    <b v="1"/>
    <x v="3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479"/>
    <n v="1306197066"/>
    <b v="0"/>
    <n v="75"/>
    <b v="1"/>
    <x v="12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1480"/>
    <n v="1406908078"/>
    <b v="0"/>
    <n v="43"/>
    <b v="1"/>
    <x v="11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1481"/>
    <n v="1318864308"/>
    <b v="0"/>
    <n v="65"/>
    <b v="1"/>
    <x v="12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1482"/>
    <n v="1438549026"/>
    <b v="0"/>
    <n v="72"/>
    <b v="0"/>
    <x v="12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x v="1483"/>
    <n v="1443460627"/>
    <b v="0"/>
    <n v="5"/>
    <b v="0"/>
    <x v="29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1484"/>
    <n v="1486149981"/>
    <b v="0"/>
    <n v="18"/>
    <b v="1"/>
    <x v="25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1485"/>
    <n v="1415392666"/>
    <b v="0"/>
    <n v="33"/>
    <b v="1"/>
    <x v="11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x v="1486"/>
    <n v="1430617209"/>
    <b v="0"/>
    <n v="30"/>
    <b v="1"/>
    <x v="13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x v="1487"/>
    <n v="1480219174"/>
    <b v="0"/>
    <n v="18"/>
    <b v="0"/>
    <x v="19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492"/>
    <n v="1456183649"/>
    <b v="0"/>
    <n v="72"/>
    <b v="1"/>
    <x v="11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1488"/>
    <n v="1459265045"/>
    <b v="0"/>
    <n v="63"/>
    <b v="1"/>
    <x v="11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489"/>
    <n v="1412189881"/>
    <b v="0"/>
    <n v="7"/>
    <b v="0"/>
    <x v="36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1490"/>
    <n v="1341856178"/>
    <b v="0"/>
    <n v="55"/>
    <b v="1"/>
    <x v="8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1491"/>
    <n v="1428551474"/>
    <b v="0"/>
    <n v="69"/>
    <b v="1"/>
    <x v="4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1492"/>
    <n v="1421101903"/>
    <b v="0"/>
    <n v="66"/>
    <b v="1"/>
    <x v="11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x v="1493"/>
    <n v="1464921112"/>
    <b v="0"/>
    <n v="81"/>
    <b v="1"/>
    <x v="4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x v="1494"/>
    <n v="1452631647"/>
    <b v="0"/>
    <n v="43"/>
    <b v="0"/>
    <x v="4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1495"/>
    <n v="1306525512"/>
    <b v="0"/>
    <n v="54"/>
    <b v="1"/>
    <x v="15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1496"/>
    <n v="1466793290"/>
    <b v="0"/>
    <n v="39"/>
    <b v="1"/>
    <x v="11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1497"/>
    <n v="1433160898"/>
    <b v="1"/>
    <n v="79"/>
    <b v="1"/>
    <x v="11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1498"/>
    <n v="1473445510"/>
    <b v="0"/>
    <n v="64"/>
    <b v="1"/>
    <x v="9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1499"/>
    <n v="1414277578"/>
    <b v="0"/>
    <n v="28"/>
    <b v="1"/>
    <x v="11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x v="1500"/>
    <n v="1247504047"/>
    <b v="1"/>
    <n v="68"/>
    <b v="1"/>
    <x v="15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501"/>
    <n v="1488935245"/>
    <b v="0"/>
    <n v="39"/>
    <b v="0"/>
    <x v="14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x v="1502"/>
    <n v="1473833082"/>
    <b v="0"/>
    <n v="90"/>
    <b v="1"/>
    <x v="3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1503"/>
    <n v="1443016697"/>
    <b v="1"/>
    <n v="84"/>
    <b v="1"/>
    <x v="11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1504"/>
    <n v="1424213264"/>
    <b v="0"/>
    <n v="45"/>
    <b v="1"/>
    <x v="11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1505"/>
    <n v="1399948353"/>
    <b v="1"/>
    <n v="61"/>
    <b v="1"/>
    <x v="11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1506"/>
    <n v="1478030325"/>
    <b v="0"/>
    <n v="44"/>
    <b v="1"/>
    <x v="11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507"/>
    <n v="1321252488"/>
    <b v="0"/>
    <n v="35"/>
    <b v="1"/>
    <x v="27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508"/>
    <n v="1467734450"/>
    <b v="0"/>
    <n v="24"/>
    <b v="0"/>
    <x v="1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1509"/>
    <n v="1446663686"/>
    <b v="0"/>
    <n v="51"/>
    <b v="1"/>
    <x v="11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1510"/>
    <n v="1418654916"/>
    <b v="0"/>
    <n v="78"/>
    <b v="1"/>
    <x v="11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1511"/>
    <n v="1434669419"/>
    <b v="0"/>
    <n v="58"/>
    <b v="1"/>
    <x v="11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x v="1512"/>
    <n v="1412845246"/>
    <b v="0"/>
    <n v="78"/>
    <b v="1"/>
    <x v="11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x v="1513"/>
    <n v="1423959123"/>
    <b v="0"/>
    <n v="62"/>
    <b v="1"/>
    <x v="11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1514"/>
    <n v="1430505171"/>
    <b v="0"/>
    <n v="46"/>
    <b v="1"/>
    <x v="11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1515"/>
    <n v="1433259577"/>
    <b v="0"/>
    <n v="78"/>
    <b v="1"/>
    <x v="11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516"/>
    <n v="1351663605"/>
    <b v="0"/>
    <n v="121"/>
    <b v="1"/>
    <x v="17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1517"/>
    <n v="1486426053"/>
    <b v="0"/>
    <n v="53"/>
    <b v="1"/>
    <x v="5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1518"/>
    <n v="1424414350"/>
    <b v="0"/>
    <n v="13"/>
    <b v="1"/>
    <x v="11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519"/>
    <n v="1328033818"/>
    <b v="0"/>
    <n v="89"/>
    <b v="1"/>
    <x v="22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520"/>
    <n v="1415750615"/>
    <b v="0"/>
    <n v="16"/>
    <b v="0"/>
    <x v="1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1521"/>
    <n v="1443029206"/>
    <b v="0"/>
    <n v="55"/>
    <b v="1"/>
    <x v="11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522"/>
    <n v="1427224606"/>
    <b v="0"/>
    <n v="19"/>
    <b v="1"/>
    <x v="15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1523"/>
    <n v="1436283107"/>
    <b v="0"/>
    <n v="90"/>
    <b v="1"/>
    <x v="11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1524"/>
    <n v="1452546853"/>
    <b v="0"/>
    <n v="15"/>
    <b v="1"/>
    <x v="11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1525"/>
    <n v="1409179384"/>
    <b v="0"/>
    <n v="57"/>
    <b v="1"/>
    <x v="11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1526"/>
    <n v="1396396662"/>
    <b v="0"/>
    <n v="62"/>
    <b v="1"/>
    <x v="15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1527"/>
    <n v="1404927440"/>
    <b v="0"/>
    <n v="29"/>
    <b v="1"/>
    <x v="11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1528"/>
    <n v="1439952550"/>
    <b v="0"/>
    <n v="17"/>
    <b v="0"/>
    <x v="11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x v="1529"/>
    <n v="1391479339"/>
    <b v="0"/>
    <n v="55"/>
    <b v="1"/>
    <x v="8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1530"/>
    <n v="1423710308"/>
    <b v="1"/>
    <n v="31"/>
    <b v="1"/>
    <x v="8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x v="1531"/>
    <n v="1424477934"/>
    <b v="0"/>
    <n v="24"/>
    <b v="1"/>
    <x v="11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1532"/>
    <n v="1454098976"/>
    <b v="0"/>
    <n v="17"/>
    <b v="1"/>
    <x v="9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1533"/>
    <n v="1450760719"/>
    <b v="0"/>
    <n v="26"/>
    <b v="1"/>
    <x v="9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1534"/>
    <n v="1407789908"/>
    <b v="1"/>
    <n v="23"/>
    <b v="1"/>
    <x v="11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1535"/>
    <n v="1441157592"/>
    <b v="0"/>
    <n v="33"/>
    <b v="0"/>
    <x v="10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1536"/>
    <n v="1437411820"/>
    <b v="0"/>
    <n v="36"/>
    <b v="1"/>
    <x v="11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x v="1537"/>
    <n v="1424275632"/>
    <b v="0"/>
    <n v="47"/>
    <b v="1"/>
    <x v="11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1538"/>
    <n v="1331348404"/>
    <b v="0"/>
    <n v="48"/>
    <b v="1"/>
    <x v="15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539"/>
    <n v="1427780432"/>
    <b v="0"/>
    <n v="38"/>
    <b v="1"/>
    <x v="15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x v="1540"/>
    <n v="1437747295"/>
    <b v="0"/>
    <n v="21"/>
    <b v="1"/>
    <x v="1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1541"/>
    <n v="1484843948"/>
    <b v="0"/>
    <n v="34"/>
    <b v="1"/>
    <x v="11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1542"/>
    <n v="1301975637"/>
    <b v="0"/>
    <n v="35"/>
    <b v="1"/>
    <x v="8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543"/>
    <n v="1400636279"/>
    <b v="0"/>
    <n v="19"/>
    <b v="1"/>
    <x v="16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1544"/>
    <n v="1467040769"/>
    <b v="0"/>
    <n v="30"/>
    <b v="1"/>
    <x v="19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1545"/>
    <n v="1478018050"/>
    <b v="0"/>
    <n v="28"/>
    <b v="1"/>
    <x v="1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1546"/>
    <n v="1384941892"/>
    <b v="0"/>
    <n v="169"/>
    <b v="1"/>
    <x v="17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x v="1547"/>
    <n v="1372384194"/>
    <b v="0"/>
    <n v="62"/>
    <b v="1"/>
    <x v="12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1548"/>
    <n v="1456789685"/>
    <b v="0"/>
    <n v="21"/>
    <b v="1"/>
    <x v="11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1549"/>
    <n v="1423090174"/>
    <b v="0"/>
    <n v="21"/>
    <b v="1"/>
    <x v="25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x v="1550"/>
    <n v="1387403967"/>
    <b v="0"/>
    <n v="40"/>
    <b v="1"/>
    <x v="15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1551"/>
    <n v="1457352787"/>
    <b v="0"/>
    <n v="91"/>
    <b v="0"/>
    <x v="11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x v="1552"/>
    <n v="1481939362"/>
    <b v="0"/>
    <n v="1"/>
    <b v="0"/>
    <x v="10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553"/>
    <n v="1407954413"/>
    <b v="0"/>
    <n v="22"/>
    <b v="1"/>
    <x v="15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1554"/>
    <n v="1317564135"/>
    <b v="0"/>
    <n v="38"/>
    <b v="1"/>
    <x v="12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x v="1555"/>
    <n v="1398802148"/>
    <b v="0"/>
    <n v="11"/>
    <b v="1"/>
    <x v="11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1556"/>
    <n v="1399387173"/>
    <b v="0"/>
    <n v="17"/>
    <b v="1"/>
    <x v="11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1557"/>
    <n v="1409266862"/>
    <b v="0"/>
    <n v="26"/>
    <b v="1"/>
    <x v="11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x v="1558"/>
    <n v="1404841270"/>
    <b v="0"/>
    <n v="34"/>
    <b v="1"/>
    <x v="11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1559"/>
    <n v="1403125737"/>
    <b v="0"/>
    <n v="27"/>
    <b v="1"/>
    <x v="19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1560"/>
    <n v="1433999785"/>
    <b v="0"/>
    <n v="30"/>
    <b v="1"/>
    <x v="19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1561"/>
    <n v="1321035449"/>
    <b v="0"/>
    <n v="22"/>
    <b v="0"/>
    <x v="23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1562"/>
    <n v="1414438177"/>
    <b v="0"/>
    <n v="36"/>
    <b v="0"/>
    <x v="11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1563"/>
    <n v="1390564857"/>
    <b v="0"/>
    <n v="99"/>
    <b v="1"/>
    <x v="5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564"/>
    <n v="1399888221"/>
    <b v="0"/>
    <n v="37"/>
    <b v="0"/>
    <x v="18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565"/>
    <n v="1430803560"/>
    <b v="0"/>
    <n v="42"/>
    <b v="0"/>
    <x v="6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566"/>
    <n v="1447777514"/>
    <b v="0"/>
    <n v="22"/>
    <b v="0"/>
    <x v="1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1567"/>
    <n v="1436376146"/>
    <b v="0"/>
    <n v="66"/>
    <b v="1"/>
    <x v="11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x v="1568"/>
    <n v="1403703580"/>
    <b v="0"/>
    <n v="74"/>
    <b v="1"/>
    <x v="11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569"/>
    <n v="1455892160"/>
    <b v="0"/>
    <n v="33"/>
    <b v="1"/>
    <x v="3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1570"/>
    <n v="1400774409"/>
    <b v="1"/>
    <n v="51"/>
    <b v="1"/>
    <x v="11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1571"/>
    <n v="1413922018"/>
    <b v="0"/>
    <n v="32"/>
    <b v="1"/>
    <x v="15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572"/>
    <n v="1286319256"/>
    <b v="0"/>
    <n v="107"/>
    <b v="1"/>
    <x v="12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x v="1573"/>
    <n v="1458416585"/>
    <b v="0"/>
    <n v="46"/>
    <b v="1"/>
    <x v="11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x v="1574"/>
    <n v="1362081933"/>
    <b v="1"/>
    <n v="80"/>
    <b v="1"/>
    <x v="8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1575"/>
    <n v="1401714114"/>
    <b v="0"/>
    <n v="35"/>
    <b v="1"/>
    <x v="11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x v="1576"/>
    <n v="1442804633"/>
    <b v="0"/>
    <n v="35"/>
    <b v="1"/>
    <x v="11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1577"/>
    <n v="1324243985"/>
    <b v="0"/>
    <n v="61"/>
    <b v="1"/>
    <x v="15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x v="1578"/>
    <n v="1435627497"/>
    <b v="0"/>
    <n v="18"/>
    <b v="0"/>
    <x v="1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1579"/>
    <n v="1396923624"/>
    <b v="1"/>
    <n v="122"/>
    <b v="1"/>
    <x v="0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580"/>
    <n v="1298048082"/>
    <b v="0"/>
    <n v="90"/>
    <b v="1"/>
    <x v="22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1581"/>
    <n v="1459567371"/>
    <b v="0"/>
    <n v="46"/>
    <b v="1"/>
    <x v="11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x v="1582"/>
    <n v="1470655240"/>
    <b v="1"/>
    <n v="50"/>
    <b v="1"/>
    <x v="11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583"/>
    <n v="1432640342"/>
    <b v="0"/>
    <n v="8"/>
    <b v="0"/>
    <x v="29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x v="1584"/>
    <n v="1458613082"/>
    <b v="0"/>
    <n v="49"/>
    <b v="1"/>
    <x v="11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1585"/>
    <n v="1414342894"/>
    <b v="0"/>
    <n v="95"/>
    <b v="1"/>
    <x v="11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1586"/>
    <n v="1409884821"/>
    <b v="0"/>
    <n v="59"/>
    <b v="1"/>
    <x v="19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1363"/>
    <n v="1410840126"/>
    <b v="1"/>
    <n v="37"/>
    <b v="1"/>
    <x v="11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1587"/>
    <n v="1463422499"/>
    <b v="0"/>
    <n v="44"/>
    <b v="1"/>
    <x v="11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588"/>
    <n v="1456108456"/>
    <b v="0"/>
    <n v="38"/>
    <b v="0"/>
    <x v="1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589"/>
    <n v="1456285988"/>
    <b v="0"/>
    <n v="66"/>
    <b v="1"/>
    <x v="15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590"/>
    <n v="1454298186"/>
    <b v="0"/>
    <n v="104"/>
    <b v="1"/>
    <x v="15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1591"/>
    <n v="1416419916"/>
    <b v="1"/>
    <n v="84"/>
    <b v="0"/>
    <x v="24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1592"/>
    <n v="1304376478"/>
    <b v="0"/>
    <n v="38"/>
    <b v="1"/>
    <x v="15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1593"/>
    <n v="1444913817"/>
    <b v="0"/>
    <n v="43"/>
    <b v="1"/>
    <x v="8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594"/>
    <n v="1378722437"/>
    <b v="0"/>
    <n v="32"/>
    <b v="1"/>
    <x v="22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1595"/>
    <n v="1371491244"/>
    <b v="0"/>
    <n v="32"/>
    <b v="1"/>
    <x v="15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1596"/>
    <n v="1402784964"/>
    <b v="0"/>
    <n v="17"/>
    <b v="0"/>
    <x v="11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1597"/>
    <n v="1444220588"/>
    <b v="1"/>
    <n v="68"/>
    <b v="1"/>
    <x v="11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x v="1598"/>
    <n v="1421081857"/>
    <b v="0"/>
    <n v="55"/>
    <b v="1"/>
    <x v="11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1599"/>
    <n v="1430751869"/>
    <b v="0"/>
    <n v="50"/>
    <b v="1"/>
    <x v="4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1600"/>
    <n v="1436305452"/>
    <b v="0"/>
    <n v="29"/>
    <b v="0"/>
    <x v="11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01"/>
    <n v="1459545276"/>
    <b v="0"/>
    <n v="52"/>
    <b v="1"/>
    <x v="22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602"/>
    <n v="1396631500"/>
    <b v="0"/>
    <n v="48"/>
    <b v="0"/>
    <x v="28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1603"/>
    <n v="1411109167"/>
    <b v="0"/>
    <n v="34"/>
    <b v="1"/>
    <x v="11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1604"/>
    <n v="1365643344"/>
    <b v="0"/>
    <n v="66"/>
    <b v="1"/>
    <x v="16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1605"/>
    <n v="1457881057"/>
    <b v="0"/>
    <n v="22"/>
    <b v="1"/>
    <x v="11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1606"/>
    <n v="1352107421"/>
    <b v="0"/>
    <n v="70"/>
    <b v="0"/>
    <x v="23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1607"/>
    <n v="1442473210"/>
    <b v="0"/>
    <n v="45"/>
    <b v="1"/>
    <x v="11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1608"/>
    <n v="1325432091"/>
    <b v="0"/>
    <n v="41"/>
    <b v="1"/>
    <x v="17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609"/>
    <n v="1347137731"/>
    <b v="0"/>
    <n v="54"/>
    <b v="1"/>
    <x v="12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610"/>
    <n v="1425259011"/>
    <b v="0"/>
    <n v="113"/>
    <b v="1"/>
    <x v="15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1611"/>
    <n v="1445027346"/>
    <b v="0"/>
    <n v="25"/>
    <b v="0"/>
    <x v="19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x v="1612"/>
    <n v="1426615833"/>
    <b v="0"/>
    <n v="7"/>
    <b v="0"/>
    <x v="26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x v="1613"/>
    <n v="1375729469"/>
    <b v="1"/>
    <n v="68"/>
    <b v="1"/>
    <x v="11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x v="1614"/>
    <n v="1413356748"/>
    <b v="0"/>
    <n v="55"/>
    <b v="0"/>
    <x v="18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1615"/>
    <n v="1485471839"/>
    <b v="0"/>
    <n v="67"/>
    <b v="1"/>
    <x v="7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616"/>
    <n v="1400106171"/>
    <b v="0"/>
    <n v="50"/>
    <b v="1"/>
    <x v="12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17"/>
    <n v="1301969633"/>
    <b v="0"/>
    <n v="56"/>
    <b v="1"/>
    <x v="15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1618"/>
    <n v="1398828064"/>
    <b v="0"/>
    <n v="57"/>
    <b v="1"/>
    <x v="11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1619"/>
    <n v="1379990038"/>
    <b v="0"/>
    <n v="79"/>
    <b v="0"/>
    <x v="33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x v="1620"/>
    <n v="1400253364"/>
    <b v="0"/>
    <n v="37"/>
    <b v="1"/>
    <x v="19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1621"/>
    <n v="1487485760"/>
    <b v="0"/>
    <n v="6"/>
    <b v="0"/>
    <x v="11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622"/>
    <n v="1433615400"/>
    <b v="0"/>
    <n v="9"/>
    <b v="1"/>
    <x v="3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23"/>
    <n v="1423083892"/>
    <b v="0"/>
    <n v="59"/>
    <b v="1"/>
    <x v="22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1624"/>
    <n v="1466767728"/>
    <b v="0"/>
    <n v="38"/>
    <b v="1"/>
    <x v="11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1625"/>
    <n v="1399666342"/>
    <b v="0"/>
    <n v="38"/>
    <b v="1"/>
    <x v="15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1626"/>
    <n v="1418150018"/>
    <b v="0"/>
    <n v="33"/>
    <b v="1"/>
    <x v="19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627"/>
    <n v="1429707729"/>
    <b v="0"/>
    <n v="25"/>
    <b v="0"/>
    <x v="6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1628"/>
    <n v="1447164896"/>
    <b v="0"/>
    <n v="72"/>
    <b v="1"/>
    <x v="11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1629"/>
    <n v="1399490415"/>
    <b v="1"/>
    <n v="71"/>
    <b v="1"/>
    <x v="11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1630"/>
    <n v="1462443918"/>
    <b v="0"/>
    <n v="76"/>
    <b v="1"/>
    <x v="11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1631"/>
    <n v="1416667679"/>
    <b v="0"/>
    <n v="79"/>
    <b v="1"/>
    <x v="5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1632"/>
    <n v="1434405044"/>
    <b v="0"/>
    <n v="41"/>
    <b v="1"/>
    <x v="11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1633"/>
    <n v="1434104712"/>
    <b v="1"/>
    <n v="57"/>
    <b v="1"/>
    <x v="11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634"/>
    <n v="1428696605"/>
    <b v="0"/>
    <n v="25"/>
    <b v="1"/>
    <x v="3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1635"/>
    <n v="1404308883"/>
    <b v="0"/>
    <n v="9"/>
    <b v="1"/>
    <x v="11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636"/>
    <n v="1365348794"/>
    <b v="0"/>
    <n v="34"/>
    <b v="1"/>
    <x v="12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1637"/>
    <n v="1442839533"/>
    <b v="0"/>
    <n v="27"/>
    <b v="0"/>
    <x v="26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1638"/>
    <n v="1462252542"/>
    <b v="0"/>
    <n v="54"/>
    <b v="1"/>
    <x v="11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1639"/>
    <n v="1459632398"/>
    <b v="0"/>
    <n v="64"/>
    <b v="1"/>
    <x v="11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1640"/>
    <n v="1273647255"/>
    <b v="0"/>
    <n v="81"/>
    <b v="1"/>
    <x v="12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1641"/>
    <n v="1457690386"/>
    <b v="0"/>
    <n v="38"/>
    <b v="1"/>
    <x v="11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1642"/>
    <n v="1274705803"/>
    <b v="0"/>
    <n v="25"/>
    <b v="1"/>
    <x v="27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x v="1643"/>
    <n v="1464815253"/>
    <b v="0"/>
    <n v="70"/>
    <b v="1"/>
    <x v="20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x v="1644"/>
    <n v="1378735983"/>
    <b v="1"/>
    <n v="39"/>
    <b v="1"/>
    <x v="20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1645"/>
    <n v="1407435418"/>
    <b v="0"/>
    <n v="53"/>
    <b v="0"/>
    <x v="19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1646"/>
    <n v="1461948185"/>
    <b v="0"/>
    <n v="24"/>
    <b v="0"/>
    <x v="1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647"/>
    <n v="1399504664"/>
    <b v="1"/>
    <n v="96"/>
    <b v="1"/>
    <x v="15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1648"/>
    <n v="1428358567"/>
    <b v="0"/>
    <n v="14"/>
    <b v="1"/>
    <x v="11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649"/>
    <n v="1301524585"/>
    <b v="0"/>
    <n v="45"/>
    <b v="1"/>
    <x v="12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1650"/>
    <n v="1424825479"/>
    <b v="0"/>
    <n v="132"/>
    <b v="1"/>
    <x v="11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1651"/>
    <n v="1447381592"/>
    <b v="0"/>
    <n v="3"/>
    <b v="1"/>
    <x v="11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x v="1652"/>
    <n v="1341524220"/>
    <b v="0"/>
    <n v="81"/>
    <b v="1"/>
    <x v="17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1653"/>
    <n v="1469443916"/>
    <b v="0"/>
    <n v="48"/>
    <b v="1"/>
    <x v="8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1654"/>
    <n v="1398983245"/>
    <b v="0"/>
    <n v="39"/>
    <b v="1"/>
    <x v="11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1655"/>
    <n v="1314720721"/>
    <b v="0"/>
    <n v="27"/>
    <b v="1"/>
    <x v="25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1656"/>
    <n v="1430425303"/>
    <b v="1"/>
    <n v="34"/>
    <b v="1"/>
    <x v="11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657"/>
    <n v="1268822909"/>
    <b v="1"/>
    <n v="33"/>
    <b v="1"/>
    <x v="3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1658"/>
    <n v="1402929075"/>
    <b v="1"/>
    <n v="78"/>
    <b v="1"/>
    <x v="11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x v="1659"/>
    <n v="1421089938"/>
    <b v="1"/>
    <n v="49"/>
    <b v="1"/>
    <x v="11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1660"/>
    <n v="1462489053"/>
    <b v="0"/>
    <n v="54"/>
    <b v="1"/>
    <x v="19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1661"/>
    <n v="1469009140"/>
    <b v="0"/>
    <n v="83"/>
    <b v="1"/>
    <x v="11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1662"/>
    <n v="1333646743"/>
    <b v="1"/>
    <n v="64"/>
    <b v="1"/>
    <x v="12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1663"/>
    <n v="1445077121"/>
    <b v="0"/>
    <n v="43"/>
    <b v="1"/>
    <x v="11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1664"/>
    <n v="1455717790"/>
    <b v="0"/>
    <n v="33"/>
    <b v="1"/>
    <x v="11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1665"/>
    <n v="1458647725"/>
    <b v="0"/>
    <n v="21"/>
    <b v="1"/>
    <x v="11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1666"/>
    <n v="1470692528"/>
    <b v="1"/>
    <n v="42"/>
    <b v="1"/>
    <x v="11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1667"/>
    <n v="1437236378"/>
    <b v="0"/>
    <n v="54"/>
    <b v="1"/>
    <x v="11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1668"/>
    <n v="1444164280"/>
    <b v="0"/>
    <n v="57"/>
    <b v="1"/>
    <x v="11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669"/>
    <n v="1423149525"/>
    <b v="0"/>
    <n v="31"/>
    <b v="1"/>
    <x v="17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1670"/>
    <n v="1432593252"/>
    <b v="0"/>
    <n v="66"/>
    <b v="1"/>
    <x v="11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x v="1671"/>
    <n v="1283976268"/>
    <b v="0"/>
    <n v="19"/>
    <b v="1"/>
    <x v="17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1672"/>
    <n v="1447698300"/>
    <b v="0"/>
    <n v="23"/>
    <b v="0"/>
    <x v="1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1673"/>
    <n v="1424587207"/>
    <b v="0"/>
    <n v="36"/>
    <b v="0"/>
    <x v="19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674"/>
    <n v="1435585497"/>
    <b v="0"/>
    <n v="64"/>
    <b v="1"/>
    <x v="11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1675"/>
    <n v="1366381877"/>
    <b v="0"/>
    <n v="68"/>
    <b v="1"/>
    <x v="17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1676"/>
    <n v="1418673307"/>
    <b v="0"/>
    <n v="35"/>
    <b v="1"/>
    <x v="11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1677"/>
    <n v="1382528113"/>
    <b v="0"/>
    <n v="48"/>
    <b v="0"/>
    <x v="33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678"/>
    <n v="1413057980"/>
    <b v="0"/>
    <n v="34"/>
    <b v="0"/>
    <x v="37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1679"/>
    <n v="1363136487"/>
    <b v="0"/>
    <n v="35"/>
    <b v="1"/>
    <x v="17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x v="1680"/>
    <n v="1416406744"/>
    <b v="0"/>
    <n v="26"/>
    <b v="1"/>
    <x v="22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1681"/>
    <n v="1456920006"/>
    <b v="0"/>
    <n v="56"/>
    <b v="1"/>
    <x v="9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82"/>
    <n v="1489193248"/>
    <b v="0"/>
    <n v="22"/>
    <b v="0"/>
    <x v="14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1683"/>
    <n v="1463965557"/>
    <b v="0"/>
    <n v="38"/>
    <b v="1"/>
    <x v="11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1684"/>
    <n v="1434478344"/>
    <b v="0"/>
    <n v="8"/>
    <b v="0"/>
    <x v="11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1685"/>
    <n v="1411131684"/>
    <b v="0"/>
    <n v="44"/>
    <b v="0"/>
    <x v="35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x v="1686"/>
    <n v="1418758780"/>
    <b v="0"/>
    <n v="36"/>
    <b v="1"/>
    <x v="19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1687"/>
    <n v="1432083616"/>
    <b v="0"/>
    <n v="71"/>
    <b v="1"/>
    <x v="11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1688"/>
    <n v="1410791216"/>
    <b v="0"/>
    <n v="40"/>
    <b v="1"/>
    <x v="11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x v="1689"/>
    <n v="1456902893"/>
    <b v="0"/>
    <n v="32"/>
    <b v="1"/>
    <x v="11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x v="1690"/>
    <n v="1381265883"/>
    <b v="0"/>
    <n v="60"/>
    <b v="1"/>
    <x v="15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691"/>
    <n v="1359587137"/>
    <b v="0"/>
    <n v="65"/>
    <b v="1"/>
    <x v="17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92"/>
    <n v="1463086261"/>
    <b v="0"/>
    <n v="37"/>
    <b v="1"/>
    <x v="15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693"/>
    <n v="1422371381"/>
    <b v="0"/>
    <n v="21"/>
    <b v="1"/>
    <x v="15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1694"/>
    <n v="1463032867"/>
    <b v="0"/>
    <n v="38"/>
    <b v="1"/>
    <x v="15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1695"/>
    <n v="1438801210"/>
    <b v="0"/>
    <n v="57"/>
    <b v="1"/>
    <x v="5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1696"/>
    <n v="1410396095"/>
    <b v="0"/>
    <n v="36"/>
    <b v="0"/>
    <x v="29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1697"/>
    <n v="1477077946"/>
    <b v="0"/>
    <n v="41"/>
    <b v="1"/>
    <x v="11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698"/>
    <n v="1291428371"/>
    <b v="0"/>
    <n v="33"/>
    <b v="1"/>
    <x v="15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699"/>
    <n v="1477963411"/>
    <b v="0"/>
    <n v="50"/>
    <b v="1"/>
    <x v="11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1700"/>
    <n v="1312392973"/>
    <b v="0"/>
    <n v="22"/>
    <b v="1"/>
    <x v="12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1701"/>
    <n v="1365474453"/>
    <b v="0"/>
    <n v="52"/>
    <b v="1"/>
    <x v="12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x v="1702"/>
    <n v="1446573628"/>
    <b v="0"/>
    <n v="34"/>
    <b v="1"/>
    <x v="11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1703"/>
    <n v="1407197670"/>
    <b v="0"/>
    <n v="11"/>
    <b v="1"/>
    <x v="11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x v="1704"/>
    <n v="1423166257"/>
    <b v="0"/>
    <n v="24"/>
    <b v="1"/>
    <x v="11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x v="1705"/>
    <n v="1427223655"/>
    <b v="0"/>
    <n v="25"/>
    <b v="1"/>
    <x v="19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1706"/>
    <n v="1432100004"/>
    <b v="0"/>
    <n v="2"/>
    <b v="0"/>
    <x v="11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x v="1707"/>
    <n v="1404174580"/>
    <b v="1"/>
    <n v="60"/>
    <b v="0"/>
    <x v="24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1708"/>
    <n v="1465830560"/>
    <b v="0"/>
    <n v="10"/>
    <b v="0"/>
    <x v="11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x v="1709"/>
    <n v="1482958626"/>
    <b v="0"/>
    <n v="16"/>
    <b v="0"/>
    <x v="1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710"/>
    <n v="1457551882"/>
    <b v="0"/>
    <n v="52"/>
    <b v="0"/>
    <x v="32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1711"/>
    <n v="1408986916"/>
    <b v="0"/>
    <n v="31"/>
    <b v="0"/>
    <x v="9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x v="1712"/>
    <n v="1469718841"/>
    <b v="0"/>
    <n v="34"/>
    <b v="0"/>
    <x v="1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1713"/>
    <n v="1344281383"/>
    <b v="0"/>
    <n v="76"/>
    <b v="1"/>
    <x v="13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714"/>
    <n v="1478431488"/>
    <b v="0"/>
    <n v="103"/>
    <b v="1"/>
    <x v="3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1715"/>
    <n v="1273121283"/>
    <b v="0"/>
    <n v="17"/>
    <b v="0"/>
    <x v="12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1716"/>
    <n v="1486642891"/>
    <b v="0"/>
    <n v="72"/>
    <b v="1"/>
    <x v="11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717"/>
    <n v="1336512309"/>
    <b v="0"/>
    <n v="50"/>
    <b v="1"/>
    <x v="12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1718"/>
    <n v="1444069591"/>
    <b v="0"/>
    <n v="59"/>
    <b v="1"/>
    <x v="11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719"/>
    <n v="1400163834"/>
    <b v="1"/>
    <n v="17"/>
    <b v="1"/>
    <x v="15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1720"/>
    <n v="1462379066"/>
    <b v="0"/>
    <n v="23"/>
    <b v="1"/>
    <x v="11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1721"/>
    <n v="1406039696"/>
    <b v="0"/>
    <n v="54"/>
    <b v="1"/>
    <x v="11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x v="1722"/>
    <n v="1487111830"/>
    <b v="0"/>
    <n v="14"/>
    <b v="0"/>
    <x v="14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x v="1723"/>
    <n v="1476786994"/>
    <b v="0"/>
    <n v="14"/>
    <b v="1"/>
    <x v="11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x v="1724"/>
    <n v="1340233365"/>
    <b v="0"/>
    <n v="96"/>
    <b v="1"/>
    <x v="15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725"/>
    <n v="1487734667"/>
    <b v="0"/>
    <n v="15"/>
    <b v="0"/>
    <x v="14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1726"/>
    <n v="1461503654"/>
    <b v="0"/>
    <n v="22"/>
    <b v="1"/>
    <x v="11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1727"/>
    <n v="1351210481"/>
    <b v="0"/>
    <n v="41"/>
    <b v="1"/>
    <x v="27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x v="1728"/>
    <n v="1466281420"/>
    <b v="0"/>
    <n v="26"/>
    <b v="1"/>
    <x v="27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1729"/>
    <n v="1428086501"/>
    <b v="0"/>
    <n v="23"/>
    <b v="1"/>
    <x v="16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1730"/>
    <n v="1419364719"/>
    <b v="0"/>
    <n v="15"/>
    <b v="1"/>
    <x v="9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1731"/>
    <n v="1428539033"/>
    <b v="0"/>
    <n v="39"/>
    <b v="0"/>
    <x v="11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732"/>
    <n v="1461605020"/>
    <b v="0"/>
    <n v="60"/>
    <b v="1"/>
    <x v="27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x v="1733"/>
    <n v="1410278284"/>
    <b v="1"/>
    <n v="57"/>
    <b v="1"/>
    <x v="11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1734"/>
    <n v="1409942943"/>
    <b v="0"/>
    <n v="32"/>
    <b v="0"/>
    <x v="12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x v="1735"/>
    <n v="1454541568"/>
    <b v="0"/>
    <n v="40"/>
    <b v="0"/>
    <x v="19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736"/>
    <n v="1447429868"/>
    <b v="1"/>
    <n v="37"/>
    <b v="0"/>
    <x v="3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1737"/>
    <n v="1356584974"/>
    <b v="0"/>
    <n v="44"/>
    <b v="1"/>
    <x v="12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1738"/>
    <n v="1402934629"/>
    <b v="0"/>
    <n v="21"/>
    <b v="1"/>
    <x v="19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1739"/>
    <n v="1333709958"/>
    <b v="0"/>
    <n v="40"/>
    <b v="1"/>
    <x v="15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740"/>
    <n v="1319245349"/>
    <b v="1"/>
    <n v="31"/>
    <b v="1"/>
    <x v="15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741"/>
    <n v="1351011489"/>
    <b v="0"/>
    <n v="38"/>
    <b v="1"/>
    <x v="15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x v="1742"/>
    <n v="1422631276"/>
    <b v="0"/>
    <n v="28"/>
    <b v="0"/>
    <x v="36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1743"/>
    <n v="1423960097"/>
    <b v="0"/>
    <n v="56"/>
    <b v="1"/>
    <x v="19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1744"/>
    <n v="1343018807"/>
    <b v="0"/>
    <n v="60"/>
    <b v="1"/>
    <x v="25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1745"/>
    <n v="1380833367"/>
    <b v="1"/>
    <n v="67"/>
    <b v="1"/>
    <x v="11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1746"/>
    <n v="1339768804"/>
    <b v="0"/>
    <n v="20"/>
    <b v="1"/>
    <x v="27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x v="1747"/>
    <n v="1362710425"/>
    <b v="0"/>
    <n v="75"/>
    <b v="1"/>
    <x v="12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1748"/>
    <n v="1452664317"/>
    <b v="0"/>
    <n v="29"/>
    <b v="1"/>
    <x v="11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x v="1749"/>
    <n v="1453206789"/>
    <b v="0"/>
    <n v="114"/>
    <b v="0"/>
    <x v="1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750"/>
    <n v="1384236507"/>
    <b v="0"/>
    <n v="64"/>
    <b v="1"/>
    <x v="12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1751"/>
    <n v="1416192689"/>
    <b v="0"/>
    <n v="45"/>
    <b v="1"/>
    <x v="11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1752"/>
    <n v="1326648668"/>
    <b v="1"/>
    <n v="29"/>
    <b v="1"/>
    <x v="11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1753"/>
    <n v="1479860109"/>
    <b v="0"/>
    <n v="6"/>
    <b v="0"/>
    <x v="11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1754"/>
    <n v="1484667168"/>
    <b v="0"/>
    <n v="197"/>
    <b v="1"/>
    <x v="5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x v="1755"/>
    <n v="1429284677"/>
    <b v="1"/>
    <n v="74"/>
    <b v="1"/>
    <x v="13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x v="1756"/>
    <n v="1481951853"/>
    <b v="0"/>
    <n v="14"/>
    <b v="0"/>
    <x v="1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757"/>
    <n v="1402317296"/>
    <b v="0"/>
    <n v="35"/>
    <b v="0"/>
    <x v="32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1758"/>
    <n v="1401231722"/>
    <b v="0"/>
    <n v="40"/>
    <b v="0"/>
    <x v="11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1759"/>
    <n v="1417593483"/>
    <b v="0"/>
    <n v="26"/>
    <b v="1"/>
    <x v="11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0"/>
    <n v="1404488884"/>
    <b v="1"/>
    <n v="39"/>
    <b v="0"/>
    <x v="3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x v="1761"/>
    <n v="1407839054"/>
    <b v="0"/>
    <n v="56"/>
    <b v="1"/>
    <x v="15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1762"/>
    <n v="1479449366"/>
    <b v="0"/>
    <n v="62"/>
    <b v="1"/>
    <x v="4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1763"/>
    <n v="1386194013"/>
    <b v="0"/>
    <n v="64"/>
    <b v="1"/>
    <x v="27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1764"/>
    <n v="1323920114"/>
    <b v="0"/>
    <n v="44"/>
    <b v="1"/>
    <x v="12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1765"/>
    <n v="1424296822"/>
    <b v="0"/>
    <n v="57"/>
    <b v="1"/>
    <x v="11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1766"/>
    <n v="1483124082"/>
    <b v="0"/>
    <n v="28"/>
    <b v="0"/>
    <x v="1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1767"/>
    <n v="1401414944"/>
    <b v="1"/>
    <n v="71"/>
    <b v="1"/>
    <x v="11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1768"/>
    <n v="1333002657"/>
    <b v="0"/>
    <n v="32"/>
    <b v="1"/>
    <x v="27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1769"/>
    <n v="1306955120"/>
    <b v="0"/>
    <n v="51"/>
    <b v="1"/>
    <x v="15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1770"/>
    <n v="1440042617"/>
    <b v="0"/>
    <n v="12"/>
    <b v="0"/>
    <x v="10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1771"/>
    <n v="1332182049"/>
    <b v="0"/>
    <n v="35"/>
    <b v="1"/>
    <x v="15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x v="1772"/>
    <n v="1441143397"/>
    <b v="0"/>
    <n v="43"/>
    <b v="1"/>
    <x v="12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x v="1773"/>
    <n v="1462806419"/>
    <b v="0"/>
    <n v="20"/>
    <b v="1"/>
    <x v="11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1774"/>
    <n v="1461941527"/>
    <b v="0"/>
    <n v="15"/>
    <b v="1"/>
    <x v="11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1775"/>
    <n v="1403105724"/>
    <b v="0"/>
    <n v="20"/>
    <b v="1"/>
    <x v="11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776"/>
    <n v="1405248503"/>
    <b v="0"/>
    <n v="83"/>
    <b v="1"/>
    <x v="22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1777"/>
    <n v="1401214581"/>
    <b v="0"/>
    <n v="30"/>
    <b v="1"/>
    <x v="11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x v="1778"/>
    <n v="1468965139"/>
    <b v="0"/>
    <n v="10"/>
    <b v="0"/>
    <x v="10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779"/>
    <n v="1398448389"/>
    <b v="1"/>
    <n v="71"/>
    <b v="1"/>
    <x v="2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80"/>
    <n v="1401401064"/>
    <b v="0"/>
    <n v="16"/>
    <b v="0"/>
    <x v="14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781"/>
    <n v="1296088630"/>
    <b v="0"/>
    <n v="47"/>
    <b v="1"/>
    <x v="27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1782"/>
    <n v="1452520614"/>
    <b v="0"/>
    <n v="42"/>
    <b v="1"/>
    <x v="11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x v="1783"/>
    <n v="1440535082"/>
    <b v="0"/>
    <n v="50"/>
    <b v="1"/>
    <x v="13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x v="1370"/>
    <n v="1429120908"/>
    <b v="0"/>
    <n v="11"/>
    <b v="1"/>
    <x v="11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84"/>
    <n v="1449388233"/>
    <b v="1"/>
    <n v="37"/>
    <b v="0"/>
    <x v="3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1785"/>
    <n v="1374531631"/>
    <b v="1"/>
    <n v="55"/>
    <b v="1"/>
    <x v="11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786"/>
    <n v="1455773623"/>
    <b v="0"/>
    <n v="61"/>
    <b v="1"/>
    <x v="13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87"/>
    <n v="1481058170"/>
    <b v="0"/>
    <n v="34"/>
    <b v="1"/>
    <x v="3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1788"/>
    <n v="1404168101"/>
    <b v="0"/>
    <n v="72"/>
    <b v="1"/>
    <x v="11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1789"/>
    <n v="1446401372"/>
    <b v="0"/>
    <n v="47"/>
    <b v="1"/>
    <x v="11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1790"/>
    <n v="1461064248"/>
    <b v="0"/>
    <n v="30"/>
    <b v="1"/>
    <x v="11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1791"/>
    <n v="1422534260"/>
    <b v="0"/>
    <n v="38"/>
    <b v="1"/>
    <x v="16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92"/>
    <n v="1404560379"/>
    <b v="1"/>
    <n v="39"/>
    <b v="0"/>
    <x v="3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1793"/>
    <n v="1434415812"/>
    <b v="0"/>
    <n v="19"/>
    <b v="1"/>
    <x v="11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1794"/>
    <n v="1413997393"/>
    <b v="0"/>
    <n v="58"/>
    <b v="1"/>
    <x v="12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795"/>
    <n v="1409747154"/>
    <b v="0"/>
    <n v="29"/>
    <b v="0"/>
    <x v="18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1796"/>
    <n v="1435469559"/>
    <b v="0"/>
    <n v="24"/>
    <b v="1"/>
    <x v="11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1797"/>
    <n v="1268459318"/>
    <b v="0"/>
    <n v="54"/>
    <b v="1"/>
    <x v="15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1798"/>
    <n v="1335541393"/>
    <b v="0"/>
    <n v="35"/>
    <b v="1"/>
    <x v="25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1799"/>
    <n v="1332175476"/>
    <b v="0"/>
    <n v="46"/>
    <b v="1"/>
    <x v="15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1800"/>
    <n v="1444236216"/>
    <b v="0"/>
    <n v="20"/>
    <b v="1"/>
    <x v="11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1801"/>
    <n v="1348285321"/>
    <b v="0"/>
    <n v="58"/>
    <b v="1"/>
    <x v="12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x v="1802"/>
    <n v="1331060420"/>
    <b v="0"/>
    <n v="48"/>
    <b v="1"/>
    <x v="22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1803"/>
    <n v="1402049289"/>
    <b v="0"/>
    <n v="67"/>
    <b v="1"/>
    <x v="11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x v="1804"/>
    <n v="1455647149"/>
    <b v="0"/>
    <n v="17"/>
    <b v="1"/>
    <x v="1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1805"/>
    <n v="1434440227"/>
    <b v="0"/>
    <n v="13"/>
    <b v="1"/>
    <x v="11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1806"/>
    <n v="1455230214"/>
    <b v="0"/>
    <n v="13"/>
    <b v="1"/>
    <x v="11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x v="1807"/>
    <n v="1441790658"/>
    <b v="0"/>
    <n v="98"/>
    <b v="1"/>
    <x v="16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08"/>
    <n v="1359140546"/>
    <b v="0"/>
    <n v="44"/>
    <b v="1"/>
    <x v="12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x v="1809"/>
    <n v="1417754638"/>
    <b v="0"/>
    <n v="13"/>
    <b v="0"/>
    <x v="10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1810"/>
    <n v="1307594625"/>
    <b v="0"/>
    <n v="39"/>
    <b v="1"/>
    <x v="12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1811"/>
    <n v="1442604989"/>
    <b v="1"/>
    <n v="43"/>
    <b v="0"/>
    <x v="11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1812"/>
    <n v="1485177952"/>
    <b v="0"/>
    <n v="41"/>
    <b v="1"/>
    <x v="11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1813"/>
    <n v="1462603021"/>
    <b v="0"/>
    <n v="27"/>
    <b v="1"/>
    <x v="11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1363"/>
    <n v="1410366708"/>
    <b v="0"/>
    <n v="16"/>
    <b v="0"/>
    <x v="38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x v="1814"/>
    <n v="1431455084"/>
    <b v="1"/>
    <n v="28"/>
    <b v="0"/>
    <x v="11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1815"/>
    <n v="1388835692"/>
    <b v="0"/>
    <n v="99"/>
    <b v="0"/>
    <x v="18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816"/>
    <n v="1360948389"/>
    <b v="1"/>
    <n v="22"/>
    <b v="1"/>
    <x v="15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1817"/>
    <n v="1431046325"/>
    <b v="0"/>
    <n v="35"/>
    <b v="1"/>
    <x v="11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x v="1818"/>
    <n v="1479609520"/>
    <b v="0"/>
    <n v="17"/>
    <b v="1"/>
    <x v="11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1819"/>
    <n v="1440130891"/>
    <b v="0"/>
    <n v="5"/>
    <b v="0"/>
    <x v="9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1820"/>
    <n v="1410785522"/>
    <b v="1"/>
    <n v="74"/>
    <b v="1"/>
    <x v="11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1821"/>
    <n v="1424727712"/>
    <b v="0"/>
    <n v="34"/>
    <b v="1"/>
    <x v="11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2"/>
    <n v="1371585703"/>
    <b v="0"/>
    <n v="50"/>
    <b v="1"/>
    <x v="15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1823"/>
    <n v="1257871712"/>
    <b v="0"/>
    <n v="14"/>
    <b v="1"/>
    <x v="25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x v="1824"/>
    <n v="1412885603"/>
    <b v="1"/>
    <n v="23"/>
    <b v="0"/>
    <x v="4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1825"/>
    <n v="1415028506"/>
    <b v="0"/>
    <n v="41"/>
    <b v="1"/>
    <x v="11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1826"/>
    <n v="1403234686"/>
    <b v="0"/>
    <n v="39"/>
    <b v="1"/>
    <x v="11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1827"/>
    <n v="1333653333"/>
    <b v="1"/>
    <n v="75"/>
    <b v="1"/>
    <x v="12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1828"/>
    <n v="1419423083"/>
    <b v="0"/>
    <n v="38"/>
    <b v="1"/>
    <x v="11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829"/>
    <n v="1459268432"/>
    <b v="0"/>
    <n v="33"/>
    <b v="1"/>
    <x v="11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1830"/>
    <n v="1418860682"/>
    <b v="0"/>
    <n v="53"/>
    <b v="1"/>
    <x v="11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1831"/>
    <n v="1424533084"/>
    <b v="0"/>
    <n v="35"/>
    <b v="1"/>
    <x v="11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1832"/>
    <n v="1392569730"/>
    <b v="0"/>
    <n v="33"/>
    <b v="0"/>
    <x v="39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1833"/>
    <n v="1370651181"/>
    <b v="0"/>
    <n v="24"/>
    <b v="1"/>
    <x v="27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834"/>
    <n v="1363981723"/>
    <b v="1"/>
    <n v="45"/>
    <b v="1"/>
    <x v="15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1835"/>
    <n v="1430761243"/>
    <b v="0"/>
    <n v="39"/>
    <b v="1"/>
    <x v="11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1836"/>
    <n v="1354816721"/>
    <b v="0"/>
    <n v="49"/>
    <b v="1"/>
    <x v="17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1837"/>
    <n v="1439122800"/>
    <b v="0"/>
    <n v="38"/>
    <b v="1"/>
    <x v="11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838"/>
    <n v="1401685730"/>
    <b v="0"/>
    <n v="25"/>
    <b v="0"/>
    <x v="29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x v="1839"/>
    <n v="1423765072"/>
    <b v="0"/>
    <n v="37"/>
    <b v="0"/>
    <x v="21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1840"/>
    <n v="1421158542"/>
    <b v="0"/>
    <n v="39"/>
    <b v="0"/>
    <x v="19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1841"/>
    <n v="1398480559"/>
    <b v="0"/>
    <n v="48"/>
    <b v="1"/>
    <x v="8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1842"/>
    <n v="1315439879"/>
    <b v="0"/>
    <n v="41"/>
    <b v="1"/>
    <x v="12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818"/>
    <n v="1441120910"/>
    <b v="0"/>
    <n v="46"/>
    <b v="1"/>
    <x v="11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1843"/>
    <n v="1430158198"/>
    <b v="0"/>
    <n v="30"/>
    <b v="1"/>
    <x v="11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1844"/>
    <n v="1436972472"/>
    <b v="0"/>
    <n v="36"/>
    <b v="1"/>
    <x v="11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1845"/>
    <n v="1451833128"/>
    <b v="0"/>
    <n v="46"/>
    <b v="0"/>
    <x v="19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1846"/>
    <n v="1326810211"/>
    <b v="0"/>
    <n v="23"/>
    <b v="1"/>
    <x v="15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847"/>
    <n v="1436551178"/>
    <b v="0"/>
    <n v="29"/>
    <b v="1"/>
    <x v="11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1848"/>
    <n v="1422983847"/>
    <b v="0"/>
    <n v="51"/>
    <b v="1"/>
    <x v="11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49"/>
    <n v="1472750382"/>
    <b v="0"/>
    <n v="45"/>
    <b v="1"/>
    <x v="15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1850"/>
    <n v="1486580435"/>
    <b v="1"/>
    <n v="52"/>
    <b v="0"/>
    <x v="4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x v="1851"/>
    <n v="1339651143"/>
    <b v="0"/>
    <n v="38"/>
    <b v="1"/>
    <x v="12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1852"/>
    <n v="1481115905"/>
    <b v="0"/>
    <n v="59"/>
    <b v="1"/>
    <x v="11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x v="1853"/>
    <n v="1467219043"/>
    <b v="0"/>
    <n v="20"/>
    <b v="1"/>
    <x v="11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1854"/>
    <n v="1470778559"/>
    <b v="0"/>
    <n v="28"/>
    <b v="1"/>
    <x v="11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x v="1855"/>
    <n v="1430052298"/>
    <b v="0"/>
    <n v="31"/>
    <b v="1"/>
    <x v="11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1856"/>
    <n v="1463145938"/>
    <b v="1"/>
    <n v="39"/>
    <b v="1"/>
    <x v="11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x v="1857"/>
    <n v="1432837358"/>
    <b v="0"/>
    <n v="17"/>
    <b v="1"/>
    <x v="11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1858"/>
    <n v="1413432331"/>
    <b v="0"/>
    <n v="23"/>
    <b v="1"/>
    <x v="11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1859"/>
    <n v="1338336588"/>
    <b v="0"/>
    <n v="34"/>
    <b v="1"/>
    <x v="15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x v="1860"/>
    <n v="1397679445"/>
    <b v="0"/>
    <n v="40"/>
    <b v="1"/>
    <x v="15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1861"/>
    <n v="1466887297"/>
    <b v="0"/>
    <n v="27"/>
    <b v="1"/>
    <x v="19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862"/>
    <n v="1433512775"/>
    <b v="0"/>
    <n v="63"/>
    <b v="1"/>
    <x v="11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1863"/>
    <n v="1316552050"/>
    <b v="0"/>
    <n v="22"/>
    <b v="1"/>
    <x v="8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1864"/>
    <n v="1450235374"/>
    <b v="0"/>
    <n v="26"/>
    <b v="0"/>
    <x v="11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1865"/>
    <n v="1463334166"/>
    <b v="0"/>
    <n v="19"/>
    <b v="1"/>
    <x v="11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866"/>
    <n v="1471881860"/>
    <b v="0"/>
    <n v="11"/>
    <b v="0"/>
    <x v="1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1867"/>
    <n v="1401426488"/>
    <b v="0"/>
    <n v="16"/>
    <b v="1"/>
    <x v="16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x v="1868"/>
    <n v="1422886950"/>
    <b v="0"/>
    <n v="28"/>
    <b v="1"/>
    <x v="11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869"/>
    <n v="1388391227"/>
    <b v="1"/>
    <n v="52"/>
    <b v="1"/>
    <x v="15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70"/>
    <n v="1403901072"/>
    <b v="0"/>
    <n v="38"/>
    <b v="1"/>
    <x v="15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1871"/>
    <n v="1402403907"/>
    <b v="0"/>
    <n v="38"/>
    <b v="1"/>
    <x v="11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1872"/>
    <n v="1433042724"/>
    <b v="0"/>
    <n v="32"/>
    <b v="1"/>
    <x v="11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873"/>
    <n v="1481175482"/>
    <b v="0"/>
    <n v="31"/>
    <b v="1"/>
    <x v="11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874"/>
    <n v="1436811769"/>
    <b v="0"/>
    <n v="3"/>
    <b v="0"/>
    <x v="31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x v="1875"/>
    <n v="1390083017"/>
    <b v="0"/>
    <n v="38"/>
    <b v="1"/>
    <x v="15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1876"/>
    <n v="1404295310"/>
    <b v="0"/>
    <n v="21"/>
    <b v="1"/>
    <x v="11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1877"/>
    <n v="1466424131"/>
    <b v="0"/>
    <n v="39"/>
    <b v="1"/>
    <x v="11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1878"/>
    <n v="1430751850"/>
    <b v="0"/>
    <n v="56"/>
    <b v="1"/>
    <x v="11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879"/>
    <n v="1300916220"/>
    <b v="0"/>
    <n v="20"/>
    <b v="1"/>
    <x v="22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1880"/>
    <n v="1342494445"/>
    <b v="0"/>
    <n v="22"/>
    <b v="1"/>
    <x v="12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x v="1881"/>
    <n v="1439322412"/>
    <b v="0"/>
    <n v="21"/>
    <b v="1"/>
    <x v="11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1882"/>
    <n v="1470792982"/>
    <b v="0"/>
    <n v="36"/>
    <b v="1"/>
    <x v="11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1883"/>
    <n v="1474273294"/>
    <b v="0"/>
    <n v="33"/>
    <b v="1"/>
    <x v="11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x v="1884"/>
    <n v="1467464614"/>
    <b v="0"/>
    <n v="77"/>
    <b v="1"/>
    <x v="22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x v="1885"/>
    <n v="1303706001"/>
    <b v="0"/>
    <n v="32"/>
    <b v="1"/>
    <x v="15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1886"/>
    <n v="1436172207"/>
    <b v="0"/>
    <n v="33"/>
    <b v="1"/>
    <x v="11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x v="1887"/>
    <n v="1398873969"/>
    <b v="0"/>
    <n v="38"/>
    <b v="1"/>
    <x v="12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1888"/>
    <n v="1405109966"/>
    <b v="0"/>
    <n v="44"/>
    <b v="1"/>
    <x v="17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x v="1889"/>
    <n v="1483131966"/>
    <b v="0"/>
    <n v="4"/>
    <b v="0"/>
    <x v="29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1890"/>
    <n v="1435177840"/>
    <b v="0"/>
    <n v="30"/>
    <b v="1"/>
    <x v="11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1891"/>
    <n v="1426199843"/>
    <b v="0"/>
    <n v="14"/>
    <b v="1"/>
    <x v="19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1892"/>
    <n v="1436983912"/>
    <b v="0"/>
    <n v="25"/>
    <b v="1"/>
    <x v="16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1893"/>
    <n v="1461320765"/>
    <b v="0"/>
    <n v="17"/>
    <b v="1"/>
    <x v="11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x v="1894"/>
    <n v="1323221761"/>
    <b v="1"/>
    <n v="52"/>
    <b v="1"/>
    <x v="11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1895"/>
    <n v="1451773635"/>
    <b v="0"/>
    <n v="24"/>
    <b v="0"/>
    <x v="12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1896"/>
    <n v="1433934371"/>
    <b v="1"/>
    <n v="35"/>
    <b v="1"/>
    <x v="11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x v="1897"/>
    <n v="1322539459"/>
    <b v="0"/>
    <n v="30"/>
    <b v="1"/>
    <x v="15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1898"/>
    <n v="1409924354"/>
    <b v="0"/>
    <n v="19"/>
    <b v="1"/>
    <x v="16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1899"/>
    <n v="1408760537"/>
    <b v="0"/>
    <n v="15"/>
    <b v="1"/>
    <x v="16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900"/>
    <n v="1408940886"/>
    <b v="0"/>
    <n v="23"/>
    <b v="1"/>
    <x v="15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1901"/>
    <n v="1381984773"/>
    <b v="0"/>
    <n v="7"/>
    <b v="1"/>
    <x v="13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1902"/>
    <n v="1349978269"/>
    <b v="0"/>
    <n v="47"/>
    <b v="1"/>
    <x v="12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1903"/>
    <n v="1439332084"/>
    <b v="0"/>
    <n v="8"/>
    <b v="1"/>
    <x v="12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x v="1904"/>
    <n v="1402657113"/>
    <b v="0"/>
    <n v="55"/>
    <b v="1"/>
    <x v="19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1905"/>
    <n v="1415652552"/>
    <b v="0"/>
    <n v="15"/>
    <b v="1"/>
    <x v="11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1906"/>
    <n v="1432638324"/>
    <b v="0"/>
    <n v="17"/>
    <b v="1"/>
    <x v="11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1907"/>
    <n v="1405791153"/>
    <b v="0"/>
    <n v="21"/>
    <b v="1"/>
    <x v="11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1908"/>
    <n v="1443185036"/>
    <b v="0"/>
    <n v="31"/>
    <b v="1"/>
    <x v="11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1909"/>
    <n v="1459446487"/>
    <b v="0"/>
    <n v="29"/>
    <b v="1"/>
    <x v="11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1910"/>
    <n v="1431642010"/>
    <b v="0"/>
    <n v="20"/>
    <b v="1"/>
    <x v="19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1911"/>
    <n v="1360222119"/>
    <b v="0"/>
    <n v="73"/>
    <b v="1"/>
    <x v="13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912"/>
    <n v="1419954240"/>
    <b v="1"/>
    <n v="33"/>
    <b v="0"/>
    <x v="3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1913"/>
    <n v="1333596019"/>
    <b v="0"/>
    <n v="24"/>
    <b v="0"/>
    <x v="33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x v="1914"/>
    <n v="1479232216"/>
    <b v="0"/>
    <n v="74"/>
    <b v="1"/>
    <x v="4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915"/>
    <n v="1427925761"/>
    <b v="0"/>
    <n v="17"/>
    <b v="0"/>
    <x v="14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1916"/>
    <n v="1464979620"/>
    <b v="0"/>
    <n v="30"/>
    <b v="1"/>
    <x v="11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x v="1917"/>
    <n v="1412332175"/>
    <b v="1"/>
    <n v="51"/>
    <b v="1"/>
    <x v="11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1918"/>
    <n v="1361363825"/>
    <b v="0"/>
    <n v="32"/>
    <b v="1"/>
    <x v="15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1919"/>
    <n v="1404822144"/>
    <b v="0"/>
    <n v="19"/>
    <b v="1"/>
    <x v="16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920"/>
    <n v="1395089981"/>
    <b v="0"/>
    <n v="40"/>
    <b v="0"/>
    <x v="37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x v="1921"/>
    <n v="1336232730"/>
    <b v="0"/>
    <n v="49"/>
    <b v="1"/>
    <x v="22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1922"/>
    <n v="1441557047"/>
    <b v="0"/>
    <n v="37"/>
    <b v="1"/>
    <x v="9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1923"/>
    <n v="1400790680"/>
    <b v="0"/>
    <n v="56"/>
    <b v="1"/>
    <x v="11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1924"/>
    <n v="1336430575"/>
    <b v="0"/>
    <n v="42"/>
    <b v="1"/>
    <x v="12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1925"/>
    <n v="1250630968"/>
    <b v="0"/>
    <n v="26"/>
    <b v="0"/>
    <x v="23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1926"/>
    <n v="1451684437"/>
    <b v="0"/>
    <n v="5"/>
    <b v="0"/>
    <x v="11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1927"/>
    <n v="1413059689"/>
    <b v="1"/>
    <n v="29"/>
    <b v="0"/>
    <x v="24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x v="1928"/>
    <n v="1449011610"/>
    <b v="0"/>
    <n v="23"/>
    <b v="0"/>
    <x v="1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1929"/>
    <n v="1443302004"/>
    <b v="1"/>
    <n v="53"/>
    <b v="1"/>
    <x v="4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1930"/>
    <n v="1336482857"/>
    <b v="1"/>
    <n v="50"/>
    <b v="1"/>
    <x v="12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931"/>
    <n v="1354909863"/>
    <b v="1"/>
    <n v="81"/>
    <b v="1"/>
    <x v="2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932"/>
    <n v="1417803298"/>
    <b v="1"/>
    <n v="19"/>
    <b v="0"/>
    <x v="3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1933"/>
    <n v="1445235358"/>
    <b v="0"/>
    <n v="11"/>
    <b v="0"/>
    <x v="23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934"/>
    <n v="1480907645"/>
    <b v="0"/>
    <n v="52"/>
    <b v="1"/>
    <x v="11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1935"/>
    <n v="1474641914"/>
    <b v="0"/>
    <n v="50"/>
    <b v="1"/>
    <x v="4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1936"/>
    <n v="1446742417"/>
    <b v="0"/>
    <n v="93"/>
    <b v="1"/>
    <x v="11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937"/>
    <n v="1441822828"/>
    <b v="0"/>
    <n v="52"/>
    <b v="1"/>
    <x v="11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x v="1938"/>
    <n v="1473917293"/>
    <b v="0"/>
    <n v="6"/>
    <b v="0"/>
    <x v="21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1939"/>
    <n v="1439834171"/>
    <b v="0"/>
    <n v="41"/>
    <b v="1"/>
    <x v="9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1940"/>
    <n v="1479143061"/>
    <b v="0"/>
    <n v="12"/>
    <b v="0"/>
    <x v="1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1941"/>
    <n v="1437365176"/>
    <b v="0"/>
    <n v="31"/>
    <b v="0"/>
    <x v="11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1942"/>
    <n v="1357187280"/>
    <b v="0"/>
    <n v="14"/>
    <b v="1"/>
    <x v="15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1943"/>
    <n v="1467335378"/>
    <b v="0"/>
    <n v="23"/>
    <b v="1"/>
    <x v="11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1944"/>
    <n v="1407674146"/>
    <b v="0"/>
    <n v="45"/>
    <b v="1"/>
    <x v="11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945"/>
    <n v="1326848935"/>
    <b v="0"/>
    <n v="30"/>
    <b v="1"/>
    <x v="15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1946"/>
    <n v="1312641022"/>
    <b v="1"/>
    <n v="41"/>
    <b v="1"/>
    <x v="0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1947"/>
    <n v="1425908988"/>
    <b v="0"/>
    <n v="27"/>
    <b v="1"/>
    <x v="11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1948"/>
    <n v="1412109413"/>
    <b v="0"/>
    <n v="25"/>
    <b v="1"/>
    <x v="11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1949"/>
    <n v="1347293289"/>
    <b v="0"/>
    <n v="21"/>
    <b v="0"/>
    <x v="23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1950"/>
    <n v="1434113265"/>
    <b v="1"/>
    <n v="30"/>
    <b v="1"/>
    <x v="11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1951"/>
    <n v="1411224975"/>
    <b v="0"/>
    <n v="13"/>
    <b v="0"/>
    <x v="9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1952"/>
    <n v="1424377358"/>
    <b v="0"/>
    <n v="26"/>
    <b v="1"/>
    <x v="11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x v="1953"/>
    <n v="1485323500"/>
    <b v="0"/>
    <n v="19"/>
    <b v="0"/>
    <x v="29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954"/>
    <n v="1397186333"/>
    <b v="0"/>
    <n v="98"/>
    <b v="0"/>
    <x v="18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1955"/>
    <n v="1409262949"/>
    <b v="0"/>
    <n v="13"/>
    <b v="1"/>
    <x v="11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x v="1956"/>
    <n v="1328052639"/>
    <b v="1"/>
    <n v="47"/>
    <b v="1"/>
    <x v="2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1957"/>
    <n v="1421183271"/>
    <b v="1"/>
    <n v="12"/>
    <b v="1"/>
    <x v="11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x v="1958"/>
    <n v="1394821095"/>
    <b v="0"/>
    <n v="22"/>
    <b v="0"/>
    <x v="18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959"/>
    <n v="1328197165"/>
    <b v="0"/>
    <n v="19"/>
    <b v="1"/>
    <x v="15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1960"/>
    <n v="1433254875"/>
    <b v="0"/>
    <n v="6"/>
    <b v="0"/>
    <x v="19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1961"/>
    <n v="1414506083"/>
    <b v="0"/>
    <n v="31"/>
    <b v="1"/>
    <x v="11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1962"/>
    <n v="1403022823"/>
    <b v="0"/>
    <n v="37"/>
    <b v="1"/>
    <x v="11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x v="1963"/>
    <n v="1428614058"/>
    <b v="0"/>
    <n v="20"/>
    <b v="0"/>
    <x v="11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x v="1964"/>
    <n v="1401850796"/>
    <b v="0"/>
    <n v="15"/>
    <b v="0"/>
    <x v="21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965"/>
    <n v="1393034470"/>
    <b v="1"/>
    <n v="41"/>
    <b v="1"/>
    <x v="15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1966"/>
    <n v="1443811268"/>
    <b v="0"/>
    <n v="13"/>
    <b v="0"/>
    <x v="11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1967"/>
    <n v="1473174932"/>
    <b v="0"/>
    <n v="30"/>
    <b v="0"/>
    <x v="1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968"/>
    <n v="1390509071"/>
    <b v="0"/>
    <n v="49"/>
    <b v="1"/>
    <x v="22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x v="1969"/>
    <n v="1386626054"/>
    <b v="1"/>
    <n v="50"/>
    <b v="1"/>
    <x v="4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970"/>
    <n v="1315612909"/>
    <b v="0"/>
    <n v="4"/>
    <b v="1"/>
    <x v="15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1971"/>
    <n v="1444699549"/>
    <b v="0"/>
    <n v="35"/>
    <b v="1"/>
    <x v="12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972"/>
    <n v="1489150194"/>
    <b v="0"/>
    <n v="7"/>
    <b v="0"/>
    <x v="14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x v="1973"/>
    <n v="1424200530"/>
    <b v="0"/>
    <n v="33"/>
    <b v="0"/>
    <x v="40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1974"/>
    <n v="1479283285"/>
    <b v="0"/>
    <n v="26"/>
    <b v="1"/>
    <x v="11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1975"/>
    <n v="1475765867"/>
    <b v="0"/>
    <n v="31"/>
    <b v="0"/>
    <x v="19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1976"/>
    <n v="1450724449"/>
    <b v="0"/>
    <n v="27"/>
    <b v="0"/>
    <x v="9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1977"/>
    <n v="1389121248"/>
    <b v="0"/>
    <n v="24"/>
    <b v="1"/>
    <x v="13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1978"/>
    <n v="1337125368"/>
    <b v="0"/>
    <n v="49"/>
    <b v="0"/>
    <x v="39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1979"/>
    <n v="1468455186"/>
    <b v="0"/>
    <n v="26"/>
    <b v="1"/>
    <x v="15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980"/>
    <n v="1472570734"/>
    <b v="0"/>
    <n v="15"/>
    <b v="0"/>
    <x v="1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1981"/>
    <n v="1412879366"/>
    <b v="0"/>
    <n v="38"/>
    <b v="0"/>
    <x v="11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x v="1982"/>
    <n v="1486504758"/>
    <b v="0"/>
    <n v="8"/>
    <b v="0"/>
    <x v="9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1983"/>
    <n v="1426528418"/>
    <b v="0"/>
    <n v="76"/>
    <b v="1"/>
    <x v="20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1984"/>
    <n v="1274889241"/>
    <b v="0"/>
    <n v="34"/>
    <b v="1"/>
    <x v="27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1985"/>
    <n v="1474027501"/>
    <b v="0"/>
    <n v="42"/>
    <b v="0"/>
    <x v="9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1986"/>
    <n v="1436278344"/>
    <b v="0"/>
    <n v="23"/>
    <b v="1"/>
    <x v="11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987"/>
    <n v="1425261690"/>
    <b v="0"/>
    <n v="8"/>
    <b v="0"/>
    <x v="3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x v="1988"/>
    <n v="1443449265"/>
    <b v="0"/>
    <n v="28"/>
    <b v="1"/>
    <x v="24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989"/>
    <n v="1430324235"/>
    <b v="0"/>
    <n v="41"/>
    <b v="0"/>
    <x v="1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1990"/>
    <n v="1410558948"/>
    <b v="0"/>
    <n v="45"/>
    <b v="1"/>
    <x v="11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991"/>
    <n v="1381445253"/>
    <b v="0"/>
    <n v="26"/>
    <b v="1"/>
    <x v="27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1992"/>
    <n v="1413838540"/>
    <b v="0"/>
    <n v="20"/>
    <b v="0"/>
    <x v="29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x v="1993"/>
    <n v="1433416830"/>
    <b v="1"/>
    <n v="18"/>
    <b v="0"/>
    <x v="3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1994"/>
    <n v="1433395391"/>
    <b v="1"/>
    <n v="9"/>
    <b v="0"/>
    <x v="11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995"/>
    <n v="1304888771"/>
    <b v="0"/>
    <n v="38"/>
    <b v="0"/>
    <x v="37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x v="1996"/>
    <n v="1459309704"/>
    <b v="0"/>
    <n v="42"/>
    <b v="1"/>
    <x v="11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1997"/>
    <n v="1413766384"/>
    <b v="0"/>
    <n v="48"/>
    <b v="1"/>
    <x v="1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1998"/>
    <n v="1428733511"/>
    <b v="0"/>
    <n v="58"/>
    <b v="1"/>
    <x v="11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1999"/>
    <n v="1463852904"/>
    <b v="0"/>
    <n v="49"/>
    <b v="1"/>
    <x v="11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x v="2000"/>
    <n v="1472509495"/>
    <b v="0"/>
    <n v="32"/>
    <b v="0"/>
    <x v="1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2001"/>
    <n v="1403635904"/>
    <b v="1"/>
    <n v="43"/>
    <b v="1"/>
    <x v="3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2002"/>
    <n v="1483012918"/>
    <b v="0"/>
    <n v="37"/>
    <b v="1"/>
    <x v="11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x v="2003"/>
    <n v="1452614847"/>
    <b v="0"/>
    <n v="35"/>
    <b v="1"/>
    <x v="11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2004"/>
    <n v="1428130814"/>
    <b v="0"/>
    <n v="28"/>
    <b v="1"/>
    <x v="16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05"/>
    <n v="1316919196"/>
    <b v="0"/>
    <n v="38"/>
    <b v="1"/>
    <x v="12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2006"/>
    <n v="1432315966"/>
    <b v="1"/>
    <n v="20"/>
    <b v="1"/>
    <x v="11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007"/>
    <n v="1452550416"/>
    <b v="0"/>
    <n v="18"/>
    <b v="1"/>
    <x v="24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2008"/>
    <n v="1451839080"/>
    <b v="0"/>
    <n v="30"/>
    <b v="1"/>
    <x v="11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2009"/>
    <n v="1385510094"/>
    <b v="0"/>
    <n v="52"/>
    <b v="0"/>
    <x v="35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2010"/>
    <n v="1379540288"/>
    <b v="0"/>
    <n v="52"/>
    <b v="1"/>
    <x v="12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011"/>
    <n v="1431414476"/>
    <b v="0"/>
    <n v="36"/>
    <b v="0"/>
    <x v="39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2012"/>
    <n v="1395859093"/>
    <b v="0"/>
    <n v="41"/>
    <b v="1"/>
    <x v="27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2013"/>
    <n v="1410461299"/>
    <b v="0"/>
    <n v="33"/>
    <b v="1"/>
    <x v="11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2014"/>
    <n v="1424306110"/>
    <b v="0"/>
    <n v="18"/>
    <b v="1"/>
    <x v="11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2015"/>
    <n v="1478018382"/>
    <b v="0"/>
    <n v="69"/>
    <b v="1"/>
    <x v="11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2016"/>
    <n v="1420560678"/>
    <b v="1"/>
    <n v="15"/>
    <b v="0"/>
    <x v="3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017"/>
    <n v="1433698233"/>
    <b v="0"/>
    <n v="39"/>
    <b v="1"/>
    <x v="11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018"/>
    <n v="1475604008"/>
    <b v="0"/>
    <n v="56"/>
    <b v="0"/>
    <x v="18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2019"/>
    <n v="1423041227"/>
    <b v="0"/>
    <n v="20"/>
    <b v="1"/>
    <x v="11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x v="2020"/>
    <n v="1428087153"/>
    <b v="0"/>
    <n v="17"/>
    <b v="1"/>
    <x v="11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2021"/>
    <n v="1437214936"/>
    <b v="0"/>
    <n v="31"/>
    <b v="1"/>
    <x v="11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2022"/>
    <n v="1452030730"/>
    <b v="0"/>
    <n v="18"/>
    <b v="1"/>
    <x v="11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023"/>
    <n v="1428572115"/>
    <b v="0"/>
    <n v="64"/>
    <b v="1"/>
    <x v="11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x v="2024"/>
    <n v="1426133192"/>
    <b v="0"/>
    <n v="21"/>
    <b v="1"/>
    <x v="15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025"/>
    <n v="1366999870"/>
    <b v="0"/>
    <n v="37"/>
    <b v="1"/>
    <x v="25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026"/>
    <n v="1382659060"/>
    <b v="0"/>
    <n v="25"/>
    <b v="1"/>
    <x v="15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2027"/>
    <n v="1458254347"/>
    <b v="0"/>
    <n v="28"/>
    <b v="1"/>
    <x v="11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028"/>
    <n v="1473957239"/>
    <b v="0"/>
    <n v="8"/>
    <b v="0"/>
    <x v="9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1276"/>
    <n v="1487094360"/>
    <b v="0"/>
    <n v="20"/>
    <b v="1"/>
    <x v="9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2029"/>
    <n v="1414765794"/>
    <b v="0"/>
    <n v="41"/>
    <b v="1"/>
    <x v="17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2030"/>
    <n v="1425331068"/>
    <b v="0"/>
    <n v="69"/>
    <b v="1"/>
    <x v="11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2031"/>
    <n v="1387834799"/>
    <b v="0"/>
    <n v="39"/>
    <b v="1"/>
    <x v="27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2032"/>
    <n v="1413065230"/>
    <b v="0"/>
    <n v="44"/>
    <b v="1"/>
    <x v="11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x v="2033"/>
    <n v="1480800568"/>
    <b v="0"/>
    <n v="12"/>
    <b v="0"/>
    <x v="34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x v="2034"/>
    <n v="1421031221"/>
    <b v="0"/>
    <n v="32"/>
    <b v="0"/>
    <x v="11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x v="2035"/>
    <n v="1359301335"/>
    <b v="0"/>
    <n v="27"/>
    <b v="1"/>
    <x v="15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2036"/>
    <n v="1343870462"/>
    <b v="0"/>
    <n v="27"/>
    <b v="1"/>
    <x v="15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x v="2037"/>
    <n v="1348864913"/>
    <b v="0"/>
    <n v="28"/>
    <b v="0"/>
    <x v="33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2038"/>
    <n v="1405181320"/>
    <b v="0"/>
    <n v="7"/>
    <b v="0"/>
    <x v="31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2039"/>
    <n v="1461061350"/>
    <b v="0"/>
    <n v="44"/>
    <b v="1"/>
    <x v="11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x v="2040"/>
    <n v="1408154403"/>
    <b v="0"/>
    <n v="18"/>
    <b v="0"/>
    <x v="10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041"/>
    <n v="1426112848"/>
    <b v="0"/>
    <n v="7"/>
    <b v="0"/>
    <x v="26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x v="2042"/>
    <n v="1332991717"/>
    <b v="0"/>
    <n v="26"/>
    <b v="1"/>
    <x v="27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x v="2043"/>
    <n v="1488911734"/>
    <b v="0"/>
    <n v="46"/>
    <b v="0"/>
    <x v="9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x v="2044"/>
    <n v="1432663659"/>
    <b v="0"/>
    <n v="29"/>
    <b v="1"/>
    <x v="11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x v="2045"/>
    <n v="1482281094"/>
    <b v="0"/>
    <n v="18"/>
    <b v="1"/>
    <x v="11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1618"/>
    <n v="1399286589"/>
    <b v="0"/>
    <n v="28"/>
    <b v="1"/>
    <x v="11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2046"/>
    <n v="1463080979"/>
    <b v="0"/>
    <n v="64"/>
    <b v="1"/>
    <x v="17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047"/>
    <n v="1252908330"/>
    <b v="0"/>
    <n v="29"/>
    <b v="1"/>
    <x v="15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48"/>
    <n v="1276830052"/>
    <b v="1"/>
    <n v="17"/>
    <b v="1"/>
    <x v="0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2049"/>
    <n v="1432033441"/>
    <b v="0"/>
    <n v="45"/>
    <b v="1"/>
    <x v="11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2050"/>
    <n v="1380585890"/>
    <b v="0"/>
    <n v="20"/>
    <b v="1"/>
    <x v="15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x v="2051"/>
    <n v="1487970885"/>
    <b v="0"/>
    <n v="61"/>
    <b v="0"/>
    <x v="7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52"/>
    <n v="1312865658"/>
    <b v="0"/>
    <n v="25"/>
    <b v="1"/>
    <x v="12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2053"/>
    <n v="1392847312"/>
    <b v="0"/>
    <n v="23"/>
    <b v="1"/>
    <x v="17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x v="2054"/>
    <n v="1465832123"/>
    <b v="0"/>
    <n v="2"/>
    <b v="0"/>
    <x v="9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2055"/>
    <n v="1455938520"/>
    <b v="0"/>
    <n v="24"/>
    <b v="1"/>
    <x v="19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2056"/>
    <n v="1435363926"/>
    <b v="0"/>
    <n v="14"/>
    <b v="0"/>
    <x v="1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057"/>
    <n v="1421436099"/>
    <b v="0"/>
    <n v="32"/>
    <b v="1"/>
    <x v="5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58"/>
    <n v="1351024232"/>
    <b v="0"/>
    <n v="23"/>
    <b v="1"/>
    <x v="12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2059"/>
    <n v="1403721345"/>
    <b v="0"/>
    <n v="22"/>
    <b v="1"/>
    <x v="11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2060"/>
    <n v="1345741300"/>
    <b v="0"/>
    <n v="22"/>
    <b v="1"/>
    <x v="8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x v="2061"/>
    <n v="1397819938"/>
    <b v="0"/>
    <n v="26"/>
    <b v="1"/>
    <x v="19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2062"/>
    <n v="1463971172"/>
    <b v="0"/>
    <n v="14"/>
    <b v="1"/>
    <x v="11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x v="2063"/>
    <n v="1425570237"/>
    <b v="1"/>
    <n v="24"/>
    <b v="0"/>
    <x v="3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2064"/>
    <n v="1404141626"/>
    <b v="0"/>
    <n v="37"/>
    <b v="1"/>
    <x v="11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2065"/>
    <n v="1412963279"/>
    <b v="0"/>
    <n v="18"/>
    <b v="0"/>
    <x v="1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2066"/>
    <n v="1398342170"/>
    <b v="0"/>
    <n v="25"/>
    <b v="1"/>
    <x v="11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2067"/>
    <n v="1478106802"/>
    <b v="0"/>
    <n v="14"/>
    <b v="0"/>
    <x v="31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x v="2068"/>
    <n v="1463925590"/>
    <b v="0"/>
    <n v="10"/>
    <b v="1"/>
    <x v="11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2069"/>
    <n v="1304464914"/>
    <b v="0"/>
    <n v="20"/>
    <b v="1"/>
    <x v="15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2070"/>
    <n v="1466019272"/>
    <b v="0"/>
    <n v="27"/>
    <b v="1"/>
    <x v="11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x v="2071"/>
    <n v="1396633284"/>
    <b v="0"/>
    <n v="30"/>
    <b v="0"/>
    <x v="33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x v="2072"/>
    <n v="1413406695"/>
    <b v="0"/>
    <n v="19"/>
    <b v="1"/>
    <x v="11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073"/>
    <n v="1335194944"/>
    <b v="0"/>
    <n v="39"/>
    <b v="1"/>
    <x v="12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074"/>
    <n v="1326728235"/>
    <b v="1"/>
    <n v="7"/>
    <b v="1"/>
    <x v="8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2075"/>
    <n v="1412530422"/>
    <b v="0"/>
    <n v="36"/>
    <b v="1"/>
    <x v="16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2076"/>
    <n v="1484198170"/>
    <b v="0"/>
    <n v="31"/>
    <b v="1"/>
    <x v="15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2077"/>
    <n v="1439835595"/>
    <b v="0"/>
    <n v="42"/>
    <b v="1"/>
    <x v="11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x v="2078"/>
    <n v="1400272580"/>
    <b v="0"/>
    <n v="20"/>
    <b v="1"/>
    <x v="11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2079"/>
    <n v="1314154837"/>
    <b v="0"/>
    <n v="21"/>
    <b v="1"/>
    <x v="27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x v="2080"/>
    <n v="1439221123"/>
    <b v="0"/>
    <n v="50"/>
    <b v="0"/>
    <x v="9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2081"/>
    <n v="1430830793"/>
    <b v="0"/>
    <n v="39"/>
    <b v="1"/>
    <x v="11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082"/>
    <n v="1356648856"/>
    <b v="0"/>
    <n v="34"/>
    <b v="1"/>
    <x v="15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2083"/>
    <n v="1314947317"/>
    <b v="0"/>
    <n v="32"/>
    <b v="1"/>
    <x v="15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084"/>
    <n v="1376003254"/>
    <b v="0"/>
    <n v="14"/>
    <b v="1"/>
    <x v="15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085"/>
    <n v="1335491997"/>
    <b v="0"/>
    <n v="38"/>
    <b v="1"/>
    <x v="12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2086"/>
    <n v="1459445777"/>
    <b v="0"/>
    <n v="37"/>
    <b v="1"/>
    <x v="11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2087"/>
    <n v="1466737217"/>
    <b v="0"/>
    <n v="47"/>
    <b v="1"/>
    <x v="20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2088"/>
    <n v="1471295447"/>
    <b v="0"/>
    <n v="29"/>
    <b v="1"/>
    <x v="9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2089"/>
    <n v="1482095436"/>
    <b v="0"/>
    <n v="30"/>
    <b v="1"/>
    <x v="11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2090"/>
    <n v="1401722952"/>
    <b v="0"/>
    <n v="29"/>
    <b v="1"/>
    <x v="11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2091"/>
    <n v="1406580436"/>
    <b v="0"/>
    <n v="29"/>
    <b v="1"/>
    <x v="11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2092"/>
    <n v="1405509510"/>
    <b v="0"/>
    <n v="45"/>
    <b v="1"/>
    <x v="11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2093"/>
    <n v="1462824832"/>
    <b v="0"/>
    <n v="27"/>
    <b v="1"/>
    <x v="19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2094"/>
    <n v="1401768478"/>
    <b v="0"/>
    <n v="10"/>
    <b v="0"/>
    <x v="19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x v="2095"/>
    <n v="1375475406"/>
    <b v="0"/>
    <n v="83"/>
    <b v="0"/>
    <x v="18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2096"/>
    <n v="1413495722"/>
    <b v="0"/>
    <n v="31"/>
    <b v="0"/>
    <x v="1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2097"/>
    <n v="1341892127"/>
    <b v="0"/>
    <n v="28"/>
    <b v="1"/>
    <x v="27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x v="2098"/>
    <n v="1420741581"/>
    <b v="0"/>
    <n v="24"/>
    <b v="0"/>
    <x v="1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099"/>
    <n v="1462325339"/>
    <b v="0"/>
    <n v="42"/>
    <b v="1"/>
    <x v="4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2100"/>
    <n v="1442062898"/>
    <b v="0"/>
    <n v="19"/>
    <b v="0"/>
    <x v="10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2101"/>
    <n v="1312047008"/>
    <b v="0"/>
    <n v="24"/>
    <b v="0"/>
    <x v="37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2102"/>
    <n v="1476962042"/>
    <b v="0"/>
    <n v="31"/>
    <b v="0"/>
    <x v="11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2103"/>
    <n v="1431813980"/>
    <b v="0"/>
    <n v="5"/>
    <b v="0"/>
    <x v="26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x v="2104"/>
    <n v="1462307652"/>
    <b v="0"/>
    <n v="38"/>
    <b v="1"/>
    <x v="19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105"/>
    <n v="1264565507"/>
    <b v="1"/>
    <n v="36"/>
    <b v="1"/>
    <x v="8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2106"/>
    <n v="1484912974"/>
    <b v="0"/>
    <n v="16"/>
    <b v="0"/>
    <x v="28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2107"/>
    <n v="1451277473"/>
    <b v="0"/>
    <n v="21"/>
    <b v="1"/>
    <x v="12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x v="2108"/>
    <n v="1480646771"/>
    <b v="0"/>
    <n v="13"/>
    <b v="0"/>
    <x v="28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2109"/>
    <n v="1400666049"/>
    <b v="1"/>
    <n v="45"/>
    <b v="1"/>
    <x v="11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2110"/>
    <n v="1424474452"/>
    <b v="0"/>
    <n v="33"/>
    <b v="1"/>
    <x v="15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x v="2111"/>
    <n v="1476559608"/>
    <b v="0"/>
    <n v="52"/>
    <b v="1"/>
    <x v="4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2112"/>
    <n v="1393038927"/>
    <b v="0"/>
    <n v="20"/>
    <b v="0"/>
    <x v="18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x v="2113"/>
    <n v="1411417602"/>
    <b v="0"/>
    <n v="21"/>
    <b v="1"/>
    <x v="8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2114"/>
    <n v="1470874618"/>
    <b v="0"/>
    <n v="16"/>
    <b v="0"/>
    <x v="36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2115"/>
    <n v="1471272545"/>
    <b v="1"/>
    <n v="24"/>
    <b v="0"/>
    <x v="3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2116"/>
    <n v="1411143972"/>
    <b v="0"/>
    <n v="22"/>
    <b v="0"/>
    <x v="26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117"/>
    <n v="1413674692"/>
    <b v="0"/>
    <n v="26"/>
    <b v="1"/>
    <x v="25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2118"/>
    <n v="1488847514"/>
    <b v="0"/>
    <n v="23"/>
    <b v="0"/>
    <x v="14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119"/>
    <n v="1406417306"/>
    <b v="0"/>
    <n v="15"/>
    <b v="0"/>
    <x v="39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x v="2120"/>
    <n v="1450461661"/>
    <b v="0"/>
    <n v="24"/>
    <b v="0"/>
    <x v="1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x v="2121"/>
    <n v="1416516972"/>
    <b v="0"/>
    <n v="20"/>
    <b v="1"/>
    <x v="11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2122"/>
    <n v="1480357791"/>
    <b v="0"/>
    <n v="41"/>
    <b v="0"/>
    <x v="6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2123"/>
    <n v="1459467238"/>
    <b v="0"/>
    <n v="41"/>
    <b v="0"/>
    <x v="14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2124"/>
    <n v="1439924246"/>
    <b v="0"/>
    <n v="34"/>
    <b v="1"/>
    <x v="11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2125"/>
    <n v="1339549982"/>
    <b v="0"/>
    <n v="38"/>
    <b v="1"/>
    <x v="15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x v="2126"/>
    <n v="1447560686"/>
    <b v="0"/>
    <n v="12"/>
    <b v="1"/>
    <x v="15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2127"/>
    <n v="1443233440"/>
    <b v="0"/>
    <n v="12"/>
    <b v="0"/>
    <x v="1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2128"/>
    <n v="1431353337"/>
    <b v="0"/>
    <n v="13"/>
    <b v="0"/>
    <x v="21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2129"/>
    <n v="1426203071"/>
    <b v="0"/>
    <n v="17"/>
    <b v="0"/>
    <x v="11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2130"/>
    <n v="1431447137"/>
    <b v="0"/>
    <n v="17"/>
    <b v="1"/>
    <x v="11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x v="2131"/>
    <n v="1360106145"/>
    <b v="0"/>
    <n v="30"/>
    <b v="0"/>
    <x v="33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x v="2132"/>
    <n v="1316194540"/>
    <b v="0"/>
    <n v="34"/>
    <b v="1"/>
    <x v="22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133"/>
    <n v="1409743772"/>
    <b v="0"/>
    <n v="59"/>
    <b v="1"/>
    <x v="9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2134"/>
    <n v="1380726226"/>
    <b v="0"/>
    <n v="17"/>
    <b v="1"/>
    <x v="15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x v="2135"/>
    <n v="1392232830"/>
    <b v="0"/>
    <n v="49"/>
    <b v="1"/>
    <x v="27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x v="2136"/>
    <n v="1478126203"/>
    <b v="0"/>
    <n v="20"/>
    <b v="0"/>
    <x v="26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2137"/>
    <n v="1479144880"/>
    <b v="0"/>
    <n v="27"/>
    <b v="1"/>
    <x v="13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2138"/>
    <n v="1465607738"/>
    <b v="0"/>
    <n v="20"/>
    <b v="1"/>
    <x v="11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139"/>
    <n v="1295000329"/>
    <b v="0"/>
    <n v="47"/>
    <b v="1"/>
    <x v="12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140"/>
    <n v="1443712007"/>
    <b v="0"/>
    <n v="20"/>
    <b v="0"/>
    <x v="11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x v="2141"/>
    <n v="1427747906"/>
    <b v="0"/>
    <n v="18"/>
    <b v="1"/>
    <x v="25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42"/>
    <n v="1302036648"/>
    <b v="0"/>
    <n v="38"/>
    <b v="1"/>
    <x v="12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143"/>
    <n v="1421362930"/>
    <b v="0"/>
    <n v="21"/>
    <b v="1"/>
    <x v="11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x v="2144"/>
    <n v="1471887121"/>
    <b v="0"/>
    <n v="35"/>
    <b v="1"/>
    <x v="27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2145"/>
    <n v="1384887360"/>
    <b v="0"/>
    <n v="29"/>
    <b v="0"/>
    <x v="33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2146"/>
    <n v="1350967535"/>
    <b v="0"/>
    <n v="26"/>
    <b v="1"/>
    <x v="12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x v="2147"/>
    <n v="1308946136"/>
    <b v="0"/>
    <n v="17"/>
    <b v="1"/>
    <x v="12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148"/>
    <n v="1418179190"/>
    <b v="0"/>
    <n v="16"/>
    <b v="0"/>
    <x v="29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2149"/>
    <n v="1393233855"/>
    <b v="0"/>
    <n v="47"/>
    <b v="1"/>
    <x v="20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2150"/>
    <n v="1359946188"/>
    <b v="0"/>
    <n v="42"/>
    <b v="1"/>
    <x v="17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2151"/>
    <n v="1479747794"/>
    <b v="0"/>
    <n v="6"/>
    <b v="0"/>
    <x v="11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x v="2152"/>
    <n v="1426729210"/>
    <b v="0"/>
    <n v="10"/>
    <b v="0"/>
    <x v="4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2153"/>
    <n v="1458665146"/>
    <b v="0"/>
    <n v="44"/>
    <b v="0"/>
    <x v="1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x v="2154"/>
    <n v="1433109907"/>
    <b v="0"/>
    <n v="30"/>
    <b v="1"/>
    <x v="11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x v="2155"/>
    <n v="1430060671"/>
    <b v="0"/>
    <n v="52"/>
    <b v="1"/>
    <x v="3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156"/>
    <n v="1415193366"/>
    <b v="0"/>
    <n v="31"/>
    <b v="1"/>
    <x v="11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2157"/>
    <n v="1436383889"/>
    <b v="0"/>
    <n v="28"/>
    <b v="1"/>
    <x v="19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2158"/>
    <n v="1454460673"/>
    <b v="0"/>
    <n v="11"/>
    <b v="1"/>
    <x v="19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159"/>
    <n v="1459810850"/>
    <b v="0"/>
    <n v="20"/>
    <b v="0"/>
    <x v="9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2160"/>
    <n v="1332192160"/>
    <b v="0"/>
    <n v="34"/>
    <b v="1"/>
    <x v="22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161"/>
    <n v="1421274954"/>
    <b v="0"/>
    <n v="28"/>
    <b v="1"/>
    <x v="11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2162"/>
    <n v="1438789546"/>
    <b v="0"/>
    <n v="23"/>
    <b v="0"/>
    <x v="11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2163"/>
    <n v="1459711917"/>
    <b v="1"/>
    <n v="26"/>
    <b v="1"/>
    <x v="11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2164"/>
    <n v="1479805263"/>
    <b v="0"/>
    <n v="201"/>
    <b v="0"/>
    <x v="1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2165"/>
    <n v="1466621732"/>
    <b v="0"/>
    <n v="6"/>
    <b v="0"/>
    <x v="11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2166"/>
    <n v="1421464873"/>
    <b v="0"/>
    <n v="11"/>
    <b v="0"/>
    <x v="14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2167"/>
    <n v="1404769538"/>
    <b v="0"/>
    <n v="26"/>
    <b v="1"/>
    <x v="15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168"/>
    <n v="1441120222"/>
    <b v="0"/>
    <n v="17"/>
    <b v="0"/>
    <x v="10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2169"/>
    <n v="1352766300"/>
    <b v="1"/>
    <n v="25"/>
    <b v="1"/>
    <x v="11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2170"/>
    <n v="1407177611"/>
    <b v="0"/>
    <n v="26"/>
    <b v="0"/>
    <x v="10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2171"/>
    <n v="1467253640"/>
    <b v="0"/>
    <n v="20"/>
    <b v="0"/>
    <x v="9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2172"/>
    <n v="1467720388"/>
    <b v="0"/>
    <n v="30"/>
    <b v="1"/>
    <x v="11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2173"/>
    <n v="1429155623"/>
    <b v="0"/>
    <n v="28"/>
    <b v="0"/>
    <x v="21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2174"/>
    <n v="1487329292"/>
    <b v="0"/>
    <n v="25"/>
    <b v="1"/>
    <x v="9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x v="2175"/>
    <n v="1357127727"/>
    <b v="0"/>
    <n v="45"/>
    <b v="0"/>
    <x v="33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x v="2176"/>
    <n v="1340901345"/>
    <b v="0"/>
    <n v="41"/>
    <b v="1"/>
    <x v="12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x v="2177"/>
    <n v="1429486397"/>
    <b v="0"/>
    <n v="7"/>
    <b v="1"/>
    <x v="8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178"/>
    <n v="1412091423"/>
    <b v="0"/>
    <n v="34"/>
    <b v="1"/>
    <x v="19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x v="2179"/>
    <n v="1464709334"/>
    <b v="0"/>
    <n v="26"/>
    <b v="1"/>
    <x v="11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x v="2180"/>
    <n v="1458594676"/>
    <b v="0"/>
    <n v="10"/>
    <b v="0"/>
    <x v="19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2181"/>
    <n v="1457982924"/>
    <b v="0"/>
    <n v="27"/>
    <b v="1"/>
    <x v="11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2182"/>
    <n v="1305568201"/>
    <b v="0"/>
    <n v="28"/>
    <b v="1"/>
    <x v="15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183"/>
    <n v="1399563390"/>
    <b v="1"/>
    <n v="94"/>
    <b v="1"/>
    <x v="7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2184"/>
    <n v="1439341459"/>
    <b v="0"/>
    <n v="25"/>
    <b v="1"/>
    <x v="9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2185"/>
    <n v="1368019482"/>
    <b v="0"/>
    <n v="26"/>
    <b v="1"/>
    <x v="12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186"/>
    <n v="1345828548"/>
    <b v="0"/>
    <n v="48"/>
    <b v="1"/>
    <x v="12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2187"/>
    <n v="1438882275"/>
    <b v="0"/>
    <n v="32"/>
    <b v="1"/>
    <x v="11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x v="2188"/>
    <n v="1410304179"/>
    <b v="0"/>
    <n v="17"/>
    <b v="1"/>
    <x v="11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2189"/>
    <n v="1472201208"/>
    <b v="0"/>
    <n v="49"/>
    <b v="1"/>
    <x v="11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2190"/>
    <n v="1452048335"/>
    <b v="0"/>
    <n v="9"/>
    <b v="1"/>
    <x v="11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191"/>
    <n v="1330711203"/>
    <b v="0"/>
    <n v="19"/>
    <b v="1"/>
    <x v="12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2192"/>
    <n v="1311699753"/>
    <b v="0"/>
    <n v="11"/>
    <b v="0"/>
    <x v="23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2193"/>
    <n v="1443621612"/>
    <b v="1"/>
    <n v="21"/>
    <b v="1"/>
    <x v="11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x v="2194"/>
    <n v="1401372574"/>
    <b v="0"/>
    <n v="20"/>
    <b v="1"/>
    <x v="11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2195"/>
    <n v="1450819109"/>
    <b v="0"/>
    <n v="24"/>
    <b v="1"/>
    <x v="11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2196"/>
    <n v="1463469062"/>
    <b v="0"/>
    <n v="25"/>
    <b v="0"/>
    <x v="26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2197"/>
    <n v="1421964325"/>
    <b v="0"/>
    <n v="46"/>
    <b v="1"/>
    <x v="11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2198"/>
    <n v="1478621752"/>
    <b v="0"/>
    <n v="14"/>
    <b v="0"/>
    <x v="19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2199"/>
    <n v="1434828934"/>
    <b v="0"/>
    <n v="22"/>
    <b v="1"/>
    <x v="16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2200"/>
    <n v="1413236738"/>
    <b v="0"/>
    <n v="29"/>
    <b v="1"/>
    <x v="12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2201"/>
    <n v="1419979544"/>
    <b v="0"/>
    <n v="18"/>
    <b v="1"/>
    <x v="11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x v="2202"/>
    <n v="1463545149"/>
    <b v="0"/>
    <n v="7"/>
    <b v="0"/>
    <x v="11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x v="2203"/>
    <n v="1441435186"/>
    <b v="0"/>
    <n v="4"/>
    <b v="0"/>
    <x v="29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2204"/>
    <n v="1302493760"/>
    <b v="1"/>
    <n v="21"/>
    <b v="1"/>
    <x v="11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205"/>
    <n v="1422769906"/>
    <b v="0"/>
    <n v="20"/>
    <b v="1"/>
    <x v="11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x v="2206"/>
    <n v="1413016216"/>
    <b v="0"/>
    <n v="28"/>
    <b v="1"/>
    <x v="11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2207"/>
    <n v="1448044925"/>
    <b v="0"/>
    <n v="17"/>
    <b v="0"/>
    <x v="28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208"/>
    <n v="1448899953"/>
    <b v="0"/>
    <n v="6"/>
    <b v="0"/>
    <x v="29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2209"/>
    <n v="1420606303"/>
    <b v="0"/>
    <n v="27"/>
    <b v="1"/>
    <x v="11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2210"/>
    <n v="1385754986"/>
    <b v="0"/>
    <n v="23"/>
    <b v="1"/>
    <x v="15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2211"/>
    <n v="1389259831"/>
    <b v="0"/>
    <n v="25"/>
    <b v="1"/>
    <x v="8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2212"/>
    <n v="1254450706"/>
    <b v="0"/>
    <n v="11"/>
    <b v="0"/>
    <x v="33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x v="2213"/>
    <n v="1444831031"/>
    <b v="0"/>
    <n v="24"/>
    <b v="1"/>
    <x v="20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2214"/>
    <n v="1456189973"/>
    <b v="0"/>
    <n v="23"/>
    <b v="1"/>
    <x v="11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2215"/>
    <n v="1306283727"/>
    <b v="0"/>
    <n v="28"/>
    <b v="1"/>
    <x v="22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2216"/>
    <n v="1424730966"/>
    <b v="0"/>
    <n v="42"/>
    <b v="1"/>
    <x v="12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217"/>
    <n v="1421964718"/>
    <b v="0"/>
    <n v="18"/>
    <b v="1"/>
    <x v="11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2218"/>
    <n v="1458770384"/>
    <b v="0"/>
    <n v="23"/>
    <b v="1"/>
    <x v="11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x v="2219"/>
    <n v="1404337382"/>
    <b v="0"/>
    <n v="38"/>
    <b v="1"/>
    <x v="11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220"/>
    <n v="1403066752"/>
    <b v="0"/>
    <n v="38"/>
    <b v="1"/>
    <x v="11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2221"/>
    <n v="1422465075"/>
    <b v="0"/>
    <n v="46"/>
    <b v="1"/>
    <x v="11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222"/>
    <n v="1335473931"/>
    <b v="0"/>
    <n v="43"/>
    <b v="1"/>
    <x v="12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x v="2223"/>
    <n v="1420235311"/>
    <b v="0"/>
    <n v="5"/>
    <b v="0"/>
    <x v="9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x v="2224"/>
    <n v="1407258582"/>
    <b v="0"/>
    <n v="15"/>
    <b v="1"/>
    <x v="11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2225"/>
    <n v="1441723912"/>
    <b v="0"/>
    <n v="21"/>
    <b v="0"/>
    <x v="9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2226"/>
    <n v="1354265335"/>
    <b v="0"/>
    <n v="25"/>
    <b v="1"/>
    <x v="15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x v="2227"/>
    <n v="1402596667"/>
    <b v="0"/>
    <n v="25"/>
    <b v="1"/>
    <x v="22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2228"/>
    <n v="1417456208"/>
    <b v="0"/>
    <n v="12"/>
    <b v="1"/>
    <x v="11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x v="2229"/>
    <n v="1432701175"/>
    <b v="0"/>
    <n v="49"/>
    <b v="0"/>
    <x v="18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230"/>
    <n v="1440447001"/>
    <b v="0"/>
    <n v="14"/>
    <b v="0"/>
    <x v="29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x v="2231"/>
    <n v="1405583108"/>
    <b v="0"/>
    <n v="26"/>
    <b v="1"/>
    <x v="11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2"/>
    <n v="1481053647"/>
    <b v="0"/>
    <n v="28"/>
    <b v="1"/>
    <x v="5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2233"/>
    <n v="1484101145"/>
    <b v="0"/>
    <n v="31"/>
    <b v="0"/>
    <x v="1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2234"/>
    <n v="1406058798"/>
    <b v="0"/>
    <n v="14"/>
    <b v="0"/>
    <x v="11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2235"/>
    <n v="1424922186"/>
    <b v="0"/>
    <n v="19"/>
    <b v="0"/>
    <x v="29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236"/>
    <n v="1409395990"/>
    <b v="0"/>
    <n v="23"/>
    <b v="1"/>
    <x v="11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x v="2237"/>
    <n v="1465601532"/>
    <b v="0"/>
    <n v="10"/>
    <b v="1"/>
    <x v="19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2238"/>
    <n v="1413609292"/>
    <b v="1"/>
    <n v="13"/>
    <b v="0"/>
    <x v="3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2239"/>
    <n v="1463352992"/>
    <b v="0"/>
    <n v="27"/>
    <b v="1"/>
    <x v="3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x v="2240"/>
    <n v="1326404583"/>
    <b v="0"/>
    <n v="20"/>
    <b v="1"/>
    <x v="12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241"/>
    <n v="1487709714"/>
    <b v="0"/>
    <n v="7"/>
    <b v="0"/>
    <x v="9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242"/>
    <n v="1428583846"/>
    <b v="0"/>
    <n v="61"/>
    <b v="1"/>
    <x v="11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x v="2243"/>
    <n v="1420458618"/>
    <b v="0"/>
    <n v="4"/>
    <b v="0"/>
    <x v="19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244"/>
    <n v="1406752985"/>
    <b v="0"/>
    <n v="14"/>
    <b v="0"/>
    <x v="11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2245"/>
    <n v="1409667827"/>
    <b v="0"/>
    <n v="27"/>
    <b v="1"/>
    <x v="11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46"/>
    <n v="1335987789"/>
    <b v="0"/>
    <n v="27"/>
    <b v="1"/>
    <x v="13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x v="2247"/>
    <n v="1472481812"/>
    <b v="0"/>
    <n v="38"/>
    <b v="0"/>
    <x v="1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2248"/>
    <n v="1417460428"/>
    <b v="0"/>
    <n v="11"/>
    <b v="0"/>
    <x v="1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x v="2249"/>
    <n v="1361002140"/>
    <b v="0"/>
    <n v="17"/>
    <b v="1"/>
    <x v="15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50"/>
    <n v="1333001424"/>
    <b v="0"/>
    <n v="34"/>
    <b v="1"/>
    <x v="13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2251"/>
    <n v="1476760226"/>
    <b v="0"/>
    <n v="17"/>
    <b v="1"/>
    <x v="11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x v="2252"/>
    <n v="1471096975"/>
    <b v="0"/>
    <n v="20"/>
    <b v="0"/>
    <x v="29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2253"/>
    <n v="1408050316"/>
    <b v="0"/>
    <n v="13"/>
    <b v="0"/>
    <x v="11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1821"/>
    <n v="1426002684"/>
    <b v="0"/>
    <n v="19"/>
    <b v="1"/>
    <x v="11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2254"/>
    <n v="1338346281"/>
    <b v="0"/>
    <n v="29"/>
    <b v="1"/>
    <x v="12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2255"/>
    <n v="1469112493"/>
    <b v="0"/>
    <n v="19"/>
    <b v="1"/>
    <x v="11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2256"/>
    <n v="1452008290"/>
    <b v="0"/>
    <n v="18"/>
    <b v="1"/>
    <x v="11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2257"/>
    <n v="1462755424"/>
    <b v="0"/>
    <n v="18"/>
    <b v="1"/>
    <x v="11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2258"/>
    <n v="1404997548"/>
    <b v="0"/>
    <n v="18"/>
    <b v="1"/>
    <x v="11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2259"/>
    <n v="1304770233"/>
    <b v="0"/>
    <n v="31"/>
    <b v="1"/>
    <x v="12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2260"/>
    <n v="1408383994"/>
    <b v="0"/>
    <n v="19"/>
    <b v="1"/>
    <x v="11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2261"/>
    <n v="1461229338"/>
    <b v="0"/>
    <n v="17"/>
    <b v="0"/>
    <x v="1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2262"/>
    <n v="1338928537"/>
    <b v="0"/>
    <n v="15"/>
    <b v="1"/>
    <x v="27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2263"/>
    <n v="1428889037"/>
    <b v="0"/>
    <n v="18"/>
    <b v="1"/>
    <x v="11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2264"/>
    <n v="1466205262"/>
    <b v="0"/>
    <n v="12"/>
    <b v="0"/>
    <x v="11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265"/>
    <n v="1433432124"/>
    <b v="0"/>
    <n v="3"/>
    <b v="0"/>
    <x v="26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x v="2266"/>
    <n v="1408129822"/>
    <b v="0"/>
    <n v="27"/>
    <b v="1"/>
    <x v="11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267"/>
    <n v="1307028855"/>
    <b v="0"/>
    <n v="11"/>
    <b v="1"/>
    <x v="25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x v="2268"/>
    <n v="1440529765"/>
    <b v="0"/>
    <n v="2"/>
    <b v="0"/>
    <x v="24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2269"/>
    <n v="1458138079"/>
    <b v="0"/>
    <n v="15"/>
    <b v="1"/>
    <x v="19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2270"/>
    <n v="1397217052"/>
    <b v="1"/>
    <n v="23"/>
    <b v="0"/>
    <x v="11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271"/>
    <n v="1408648573"/>
    <b v="0"/>
    <n v="58"/>
    <b v="0"/>
    <x v="9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2272"/>
    <n v="1373408731"/>
    <b v="0"/>
    <n v="25"/>
    <b v="1"/>
    <x v="17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2273"/>
    <n v="1424484717"/>
    <b v="0"/>
    <n v="20"/>
    <b v="1"/>
    <x v="11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2274"/>
    <n v="1431372444"/>
    <b v="0"/>
    <n v="41"/>
    <b v="1"/>
    <x v="11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2275"/>
    <n v="1401123546"/>
    <b v="0"/>
    <n v="35"/>
    <b v="1"/>
    <x v="11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2276"/>
    <n v="1380556483"/>
    <b v="1"/>
    <n v="34"/>
    <b v="1"/>
    <x v="15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2277"/>
    <n v="1421092725"/>
    <b v="0"/>
    <n v="25"/>
    <b v="1"/>
    <x v="11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2278"/>
    <n v="1418585959"/>
    <b v="1"/>
    <n v="22"/>
    <b v="0"/>
    <x v="3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2279"/>
    <n v="1420158707"/>
    <b v="0"/>
    <n v="32"/>
    <b v="1"/>
    <x v="22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x v="2280"/>
    <n v="1428124283"/>
    <b v="0"/>
    <n v="20"/>
    <b v="1"/>
    <x v="9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x v="2281"/>
    <n v="1454448012"/>
    <b v="0"/>
    <n v="14"/>
    <b v="1"/>
    <x v="11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2282"/>
    <n v="1405971690"/>
    <b v="0"/>
    <n v="30"/>
    <b v="1"/>
    <x v="11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283"/>
    <n v="1475760567"/>
    <b v="0"/>
    <n v="13"/>
    <b v="0"/>
    <x v="9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84"/>
    <n v="1478602246"/>
    <b v="0"/>
    <n v="50"/>
    <b v="1"/>
    <x v="5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2285"/>
    <n v="1460683339"/>
    <b v="0"/>
    <n v="20"/>
    <b v="1"/>
    <x v="11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x v="2286"/>
    <n v="1397584386"/>
    <b v="0"/>
    <n v="36"/>
    <b v="1"/>
    <x v="25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2287"/>
    <n v="1279574773"/>
    <b v="0"/>
    <n v="32"/>
    <b v="1"/>
    <x v="9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2288"/>
    <n v="1368057674"/>
    <b v="0"/>
    <n v="25"/>
    <b v="1"/>
    <x v="15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2289"/>
    <n v="1399427064"/>
    <b v="1"/>
    <n v="19"/>
    <b v="0"/>
    <x v="11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2290"/>
    <n v="1435554104"/>
    <b v="0"/>
    <n v="26"/>
    <b v="1"/>
    <x v="11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2291"/>
    <n v="1455919438"/>
    <b v="0"/>
    <n v="42"/>
    <b v="1"/>
    <x v="11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2292"/>
    <n v="1396876302"/>
    <b v="0"/>
    <n v="18"/>
    <b v="0"/>
    <x v="37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2293"/>
    <n v="1405266710"/>
    <b v="0"/>
    <n v="13"/>
    <b v="0"/>
    <x v="11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x v="2294"/>
    <n v="1461337174"/>
    <b v="0"/>
    <n v="9"/>
    <b v="0"/>
    <x v="24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295"/>
    <n v="1421190787"/>
    <b v="0"/>
    <n v="20"/>
    <b v="1"/>
    <x v="12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2296"/>
    <n v="1405196867"/>
    <b v="0"/>
    <n v="27"/>
    <b v="1"/>
    <x v="1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2297"/>
    <n v="1403135304"/>
    <b v="0"/>
    <n v="18"/>
    <b v="1"/>
    <x v="11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5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x v="2299"/>
    <n v="1358180968"/>
    <b v="0"/>
    <n v="27"/>
    <b v="1"/>
    <x v="15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2300"/>
    <n v="1406907034"/>
    <b v="0"/>
    <n v="2"/>
    <b v="0"/>
    <x v="14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2301"/>
    <n v="1359421403"/>
    <b v="0"/>
    <n v="25"/>
    <b v="1"/>
    <x v="15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302"/>
    <n v="1386884201"/>
    <b v="0"/>
    <n v="33"/>
    <b v="0"/>
    <x v="39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2303"/>
    <n v="1331333108"/>
    <b v="0"/>
    <n v="32"/>
    <b v="1"/>
    <x v="12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2304"/>
    <n v="1416977259"/>
    <b v="0"/>
    <n v="23"/>
    <b v="1"/>
    <x v="11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2305"/>
    <n v="1438575586"/>
    <b v="0"/>
    <n v="23"/>
    <b v="1"/>
    <x v="11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2306"/>
    <n v="1317788623"/>
    <b v="1"/>
    <n v="36"/>
    <b v="1"/>
    <x v="8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2307"/>
    <n v="1301847025"/>
    <b v="0"/>
    <n v="27"/>
    <b v="1"/>
    <x v="15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x v="2308"/>
    <n v="1371569202"/>
    <b v="0"/>
    <n v="12"/>
    <b v="1"/>
    <x v="15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2309"/>
    <n v="1362860257"/>
    <b v="0"/>
    <n v="3"/>
    <b v="0"/>
    <x v="33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2310"/>
    <n v="1456532762"/>
    <b v="0"/>
    <n v="17"/>
    <b v="0"/>
    <x v="9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311"/>
    <n v="1367286434"/>
    <b v="0"/>
    <n v="37"/>
    <b v="1"/>
    <x v="12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x v="2312"/>
    <n v="1486406253"/>
    <b v="0"/>
    <n v="32"/>
    <b v="1"/>
    <x v="3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1344"/>
    <n v="1407157756"/>
    <b v="0"/>
    <n v="27"/>
    <b v="1"/>
    <x v="11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x v="2313"/>
    <n v="1436408308"/>
    <b v="0"/>
    <n v="24"/>
    <b v="1"/>
    <x v="11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2314"/>
    <n v="1435670452"/>
    <b v="0"/>
    <n v="28"/>
    <b v="1"/>
    <x v="11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315"/>
    <n v="1335232055"/>
    <b v="0"/>
    <n v="36"/>
    <b v="1"/>
    <x v="12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2316"/>
    <n v="1335570863"/>
    <b v="0"/>
    <n v="14"/>
    <b v="1"/>
    <x v="15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2317"/>
    <n v="1408995284"/>
    <b v="0"/>
    <n v="16"/>
    <b v="1"/>
    <x v="11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x v="2318"/>
    <n v="1455379575"/>
    <b v="0"/>
    <n v="9"/>
    <b v="0"/>
    <x v="18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2319"/>
    <n v="1273961999"/>
    <b v="0"/>
    <n v="23"/>
    <b v="1"/>
    <x v="22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20"/>
    <n v="1465311740"/>
    <b v="0"/>
    <n v="3"/>
    <b v="0"/>
    <x v="26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2321"/>
    <n v="1391571319"/>
    <b v="0"/>
    <n v="10"/>
    <b v="1"/>
    <x v="15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1743"/>
    <n v="1421900022"/>
    <b v="0"/>
    <n v="27"/>
    <b v="1"/>
    <x v="11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2322"/>
    <n v="1405099248"/>
    <b v="0"/>
    <n v="5"/>
    <b v="0"/>
    <x v="19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2323"/>
    <n v="1429991062"/>
    <b v="0"/>
    <n v="21"/>
    <b v="1"/>
    <x v="13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2324"/>
    <n v="1471915065"/>
    <b v="0"/>
    <n v="3"/>
    <b v="0"/>
    <x v="29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x v="2325"/>
    <n v="1440448464"/>
    <b v="0"/>
    <n v="2"/>
    <b v="0"/>
    <x v="34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2326"/>
    <n v="1438939673"/>
    <b v="0"/>
    <n v="42"/>
    <b v="1"/>
    <x v="11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327"/>
    <n v="1328649026"/>
    <b v="0"/>
    <n v="24"/>
    <b v="1"/>
    <x v="13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2328"/>
    <n v="1340329202"/>
    <b v="0"/>
    <n v="26"/>
    <b v="1"/>
    <x v="15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329"/>
    <n v="1437412512"/>
    <b v="0"/>
    <n v="19"/>
    <b v="1"/>
    <x v="13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x v="2330"/>
    <n v="1464209261"/>
    <b v="0"/>
    <n v="6"/>
    <b v="1"/>
    <x v="3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2331"/>
    <n v="1438715077"/>
    <b v="0"/>
    <n v="17"/>
    <b v="1"/>
    <x v="11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2332"/>
    <n v="1432072893"/>
    <b v="0"/>
    <n v="16"/>
    <b v="0"/>
    <x v="11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x v="2333"/>
    <n v="1328749249"/>
    <b v="0"/>
    <n v="19"/>
    <b v="1"/>
    <x v="15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2334"/>
    <n v="1451887397"/>
    <b v="0"/>
    <n v="27"/>
    <b v="1"/>
    <x v="9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x v="2335"/>
    <n v="1440082649"/>
    <b v="0"/>
    <n v="17"/>
    <b v="1"/>
    <x v="11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x v="2336"/>
    <n v="1456839380"/>
    <b v="0"/>
    <n v="24"/>
    <b v="0"/>
    <x v="28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x v="2337"/>
    <n v="1459355950"/>
    <b v="0"/>
    <n v="36"/>
    <b v="1"/>
    <x v="22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x v="2338"/>
    <n v="1453406867"/>
    <b v="0"/>
    <n v="22"/>
    <b v="1"/>
    <x v="9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339"/>
    <n v="1330440323"/>
    <b v="0"/>
    <n v="34"/>
    <b v="0"/>
    <x v="39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865"/>
    <n v="1314989557"/>
    <b v="0"/>
    <n v="28"/>
    <b v="1"/>
    <x v="15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x v="2340"/>
    <n v="1368576032"/>
    <b v="0"/>
    <n v="27"/>
    <b v="1"/>
    <x v="15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2341"/>
    <n v="1389891684"/>
    <b v="0"/>
    <n v="19"/>
    <b v="1"/>
    <x v="15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342"/>
    <n v="1339098689"/>
    <b v="0"/>
    <n v="25"/>
    <b v="1"/>
    <x v="15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343"/>
    <n v="1308336383"/>
    <b v="0"/>
    <n v="25"/>
    <b v="1"/>
    <x v="12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344"/>
    <n v="1447203096"/>
    <b v="0"/>
    <n v="11"/>
    <b v="1"/>
    <x v="24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2345"/>
    <n v="1409030371"/>
    <b v="0"/>
    <n v="21"/>
    <b v="1"/>
    <x v="11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x v="2346"/>
    <n v="1437545657"/>
    <b v="0"/>
    <n v="20"/>
    <b v="1"/>
    <x v="11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2347"/>
    <n v="1429318372"/>
    <b v="0"/>
    <n v="14"/>
    <b v="1"/>
    <x v="8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2348"/>
    <n v="1464854398"/>
    <b v="0"/>
    <n v="19"/>
    <b v="1"/>
    <x v="15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349"/>
    <n v="1426773320"/>
    <b v="0"/>
    <n v="13"/>
    <b v="1"/>
    <x v="15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350"/>
    <n v="1424719549"/>
    <b v="0"/>
    <n v="28"/>
    <b v="0"/>
    <x v="40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351"/>
    <n v="1408918135"/>
    <b v="0"/>
    <n v="35"/>
    <b v="1"/>
    <x v="11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352"/>
    <n v="1454543846"/>
    <b v="0"/>
    <n v="24"/>
    <b v="1"/>
    <x v="19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353"/>
    <n v="1463820081"/>
    <b v="0"/>
    <n v="28"/>
    <b v="1"/>
    <x v="9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2354"/>
    <n v="1404948441"/>
    <b v="1"/>
    <n v="24"/>
    <b v="1"/>
    <x v="11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2355"/>
    <n v="1445363891"/>
    <b v="0"/>
    <n v="8"/>
    <b v="1"/>
    <x v="11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2356"/>
    <n v="1424609592"/>
    <b v="0"/>
    <n v="17"/>
    <b v="1"/>
    <x v="11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2357"/>
    <n v="1424775219"/>
    <b v="0"/>
    <n v="24"/>
    <b v="1"/>
    <x v="11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2358"/>
    <n v="1446267849"/>
    <b v="0"/>
    <n v="7"/>
    <b v="0"/>
    <x v="11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2359"/>
    <n v="1420636422"/>
    <b v="1"/>
    <n v="18"/>
    <b v="0"/>
    <x v="3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2360"/>
    <n v="1423600995"/>
    <b v="1"/>
    <n v="15"/>
    <b v="0"/>
    <x v="3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2361"/>
    <n v="1435951033"/>
    <b v="0"/>
    <n v="15"/>
    <b v="0"/>
    <x v="1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362"/>
    <n v="1472571921"/>
    <b v="0"/>
    <n v="25"/>
    <b v="1"/>
    <x v="4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2363"/>
    <n v="1366251510"/>
    <b v="0"/>
    <n v="13"/>
    <b v="1"/>
    <x v="15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1871"/>
    <n v="1403724820"/>
    <b v="0"/>
    <n v="17"/>
    <b v="0"/>
    <x v="19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2364"/>
    <n v="1407865095"/>
    <b v="0"/>
    <n v="16"/>
    <b v="0"/>
    <x v="29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x v="2365"/>
    <n v="1482407278"/>
    <b v="0"/>
    <n v="5"/>
    <b v="0"/>
    <x v="1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366"/>
    <n v="1412954547"/>
    <b v="0"/>
    <n v="16"/>
    <b v="1"/>
    <x v="11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367"/>
    <n v="1445975661"/>
    <b v="0"/>
    <n v="45"/>
    <b v="1"/>
    <x v="4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2368"/>
    <n v="1454638202"/>
    <b v="0"/>
    <n v="34"/>
    <b v="1"/>
    <x v="11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369"/>
    <n v="1419881831"/>
    <b v="0"/>
    <n v="8"/>
    <b v="0"/>
    <x v="11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x v="2370"/>
    <n v="1406896752"/>
    <b v="0"/>
    <n v="19"/>
    <b v="1"/>
    <x v="11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371"/>
    <n v="1422043753"/>
    <b v="0"/>
    <n v="12"/>
    <b v="0"/>
    <x v="40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x v="2372"/>
    <n v="1415661067"/>
    <b v="0"/>
    <n v="21"/>
    <b v="1"/>
    <x v="4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2373"/>
    <n v="1417538935"/>
    <b v="0"/>
    <n v="14"/>
    <b v="0"/>
    <x v="19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374"/>
    <n v="1401972028"/>
    <b v="0"/>
    <n v="21"/>
    <b v="1"/>
    <x v="11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x v="2375"/>
    <n v="1346345999"/>
    <b v="0"/>
    <n v="27"/>
    <b v="1"/>
    <x v="15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x v="2376"/>
    <n v="1431795944"/>
    <b v="0"/>
    <n v="38"/>
    <b v="1"/>
    <x v="11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2377"/>
    <n v="1484623726"/>
    <b v="0"/>
    <n v="17"/>
    <b v="1"/>
    <x v="15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2378"/>
    <n v="1357604752"/>
    <b v="0"/>
    <n v="33"/>
    <b v="1"/>
    <x v="15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x v="2379"/>
    <n v="1429117312"/>
    <b v="0"/>
    <n v="15"/>
    <b v="0"/>
    <x v="29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x v="1618"/>
    <n v="1398980941"/>
    <b v="0"/>
    <n v="17"/>
    <b v="0"/>
    <x v="9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x v="2380"/>
    <n v="1453502197"/>
    <b v="0"/>
    <n v="12"/>
    <b v="0"/>
    <x v="1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2381"/>
    <n v="1429558756"/>
    <b v="0"/>
    <n v="27"/>
    <b v="0"/>
    <x v="11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x v="2382"/>
    <n v="1416057177"/>
    <b v="1"/>
    <n v="29"/>
    <b v="0"/>
    <x v="3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2383"/>
    <n v="1402584846"/>
    <b v="0"/>
    <n v="15"/>
    <b v="1"/>
    <x v="11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2384"/>
    <n v="1426348775"/>
    <b v="0"/>
    <n v="29"/>
    <b v="0"/>
    <x v="1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2385"/>
    <n v="1359468915"/>
    <b v="0"/>
    <n v="29"/>
    <b v="1"/>
    <x v="15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2204"/>
    <n v="1297620584"/>
    <b v="0"/>
    <n v="18"/>
    <b v="1"/>
    <x v="27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2386"/>
    <n v="1467497652"/>
    <b v="0"/>
    <n v="14"/>
    <b v="1"/>
    <x v="11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387"/>
    <n v="1486065627"/>
    <b v="0"/>
    <n v="25"/>
    <b v="1"/>
    <x v="5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2388"/>
    <n v="1378214874"/>
    <b v="0"/>
    <n v="19"/>
    <b v="0"/>
    <x v="35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2389"/>
    <n v="1411515040"/>
    <b v="1"/>
    <n v="25"/>
    <b v="0"/>
    <x v="3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2390"/>
    <n v="1417558804"/>
    <b v="0"/>
    <n v="26"/>
    <b v="0"/>
    <x v="1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391"/>
    <n v="1318539484"/>
    <b v="0"/>
    <n v="25"/>
    <b v="1"/>
    <x v="25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2392"/>
    <n v="1436307894"/>
    <b v="0"/>
    <n v="30"/>
    <b v="1"/>
    <x v="11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2393"/>
    <n v="1460146327"/>
    <b v="0"/>
    <n v="19"/>
    <b v="0"/>
    <x v="29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2394"/>
    <n v="1361483538"/>
    <b v="1"/>
    <n v="25"/>
    <b v="1"/>
    <x v="2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x v="2395"/>
    <n v="1455147245"/>
    <b v="0"/>
    <n v="25"/>
    <b v="1"/>
    <x v="3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x v="2396"/>
    <n v="1415591325"/>
    <b v="0"/>
    <n v="11"/>
    <b v="0"/>
    <x v="4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2397"/>
    <n v="1426792563"/>
    <b v="0"/>
    <n v="17"/>
    <b v="0"/>
    <x v="1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2398"/>
    <n v="1418146883"/>
    <b v="0"/>
    <n v="16"/>
    <b v="0"/>
    <x v="19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2399"/>
    <n v="1400600031"/>
    <b v="0"/>
    <n v="21"/>
    <b v="0"/>
    <x v="11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2400"/>
    <n v="1486996729"/>
    <b v="0"/>
    <n v="51"/>
    <b v="1"/>
    <x v="11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x v="2401"/>
    <n v="1437663919"/>
    <b v="0"/>
    <n v="29"/>
    <b v="0"/>
    <x v="1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2402"/>
    <n v="1403810965"/>
    <b v="0"/>
    <n v="9"/>
    <b v="0"/>
    <x v="1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x v="2403"/>
    <n v="1435591889"/>
    <b v="0"/>
    <n v="14"/>
    <b v="1"/>
    <x v="15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2404"/>
    <n v="1464847089"/>
    <b v="0"/>
    <n v="19"/>
    <b v="1"/>
    <x v="11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2405"/>
    <n v="1400698287"/>
    <b v="1"/>
    <n v="34"/>
    <b v="0"/>
    <x v="11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x v="2406"/>
    <n v="1464677986"/>
    <b v="0"/>
    <n v="20"/>
    <b v="1"/>
    <x v="11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2407"/>
    <n v="1464939536"/>
    <b v="0"/>
    <n v="23"/>
    <b v="0"/>
    <x v="3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2408"/>
    <n v="1408380319"/>
    <b v="0"/>
    <n v="14"/>
    <b v="0"/>
    <x v="23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2409"/>
    <n v="1424901359"/>
    <b v="0"/>
    <n v="17"/>
    <b v="0"/>
    <x v="1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x v="2410"/>
    <n v="1329671572"/>
    <b v="0"/>
    <n v="33"/>
    <b v="1"/>
    <x v="13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x v="2411"/>
    <n v="1399482836"/>
    <b v="1"/>
    <n v="19"/>
    <b v="0"/>
    <x v="3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2412"/>
    <n v="1442847674"/>
    <b v="0"/>
    <n v="7"/>
    <b v="0"/>
    <x v="14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413"/>
    <n v="1436142833"/>
    <b v="0"/>
    <n v="27"/>
    <b v="0"/>
    <x v="18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2414"/>
    <n v="1434537179"/>
    <b v="1"/>
    <n v="24"/>
    <b v="0"/>
    <x v="11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x v="2415"/>
    <n v="1415145781"/>
    <b v="0"/>
    <n v="7"/>
    <b v="0"/>
    <x v="26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2416"/>
    <n v="1382679059"/>
    <b v="0"/>
    <n v="21"/>
    <b v="0"/>
    <x v="18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2417"/>
    <n v="1434840392"/>
    <b v="0"/>
    <n v="15"/>
    <b v="0"/>
    <x v="14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418"/>
    <n v="1336238395"/>
    <b v="0"/>
    <n v="25"/>
    <b v="1"/>
    <x v="12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x v="2419"/>
    <n v="1446241684"/>
    <b v="0"/>
    <n v="21"/>
    <b v="1"/>
    <x v="11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2420"/>
    <n v="1441119774"/>
    <b v="1"/>
    <n v="12"/>
    <b v="0"/>
    <x v="11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2421"/>
    <n v="1452448298"/>
    <b v="0"/>
    <n v="47"/>
    <b v="1"/>
    <x v="11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2422"/>
    <n v="1481150949"/>
    <b v="0"/>
    <n v="7"/>
    <b v="0"/>
    <x v="1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423"/>
    <n v="1327886998"/>
    <b v="0"/>
    <n v="22"/>
    <b v="0"/>
    <x v="39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424"/>
    <n v="1474895475"/>
    <b v="0"/>
    <n v="26"/>
    <b v="1"/>
    <x v="4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2425"/>
    <n v="1483955945"/>
    <b v="1"/>
    <n v="35"/>
    <b v="0"/>
    <x v="9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2426"/>
    <n v="1461769373"/>
    <b v="0"/>
    <n v="19"/>
    <b v="1"/>
    <x v="11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2427"/>
    <n v="1297880659"/>
    <b v="0"/>
    <n v="22"/>
    <b v="1"/>
    <x v="17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2428"/>
    <n v="1365958060"/>
    <b v="0"/>
    <n v="49"/>
    <b v="0"/>
    <x v="23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2429"/>
    <n v="1454996887"/>
    <b v="0"/>
    <n v="12"/>
    <b v="0"/>
    <x v="19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430"/>
    <n v="1339704141"/>
    <b v="0"/>
    <n v="27"/>
    <b v="1"/>
    <x v="12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2431"/>
    <n v="1348536417"/>
    <b v="0"/>
    <n v="14"/>
    <b v="1"/>
    <x v="15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2432"/>
    <n v="1332435685"/>
    <b v="0"/>
    <n v="15"/>
    <b v="1"/>
    <x v="17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2433"/>
    <n v="1436355270"/>
    <b v="0"/>
    <n v="16"/>
    <b v="0"/>
    <x v="11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434"/>
    <n v="1325184847"/>
    <b v="0"/>
    <n v="30"/>
    <b v="1"/>
    <x v="5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2435"/>
    <n v="1348503976"/>
    <b v="0"/>
    <n v="33"/>
    <b v="1"/>
    <x v="15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436"/>
    <n v="1339694816"/>
    <b v="0"/>
    <n v="7"/>
    <b v="1"/>
    <x v="15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2437"/>
    <n v="1460105966"/>
    <b v="0"/>
    <n v="33"/>
    <b v="1"/>
    <x v="11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2438"/>
    <n v="1402058739"/>
    <b v="0"/>
    <n v="22"/>
    <b v="0"/>
    <x v="31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2439"/>
    <n v="1255730520"/>
    <b v="1"/>
    <n v="23"/>
    <b v="1"/>
    <x v="0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x v="2440"/>
    <n v="1477839675"/>
    <b v="0"/>
    <n v="10"/>
    <b v="0"/>
    <x v="31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2441"/>
    <n v="1467024468"/>
    <b v="0"/>
    <n v="8"/>
    <b v="0"/>
    <x v="11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42"/>
    <n v="1448914500"/>
    <b v="0"/>
    <n v="15"/>
    <b v="1"/>
    <x v="7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443"/>
    <n v="1406745911"/>
    <b v="0"/>
    <n v="19"/>
    <b v="0"/>
    <x v="39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444"/>
    <n v="1447115761"/>
    <b v="0"/>
    <n v="14"/>
    <b v="1"/>
    <x v="16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2445"/>
    <n v="1435383457"/>
    <b v="0"/>
    <n v="5"/>
    <b v="0"/>
    <x v="10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2446"/>
    <n v="1436285591"/>
    <b v="0"/>
    <n v="9"/>
    <b v="0"/>
    <x v="31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447"/>
    <n v="1404165425"/>
    <b v="0"/>
    <n v="4"/>
    <b v="0"/>
    <x v="29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2448"/>
    <n v="1463418090"/>
    <b v="0"/>
    <n v="27"/>
    <b v="1"/>
    <x v="11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x v="2449"/>
    <n v="1479516350"/>
    <b v="0"/>
    <n v="1"/>
    <b v="0"/>
    <x v="11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50"/>
    <n v="1332521976"/>
    <b v="0"/>
    <n v="30"/>
    <b v="1"/>
    <x v="12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2451"/>
    <n v="1468622743"/>
    <b v="0"/>
    <n v="9"/>
    <b v="0"/>
    <x v="9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x v="2452"/>
    <n v="1408604363"/>
    <b v="0"/>
    <n v="9"/>
    <b v="1"/>
    <x v="19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2453"/>
    <n v="1429559326"/>
    <b v="0"/>
    <n v="14"/>
    <b v="0"/>
    <x v="9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2454"/>
    <n v="1465856639"/>
    <b v="0"/>
    <n v="9"/>
    <b v="0"/>
    <x v="11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2455"/>
    <n v="1430114384"/>
    <b v="0"/>
    <n v="10"/>
    <b v="1"/>
    <x v="11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456"/>
    <n v="1436201432"/>
    <b v="0"/>
    <n v="7"/>
    <b v="0"/>
    <x v="26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457"/>
    <n v="1352504857"/>
    <b v="0"/>
    <n v="34"/>
    <b v="1"/>
    <x v="25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2458"/>
    <n v="1403878645"/>
    <b v="0"/>
    <n v="27"/>
    <b v="1"/>
    <x v="11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459"/>
    <n v="1421680462"/>
    <b v="0"/>
    <n v="33"/>
    <b v="1"/>
    <x v="11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2460"/>
    <n v="1427741583"/>
    <b v="0"/>
    <n v="27"/>
    <b v="1"/>
    <x v="11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x v="2461"/>
    <n v="1400691994"/>
    <b v="0"/>
    <n v="8"/>
    <b v="1"/>
    <x v="11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2462"/>
    <n v="1446506080"/>
    <b v="0"/>
    <n v="6"/>
    <b v="0"/>
    <x v="11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2463"/>
    <n v="1401372324"/>
    <b v="0"/>
    <n v="20"/>
    <b v="1"/>
    <x v="11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2464"/>
    <n v="1422842420"/>
    <b v="0"/>
    <n v="16"/>
    <b v="0"/>
    <x v="23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2465"/>
    <n v="1304623990"/>
    <b v="0"/>
    <n v="19"/>
    <b v="1"/>
    <x v="17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2466"/>
    <n v="1390570791"/>
    <b v="0"/>
    <n v="36"/>
    <b v="1"/>
    <x v="27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x v="2467"/>
    <n v="1489517138"/>
    <b v="0"/>
    <n v="10"/>
    <b v="0"/>
    <x v="14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x v="2468"/>
    <n v="1431412196"/>
    <b v="0"/>
    <n v="15"/>
    <b v="1"/>
    <x v="11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2469"/>
    <n v="1422809671"/>
    <b v="0"/>
    <n v="39"/>
    <b v="1"/>
    <x v="11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2470"/>
    <n v="1450203416"/>
    <b v="0"/>
    <n v="6"/>
    <b v="0"/>
    <x v="11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2471"/>
    <n v="1372437089"/>
    <b v="0"/>
    <n v="18"/>
    <b v="1"/>
    <x v="15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472"/>
    <n v="1396524644"/>
    <b v="0"/>
    <n v="15"/>
    <b v="1"/>
    <x v="13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x v="2473"/>
    <n v="1471188502"/>
    <b v="0"/>
    <n v="17"/>
    <b v="1"/>
    <x v="11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2474"/>
    <n v="1481322911"/>
    <b v="0"/>
    <n v="21"/>
    <b v="0"/>
    <x v="12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x v="2475"/>
    <n v="1335397188"/>
    <b v="0"/>
    <n v="27"/>
    <b v="1"/>
    <x v="12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476"/>
    <n v="1397709165"/>
    <b v="0"/>
    <n v="9"/>
    <b v="0"/>
    <x v="11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x v="2477"/>
    <n v="1417378864"/>
    <b v="0"/>
    <n v="8"/>
    <b v="0"/>
    <x v="10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2478"/>
    <n v="1457999054"/>
    <b v="0"/>
    <n v="20"/>
    <b v="1"/>
    <x v="9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2479"/>
    <n v="1444137375"/>
    <b v="0"/>
    <n v="21"/>
    <b v="0"/>
    <x v="11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2480"/>
    <n v="1329146235"/>
    <b v="0"/>
    <n v="21"/>
    <b v="0"/>
    <x v="18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x v="2481"/>
    <n v="1335892587"/>
    <b v="0"/>
    <n v="18"/>
    <b v="0"/>
    <x v="39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2482"/>
    <n v="1365084034"/>
    <b v="0"/>
    <n v="21"/>
    <b v="0"/>
    <x v="33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483"/>
    <n v="1400675841"/>
    <b v="0"/>
    <n v="20"/>
    <b v="1"/>
    <x v="11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2484"/>
    <n v="1410141900"/>
    <b v="0"/>
    <n v="8"/>
    <b v="0"/>
    <x v="11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x v="2485"/>
    <n v="1468495957"/>
    <b v="0"/>
    <n v="34"/>
    <b v="1"/>
    <x v="15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2486"/>
    <n v="1415140480"/>
    <b v="0"/>
    <n v="9"/>
    <b v="0"/>
    <x v="1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487"/>
    <n v="1377252857"/>
    <b v="0"/>
    <n v="13"/>
    <b v="1"/>
    <x v="25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2488"/>
    <n v="1432403295"/>
    <b v="0"/>
    <n v="4"/>
    <b v="0"/>
    <x v="10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2489"/>
    <n v="1430151186"/>
    <b v="0"/>
    <n v="6"/>
    <b v="1"/>
    <x v="9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2490"/>
    <n v="1472294229"/>
    <b v="0"/>
    <n v="27"/>
    <b v="1"/>
    <x v="11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2491"/>
    <n v="1471543722"/>
    <b v="0"/>
    <n v="13"/>
    <b v="1"/>
    <x v="11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2492"/>
    <n v="1414511307"/>
    <b v="0"/>
    <n v="16"/>
    <b v="0"/>
    <x v="1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493"/>
    <n v="1431884849"/>
    <b v="0"/>
    <n v="11"/>
    <b v="0"/>
    <x v="9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2494"/>
    <n v="1428401394"/>
    <b v="0"/>
    <n v="26"/>
    <b v="1"/>
    <x v="11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2495"/>
    <n v="1424992026"/>
    <b v="0"/>
    <n v="12"/>
    <b v="0"/>
    <x v="11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x v="2496"/>
    <n v="1445109822"/>
    <b v="0"/>
    <n v="14"/>
    <b v="1"/>
    <x v="11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2497"/>
    <n v="1458161307"/>
    <b v="0"/>
    <n v="28"/>
    <b v="1"/>
    <x v="19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2498"/>
    <n v="1451927153"/>
    <b v="0"/>
    <n v="37"/>
    <b v="0"/>
    <x v="1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2499"/>
    <n v="1431867554"/>
    <b v="0"/>
    <n v="24"/>
    <b v="1"/>
    <x v="11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2500"/>
    <n v="1404233159"/>
    <b v="0"/>
    <n v="21"/>
    <b v="1"/>
    <x v="11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2501"/>
    <n v="1364852557"/>
    <b v="0"/>
    <n v="15"/>
    <b v="0"/>
    <x v="35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x v="2502"/>
    <n v="1434658456"/>
    <b v="0"/>
    <n v="7"/>
    <b v="0"/>
    <x v="1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2503"/>
    <n v="1343326302"/>
    <b v="0"/>
    <n v="14"/>
    <b v="1"/>
    <x v="15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2504"/>
    <n v="1475248279"/>
    <b v="0"/>
    <n v="12"/>
    <b v="1"/>
    <x v="11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x v="2505"/>
    <n v="1461954729"/>
    <b v="0"/>
    <n v="9"/>
    <b v="0"/>
    <x v="26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2506"/>
    <n v="1466628144"/>
    <b v="0"/>
    <n v="15"/>
    <b v="1"/>
    <x v="8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2507"/>
    <n v="1427486222"/>
    <b v="0"/>
    <n v="25"/>
    <b v="0"/>
    <x v="1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2508"/>
    <n v="1304867881"/>
    <b v="0"/>
    <n v="26"/>
    <b v="1"/>
    <x v="12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509"/>
    <n v="1337884375"/>
    <b v="0"/>
    <n v="29"/>
    <b v="1"/>
    <x v="12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2510"/>
    <n v="1279603955"/>
    <b v="0"/>
    <n v="17"/>
    <b v="1"/>
    <x v="15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x v="2511"/>
    <n v="1461072936"/>
    <b v="0"/>
    <n v="18"/>
    <b v="0"/>
    <x v="18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x v="2512"/>
    <n v="1465011624"/>
    <b v="0"/>
    <n v="12"/>
    <b v="0"/>
    <x v="38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x v="2513"/>
    <n v="1400523845"/>
    <b v="0"/>
    <n v="13"/>
    <b v="0"/>
    <x v="23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2514"/>
    <n v="1406908725"/>
    <b v="0"/>
    <n v="13"/>
    <b v="1"/>
    <x v="3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x v="2515"/>
    <n v="1424718070"/>
    <b v="0"/>
    <n v="13"/>
    <b v="0"/>
    <x v="11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516"/>
    <n v="1456442216"/>
    <b v="0"/>
    <n v="14"/>
    <b v="0"/>
    <x v="26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2517"/>
    <n v="1452716060"/>
    <b v="0"/>
    <n v="16"/>
    <b v="0"/>
    <x v="1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x v="2518"/>
    <n v="1411019409"/>
    <b v="0"/>
    <n v="13"/>
    <b v="1"/>
    <x v="11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2519"/>
    <n v="1485161402"/>
    <b v="0"/>
    <n v="25"/>
    <b v="1"/>
    <x v="11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2520"/>
    <n v="1434997018"/>
    <b v="0"/>
    <n v="18"/>
    <b v="1"/>
    <x v="11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2521"/>
    <n v="1427304127"/>
    <b v="0"/>
    <n v="16"/>
    <b v="1"/>
    <x v="11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522"/>
    <n v="1431973626"/>
    <b v="0"/>
    <n v="14"/>
    <b v="0"/>
    <x v="11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2523"/>
    <n v="1402973438"/>
    <b v="0"/>
    <n v="3"/>
    <b v="0"/>
    <x v="36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x v="2524"/>
    <n v="1421829253"/>
    <b v="1"/>
    <n v="10"/>
    <b v="0"/>
    <x v="3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2525"/>
    <n v="1442593427"/>
    <b v="0"/>
    <n v="7"/>
    <b v="0"/>
    <x v="11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2526"/>
    <n v="1431810368"/>
    <b v="0"/>
    <n v="10"/>
    <b v="0"/>
    <x v="32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2527"/>
    <n v="1430855315"/>
    <b v="0"/>
    <n v="3"/>
    <b v="0"/>
    <x v="14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528"/>
    <n v="1477781724"/>
    <b v="0"/>
    <n v="6"/>
    <b v="0"/>
    <x v="11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2529"/>
    <n v="1424226768"/>
    <b v="0"/>
    <n v="13"/>
    <b v="1"/>
    <x v="11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2530"/>
    <n v="1424280938"/>
    <b v="0"/>
    <n v="14"/>
    <b v="1"/>
    <x v="11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x v="2531"/>
    <n v="1405957098"/>
    <b v="0"/>
    <n v="14"/>
    <b v="0"/>
    <x v="11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2532"/>
    <n v="1429287900"/>
    <b v="0"/>
    <n v="7"/>
    <b v="0"/>
    <x v="9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x v="2533"/>
    <n v="1489067645"/>
    <b v="0"/>
    <n v="12"/>
    <b v="0"/>
    <x v="11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2534"/>
    <n v="1336506905"/>
    <b v="0"/>
    <n v="30"/>
    <b v="0"/>
    <x v="33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2535"/>
    <n v="1479436646"/>
    <b v="0"/>
    <n v="30"/>
    <b v="1"/>
    <x v="13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2536"/>
    <n v="1403822912"/>
    <b v="0"/>
    <n v="16"/>
    <b v="0"/>
    <x v="11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2537"/>
    <n v="1454173120"/>
    <b v="0"/>
    <n v="19"/>
    <b v="0"/>
    <x v="11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x v="2538"/>
    <n v="1474958434"/>
    <b v="0"/>
    <n v="14"/>
    <b v="0"/>
    <x v="11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2539"/>
    <n v="1405966701"/>
    <b v="0"/>
    <n v="7"/>
    <b v="0"/>
    <x v="10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2540"/>
    <n v="1346799657"/>
    <b v="0"/>
    <n v="10"/>
    <b v="0"/>
    <x v="23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2541"/>
    <n v="1421853518"/>
    <b v="0"/>
    <n v="11"/>
    <b v="0"/>
    <x v="33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542"/>
    <n v="1324079392"/>
    <b v="0"/>
    <n v="17"/>
    <b v="1"/>
    <x v="12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2543"/>
    <n v="1487847954"/>
    <b v="0"/>
    <n v="22"/>
    <b v="0"/>
    <x v="11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x v="2544"/>
    <n v="1410178578"/>
    <b v="0"/>
    <n v="26"/>
    <b v="0"/>
    <x v="6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2545"/>
    <n v="1309987845"/>
    <b v="0"/>
    <n v="17"/>
    <b v="1"/>
    <x v="27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2546"/>
    <n v="1412166620"/>
    <b v="0"/>
    <n v="7"/>
    <b v="0"/>
    <x v="1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x v="2547"/>
    <n v="1459828960"/>
    <b v="0"/>
    <n v="9"/>
    <b v="1"/>
    <x v="9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2548"/>
    <n v="1488882042"/>
    <b v="0"/>
    <n v="11"/>
    <b v="0"/>
    <x v="14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549"/>
    <n v="1436810422"/>
    <b v="0"/>
    <n v="19"/>
    <b v="1"/>
    <x v="15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2550"/>
    <n v="1463144254"/>
    <b v="0"/>
    <n v="28"/>
    <b v="1"/>
    <x v="11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x v="2551"/>
    <n v="1326217444"/>
    <b v="0"/>
    <n v="22"/>
    <b v="1"/>
    <x v="27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2552"/>
    <n v="1461151860"/>
    <b v="0"/>
    <n v="36"/>
    <b v="1"/>
    <x v="11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2553"/>
    <n v="1444673767"/>
    <b v="0"/>
    <n v="8"/>
    <b v="1"/>
    <x v="11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2554"/>
    <n v="1458268144"/>
    <b v="0"/>
    <n v="20"/>
    <b v="1"/>
    <x v="16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x v="2555"/>
    <n v="1429648176"/>
    <b v="0"/>
    <n v="10"/>
    <b v="1"/>
    <x v="0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x v="2556"/>
    <n v="1449528613"/>
    <b v="0"/>
    <n v="25"/>
    <b v="0"/>
    <x v="36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557"/>
    <n v="1480283321"/>
    <b v="0"/>
    <n v="12"/>
    <b v="0"/>
    <x v="11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558"/>
    <n v="1472001713"/>
    <b v="0"/>
    <n v="17"/>
    <b v="0"/>
    <x v="11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x v="2559"/>
    <n v="1465904933"/>
    <b v="0"/>
    <n v="7"/>
    <b v="0"/>
    <x v="1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x v="2560"/>
    <n v="1339523132"/>
    <b v="0"/>
    <n v="16"/>
    <b v="1"/>
    <x v="15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x v="2561"/>
    <n v="1329856839"/>
    <b v="0"/>
    <n v="11"/>
    <b v="1"/>
    <x v="12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2562"/>
    <n v="1418234646"/>
    <b v="0"/>
    <n v="12"/>
    <b v="0"/>
    <x v="11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2563"/>
    <n v="1405024561"/>
    <b v="0"/>
    <n v="10"/>
    <b v="0"/>
    <x v="11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2564"/>
    <n v="1466710358"/>
    <b v="0"/>
    <n v="21"/>
    <b v="1"/>
    <x v="11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565"/>
    <n v="1459972182"/>
    <b v="0"/>
    <n v="3"/>
    <b v="1"/>
    <x v="0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566"/>
    <n v="1455528790"/>
    <b v="0"/>
    <n v="3"/>
    <b v="0"/>
    <x v="11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2567"/>
    <n v="1443696797"/>
    <b v="0"/>
    <n v="22"/>
    <b v="1"/>
    <x v="11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568"/>
    <n v="1349892735"/>
    <b v="0"/>
    <n v="14"/>
    <b v="1"/>
    <x v="12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2569"/>
    <n v="1440969159"/>
    <b v="0"/>
    <n v="9"/>
    <b v="0"/>
    <x v="9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2570"/>
    <n v="1432814702"/>
    <b v="0"/>
    <n v="3"/>
    <b v="1"/>
    <x v="11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x v="2571"/>
    <n v="1376399240"/>
    <b v="0"/>
    <n v="24"/>
    <b v="0"/>
    <x v="18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572"/>
    <n v="1335245276"/>
    <b v="0"/>
    <n v="16"/>
    <b v="1"/>
    <x v="12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x v="2573"/>
    <n v="1409493800"/>
    <b v="0"/>
    <n v="18"/>
    <b v="1"/>
    <x v="11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2574"/>
    <n v="1428936856"/>
    <b v="0"/>
    <n v="25"/>
    <b v="1"/>
    <x v="11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x v="2575"/>
    <n v="1468003109"/>
    <b v="0"/>
    <n v="14"/>
    <b v="1"/>
    <x v="11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576"/>
    <n v="1441738821"/>
    <b v="0"/>
    <n v="3"/>
    <b v="0"/>
    <x v="9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2577"/>
    <n v="1437950991"/>
    <b v="0"/>
    <n v="13"/>
    <b v="1"/>
    <x v="8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x v="2578"/>
    <n v="1449075010"/>
    <b v="0"/>
    <n v="12"/>
    <b v="0"/>
    <x v="18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2579"/>
    <n v="1419271458"/>
    <b v="0"/>
    <n v="22"/>
    <b v="1"/>
    <x v="16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x v="2580"/>
    <n v="1299775266"/>
    <b v="0"/>
    <n v="10"/>
    <b v="1"/>
    <x v="27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2581"/>
    <n v="1390088311"/>
    <b v="0"/>
    <n v="14"/>
    <b v="1"/>
    <x v="8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x v="2582"/>
    <n v="1459198499"/>
    <b v="0"/>
    <n v="8"/>
    <b v="0"/>
    <x v="31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583"/>
    <n v="1479241707"/>
    <b v="0"/>
    <n v="17"/>
    <b v="1"/>
    <x v="5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2584"/>
    <n v="1353547114"/>
    <b v="0"/>
    <n v="18"/>
    <b v="1"/>
    <x v="17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2585"/>
    <n v="1409388020"/>
    <b v="0"/>
    <n v="13"/>
    <b v="1"/>
    <x v="11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2586"/>
    <n v="1407400306"/>
    <b v="0"/>
    <n v="21"/>
    <b v="1"/>
    <x v="11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2587"/>
    <n v="1409066349"/>
    <b v="1"/>
    <n v="8"/>
    <b v="0"/>
    <x v="3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2588"/>
    <n v="1405437623"/>
    <b v="0"/>
    <n v="13"/>
    <b v="0"/>
    <x v="26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2589"/>
    <n v="1483372559"/>
    <b v="0"/>
    <n v="7"/>
    <b v="0"/>
    <x v="1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x v="2590"/>
    <n v="1474150138"/>
    <b v="0"/>
    <n v="23"/>
    <b v="0"/>
    <x v="9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2591"/>
    <n v="1420586056"/>
    <b v="0"/>
    <n v="24"/>
    <b v="0"/>
    <x v="19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2592"/>
    <n v="1462695073"/>
    <b v="0"/>
    <n v="34"/>
    <b v="1"/>
    <x v="15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2593"/>
    <n v="1413318600"/>
    <b v="0"/>
    <n v="23"/>
    <b v="0"/>
    <x v="28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2594"/>
    <n v="1434389339"/>
    <b v="0"/>
    <n v="9"/>
    <b v="0"/>
    <x v="29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x v="2595"/>
    <n v="1448924882"/>
    <b v="0"/>
    <n v="20"/>
    <b v="1"/>
    <x v="11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2596"/>
    <n v="1400547969"/>
    <b v="0"/>
    <n v="13"/>
    <b v="0"/>
    <x v="11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2597"/>
    <n v="1440264381"/>
    <b v="0"/>
    <n v="8"/>
    <b v="0"/>
    <x v="23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598"/>
    <n v="1360119728"/>
    <b v="0"/>
    <n v="13"/>
    <b v="0"/>
    <x v="39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2599"/>
    <n v="1439743900"/>
    <b v="0"/>
    <n v="14"/>
    <b v="1"/>
    <x v="11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x v="2600"/>
    <n v="1400606573"/>
    <b v="0"/>
    <n v="21"/>
    <b v="1"/>
    <x v="11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2601"/>
    <n v="1423599182"/>
    <b v="0"/>
    <n v="10"/>
    <b v="1"/>
    <x v="11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602"/>
    <n v="1436888066"/>
    <b v="0"/>
    <n v="7"/>
    <b v="0"/>
    <x v="11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2603"/>
    <n v="1473189335"/>
    <b v="0"/>
    <n v="15"/>
    <b v="1"/>
    <x v="19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x v="2604"/>
    <n v="1450784495"/>
    <b v="0"/>
    <n v="29"/>
    <b v="1"/>
    <x v="27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2605"/>
    <n v="1384811721"/>
    <b v="0"/>
    <n v="45"/>
    <b v="1"/>
    <x v="22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2606"/>
    <n v="1399415500"/>
    <b v="0"/>
    <n v="11"/>
    <b v="0"/>
    <x v="11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2607"/>
    <n v="1411042059"/>
    <b v="0"/>
    <n v="10"/>
    <b v="0"/>
    <x v="10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2608"/>
    <n v="1406330049"/>
    <b v="0"/>
    <n v="9"/>
    <b v="0"/>
    <x v="14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609"/>
    <n v="1355342424"/>
    <b v="0"/>
    <n v="11"/>
    <b v="0"/>
    <x v="18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2610"/>
    <n v="1331658165"/>
    <b v="0"/>
    <n v="13"/>
    <b v="1"/>
    <x v="12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x v="2611"/>
    <n v="1473953778"/>
    <b v="0"/>
    <n v="31"/>
    <b v="1"/>
    <x v="11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612"/>
    <n v="1306219897"/>
    <b v="0"/>
    <n v="11"/>
    <b v="1"/>
    <x v="15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2613"/>
    <n v="1417207672"/>
    <b v="0"/>
    <n v="10"/>
    <b v="0"/>
    <x v="1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x v="2614"/>
    <n v="1409276313"/>
    <b v="1"/>
    <n v="8"/>
    <b v="0"/>
    <x v="3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x v="2615"/>
    <n v="1436369818"/>
    <b v="0"/>
    <n v="13"/>
    <b v="1"/>
    <x v="15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2616"/>
    <n v="1354568384"/>
    <b v="0"/>
    <n v="11"/>
    <b v="1"/>
    <x v="15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617"/>
    <n v="1320776504"/>
    <b v="0"/>
    <n v="14"/>
    <b v="0"/>
    <x v="39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618"/>
    <n v="1441985458"/>
    <b v="0"/>
    <n v="3"/>
    <b v="0"/>
    <x v="11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2619"/>
    <n v="1421439552"/>
    <b v="0"/>
    <n v="10"/>
    <b v="1"/>
    <x v="11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2620"/>
    <n v="1439827639"/>
    <b v="0"/>
    <n v="12"/>
    <b v="0"/>
    <x v="11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621"/>
    <n v="1458758750"/>
    <b v="0"/>
    <n v="16"/>
    <b v="1"/>
    <x v="7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2622"/>
    <n v="1343682681"/>
    <b v="0"/>
    <n v="19"/>
    <b v="1"/>
    <x v="15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x v="2623"/>
    <n v="1472282956"/>
    <b v="0"/>
    <n v="28"/>
    <b v="1"/>
    <x v="20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2600"/>
    <n v="1400570787"/>
    <b v="1"/>
    <n v="15"/>
    <b v="1"/>
    <x v="11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2624"/>
    <n v="1485522358"/>
    <b v="0"/>
    <n v="14"/>
    <b v="0"/>
    <x v="11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2625"/>
    <n v="1444689259"/>
    <b v="0"/>
    <n v="9"/>
    <b v="0"/>
    <x v="11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2626"/>
    <n v="1487770434"/>
    <b v="0"/>
    <n v="16"/>
    <b v="0"/>
    <x v="11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2627"/>
    <n v="1418824986"/>
    <b v="0"/>
    <n v="16"/>
    <b v="1"/>
    <x v="11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2628"/>
    <n v="1412216665"/>
    <b v="0"/>
    <n v="15"/>
    <b v="1"/>
    <x v="11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2629"/>
    <n v="1413404545"/>
    <b v="0"/>
    <n v="9"/>
    <b v="1"/>
    <x v="11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2630"/>
    <n v="1395787973"/>
    <b v="0"/>
    <n v="12"/>
    <b v="0"/>
    <x v="29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631"/>
    <n v="1445094298"/>
    <b v="0"/>
    <n v="11"/>
    <b v="0"/>
    <x v="29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1844"/>
    <n v="1438188106"/>
    <b v="0"/>
    <n v="7"/>
    <b v="1"/>
    <x v="11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2632"/>
    <n v="1467648456"/>
    <b v="0"/>
    <n v="25"/>
    <b v="1"/>
    <x v="11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2633"/>
    <n v="1458761673"/>
    <b v="0"/>
    <n v="11"/>
    <b v="0"/>
    <x v="11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634"/>
    <n v="1454691083"/>
    <b v="0"/>
    <n v="35"/>
    <b v="1"/>
    <x v="16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2635"/>
    <n v="1410114375"/>
    <b v="1"/>
    <n v="18"/>
    <b v="1"/>
    <x v="11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2636"/>
    <n v="1459220588"/>
    <b v="0"/>
    <n v="7"/>
    <b v="1"/>
    <x v="19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2637"/>
    <n v="1472784934"/>
    <b v="0"/>
    <n v="9"/>
    <b v="0"/>
    <x v="9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2638"/>
    <n v="1463253240"/>
    <b v="0"/>
    <n v="16"/>
    <b v="1"/>
    <x v="15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2639"/>
    <n v="1340296440"/>
    <b v="0"/>
    <n v="8"/>
    <b v="0"/>
    <x v="33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2640"/>
    <n v="1456851071"/>
    <b v="0"/>
    <n v="11"/>
    <b v="1"/>
    <x v="15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2641"/>
    <n v="1404833442"/>
    <b v="0"/>
    <n v="9"/>
    <b v="1"/>
    <x v="11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2642"/>
    <n v="1478386812"/>
    <b v="0"/>
    <n v="11"/>
    <b v="0"/>
    <x v="11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2643"/>
    <n v="1257444140"/>
    <b v="0"/>
    <n v="15"/>
    <b v="1"/>
    <x v="15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644"/>
    <n v="1293739714"/>
    <b v="0"/>
    <n v="10"/>
    <b v="1"/>
    <x v="12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x v="2645"/>
    <n v="1467061303"/>
    <b v="0"/>
    <n v="6"/>
    <b v="0"/>
    <x v="3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2646"/>
    <n v="1454042532"/>
    <b v="0"/>
    <n v="5"/>
    <b v="0"/>
    <x v="36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2647"/>
    <n v="1421187329"/>
    <b v="0"/>
    <n v="6"/>
    <b v="0"/>
    <x v="32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2648"/>
    <n v="1435181628"/>
    <b v="0"/>
    <n v="17"/>
    <b v="1"/>
    <x v="11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649"/>
    <n v="1465533672"/>
    <b v="0"/>
    <n v="10"/>
    <b v="0"/>
    <x v="11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2650"/>
    <n v="1431718575"/>
    <b v="0"/>
    <n v="22"/>
    <b v="1"/>
    <x v="11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2651"/>
    <n v="1465866707"/>
    <b v="0"/>
    <n v="20"/>
    <b v="1"/>
    <x v="11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x v="2652"/>
    <n v="1480610046"/>
    <b v="0"/>
    <n v="3"/>
    <b v="0"/>
    <x v="1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2653"/>
    <n v="1307862499"/>
    <b v="0"/>
    <n v="16"/>
    <b v="1"/>
    <x v="27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2654"/>
    <n v="1470948371"/>
    <b v="0"/>
    <n v="8"/>
    <b v="1"/>
    <x v="11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2655"/>
    <n v="1302891086"/>
    <b v="0"/>
    <n v="7"/>
    <b v="1"/>
    <x v="27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x v="2656"/>
    <n v="1435874772"/>
    <b v="0"/>
    <n v="1"/>
    <b v="0"/>
    <x v="21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2657"/>
    <n v="1296651427"/>
    <b v="0"/>
    <n v="20"/>
    <b v="1"/>
    <x v="15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658"/>
    <n v="1408381704"/>
    <b v="0"/>
    <n v="17"/>
    <b v="0"/>
    <x v="11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659"/>
    <n v="1428094727"/>
    <b v="0"/>
    <n v="6"/>
    <b v="1"/>
    <x v="19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660"/>
    <n v="1484682670"/>
    <b v="0"/>
    <n v="8"/>
    <b v="1"/>
    <x v="9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2661"/>
    <n v="1458245855"/>
    <b v="0"/>
    <n v="12"/>
    <b v="1"/>
    <x v="11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x v="2662"/>
    <n v="1432302082"/>
    <b v="0"/>
    <n v="9"/>
    <b v="1"/>
    <x v="11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2663"/>
    <n v="1456856256"/>
    <b v="0"/>
    <n v="14"/>
    <b v="1"/>
    <x v="11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2664"/>
    <n v="1452598184"/>
    <b v="0"/>
    <n v="17"/>
    <b v="1"/>
    <x v="11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2665"/>
    <n v="1434625937"/>
    <b v="0"/>
    <n v="3"/>
    <b v="1"/>
    <x v="19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2666"/>
    <n v="1448469719"/>
    <b v="0"/>
    <n v="1"/>
    <b v="0"/>
    <x v="19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2667"/>
    <n v="1415341464"/>
    <b v="0"/>
    <n v="17"/>
    <b v="0"/>
    <x v="11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68"/>
    <n v="1421786748"/>
    <b v="0"/>
    <n v="49"/>
    <b v="1"/>
    <x v="4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2669"/>
    <n v="1464889468"/>
    <b v="0"/>
    <n v="3"/>
    <b v="0"/>
    <x v="11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2670"/>
    <n v="1460034594"/>
    <b v="0"/>
    <n v="13"/>
    <b v="0"/>
    <x v="11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2671"/>
    <n v="1456593495"/>
    <b v="0"/>
    <n v="9"/>
    <b v="0"/>
    <x v="14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2672"/>
    <n v="1480471435"/>
    <b v="0"/>
    <n v="8"/>
    <b v="0"/>
    <x v="1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673"/>
    <n v="1484115418"/>
    <b v="0"/>
    <n v="11"/>
    <b v="1"/>
    <x v="11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2674"/>
    <n v="1455063886"/>
    <b v="0"/>
    <n v="17"/>
    <b v="1"/>
    <x v="11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x v="2675"/>
    <n v="1482381468"/>
    <b v="0"/>
    <n v="4"/>
    <b v="0"/>
    <x v="1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2676"/>
    <n v="1431770802"/>
    <b v="0"/>
    <n v="8"/>
    <b v="0"/>
    <x v="19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x v="2677"/>
    <n v="1428944015"/>
    <b v="0"/>
    <n v="12"/>
    <b v="0"/>
    <x v="23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x v="2678"/>
    <n v="1455220364"/>
    <b v="0"/>
    <n v="8"/>
    <b v="0"/>
    <x v="1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679"/>
    <n v="1346800033"/>
    <b v="0"/>
    <n v="22"/>
    <b v="0"/>
    <x v="18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2680"/>
    <n v="1428340931"/>
    <b v="0"/>
    <n v="6"/>
    <b v="0"/>
    <x v="9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2681"/>
    <n v="1457115427"/>
    <b v="0"/>
    <n v="31"/>
    <b v="1"/>
    <x v="11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x v="2682"/>
    <n v="1457475119"/>
    <b v="0"/>
    <n v="4"/>
    <b v="0"/>
    <x v="1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683"/>
    <n v="1417455813"/>
    <b v="0"/>
    <n v="13"/>
    <b v="0"/>
    <x v="11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x v="2684"/>
    <n v="1440448059"/>
    <b v="0"/>
    <n v="13"/>
    <b v="1"/>
    <x v="15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685"/>
    <n v="1418761759"/>
    <b v="0"/>
    <n v="8"/>
    <b v="0"/>
    <x v="26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2686"/>
    <n v="1319819758"/>
    <b v="0"/>
    <n v="15"/>
    <b v="1"/>
    <x v="27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2687"/>
    <n v="1327622841"/>
    <b v="0"/>
    <n v="21"/>
    <b v="1"/>
    <x v="27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688"/>
    <n v="1437339675"/>
    <b v="0"/>
    <n v="6"/>
    <b v="0"/>
    <x v="29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689"/>
    <n v="1436805660"/>
    <b v="0"/>
    <n v="13"/>
    <b v="0"/>
    <x v="29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2690"/>
    <n v="1452798126"/>
    <b v="0"/>
    <n v="15"/>
    <b v="1"/>
    <x v="11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2691"/>
    <n v="1411400210"/>
    <b v="0"/>
    <n v="12"/>
    <b v="0"/>
    <x v="11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2692"/>
    <n v="1427492939"/>
    <b v="0"/>
    <n v="9"/>
    <b v="0"/>
    <x v="19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2693"/>
    <n v="1471636265"/>
    <b v="0"/>
    <n v="14"/>
    <b v="0"/>
    <x v="11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585"/>
    <n v="1486681708"/>
    <b v="0"/>
    <n v="14"/>
    <b v="0"/>
    <x v="11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x v="2694"/>
    <n v="1423761792"/>
    <b v="0"/>
    <n v="15"/>
    <b v="0"/>
    <x v="19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2695"/>
    <n v="1404944846"/>
    <b v="0"/>
    <n v="11"/>
    <b v="0"/>
    <x v="9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2696"/>
    <n v="1425235877"/>
    <b v="0"/>
    <n v="15"/>
    <b v="1"/>
    <x v="11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2697"/>
    <n v="1401978147"/>
    <b v="0"/>
    <n v="7"/>
    <b v="0"/>
    <x v="11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2698"/>
    <n v="1473418619"/>
    <b v="0"/>
    <n v="10"/>
    <b v="0"/>
    <x v="31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2699"/>
    <n v="1425489613"/>
    <b v="0"/>
    <n v="11"/>
    <b v="0"/>
    <x v="35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700"/>
    <n v="1438085273"/>
    <b v="0"/>
    <n v="18"/>
    <b v="1"/>
    <x v="11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x v="2701"/>
    <n v="1418158683"/>
    <b v="0"/>
    <n v="10"/>
    <b v="0"/>
    <x v="11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702"/>
    <n v="1440826647"/>
    <b v="0"/>
    <n v="9"/>
    <b v="0"/>
    <x v="11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2703"/>
    <n v="1405393356"/>
    <b v="0"/>
    <n v="10"/>
    <b v="0"/>
    <x v="10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x v="2704"/>
    <n v="1386806254"/>
    <b v="0"/>
    <n v="14"/>
    <b v="1"/>
    <x v="15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x v="2705"/>
    <n v="1421976107"/>
    <b v="0"/>
    <n v="3"/>
    <b v="0"/>
    <x v="26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2706"/>
    <n v="1480456900"/>
    <b v="0"/>
    <n v="4"/>
    <b v="0"/>
    <x v="6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2707"/>
    <n v="1407824097"/>
    <b v="0"/>
    <n v="12"/>
    <b v="0"/>
    <x v="23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708"/>
    <n v="1472110513"/>
    <b v="0"/>
    <n v="9"/>
    <b v="1"/>
    <x v="7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x v="2709"/>
    <n v="1426681325"/>
    <b v="0"/>
    <n v="10"/>
    <b v="0"/>
    <x v="9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2710"/>
    <n v="1446352529"/>
    <b v="0"/>
    <n v="14"/>
    <b v="1"/>
    <x v="11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2711"/>
    <n v="1433518717"/>
    <b v="0"/>
    <n v="20"/>
    <b v="1"/>
    <x v="11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2712"/>
    <n v="1421596356"/>
    <b v="0"/>
    <n v="13"/>
    <b v="0"/>
    <x v="11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2713"/>
    <n v="1427405896"/>
    <b v="0"/>
    <n v="7"/>
    <b v="0"/>
    <x v="11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2714"/>
    <n v="1426815638"/>
    <b v="0"/>
    <n v="8"/>
    <b v="0"/>
    <x v="26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2715"/>
    <n v="1417536816"/>
    <b v="0"/>
    <n v="9"/>
    <b v="0"/>
    <x v="19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2716"/>
    <n v="1307848482"/>
    <b v="0"/>
    <n v="8"/>
    <b v="1"/>
    <x v="27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2717"/>
    <n v="1383095125"/>
    <b v="0"/>
    <n v="24"/>
    <b v="0"/>
    <x v="18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2718"/>
    <n v="1427817651"/>
    <b v="0"/>
    <n v="7"/>
    <b v="0"/>
    <x v="28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719"/>
    <n v="1445539113"/>
    <b v="0"/>
    <n v="9"/>
    <b v="1"/>
    <x v="13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2720"/>
    <n v="1446150141"/>
    <b v="0"/>
    <n v="8"/>
    <b v="0"/>
    <x v="11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721"/>
    <n v="1357157965"/>
    <b v="0"/>
    <n v="28"/>
    <b v="1"/>
    <x v="13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x v="2722"/>
    <n v="1432402266"/>
    <b v="0"/>
    <n v="4"/>
    <b v="1"/>
    <x v="11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x v="2723"/>
    <n v="1471638385"/>
    <b v="0"/>
    <n v="4"/>
    <b v="0"/>
    <x v="31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724"/>
    <n v="1429290719"/>
    <b v="0"/>
    <n v="14"/>
    <b v="0"/>
    <x v="11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725"/>
    <n v="1263474049"/>
    <b v="1"/>
    <n v="22"/>
    <b v="1"/>
    <x v="12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2726"/>
    <n v="1465160083"/>
    <b v="0"/>
    <n v="8"/>
    <b v="0"/>
    <x v="23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2727"/>
    <n v="1445023516"/>
    <b v="0"/>
    <n v="7"/>
    <b v="0"/>
    <x v="11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2728"/>
    <n v="1441844493"/>
    <b v="0"/>
    <n v="8"/>
    <b v="0"/>
    <x v="1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x v="2729"/>
    <n v="1418766740"/>
    <b v="0"/>
    <n v="8"/>
    <b v="1"/>
    <x v="16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x v="2730"/>
    <n v="1401810583"/>
    <b v="0"/>
    <n v="1"/>
    <b v="0"/>
    <x v="18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2731"/>
    <n v="1486191507"/>
    <b v="0"/>
    <n v="10"/>
    <b v="0"/>
    <x v="11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2732"/>
    <n v="1459528394"/>
    <b v="0"/>
    <n v="27"/>
    <b v="1"/>
    <x v="11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2733"/>
    <n v="1414041545"/>
    <b v="0"/>
    <n v="9"/>
    <b v="0"/>
    <x v="1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x v="2734"/>
    <n v="1465800599"/>
    <b v="0"/>
    <n v="4"/>
    <b v="0"/>
    <x v="18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2735"/>
    <n v="1401354597"/>
    <b v="0"/>
    <n v="5"/>
    <b v="0"/>
    <x v="21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x v="2736"/>
    <n v="1481473881"/>
    <b v="0"/>
    <n v="31"/>
    <b v="0"/>
    <x v="1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2737"/>
    <n v="1416339088"/>
    <b v="0"/>
    <n v="5"/>
    <b v="0"/>
    <x v="31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x v="2738"/>
    <n v="1455142843"/>
    <b v="0"/>
    <n v="4"/>
    <b v="0"/>
    <x v="19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2739"/>
    <n v="1425512843"/>
    <b v="0"/>
    <n v="13"/>
    <b v="0"/>
    <x v="10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740"/>
    <n v="1431391859"/>
    <b v="0"/>
    <n v="5"/>
    <b v="0"/>
    <x v="10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x v="2741"/>
    <n v="1342545994"/>
    <b v="0"/>
    <n v="16"/>
    <b v="1"/>
    <x v="12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2742"/>
    <n v="1332808501"/>
    <b v="0"/>
    <n v="3"/>
    <b v="0"/>
    <x v="23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2743"/>
    <n v="1284567905"/>
    <b v="0"/>
    <n v="6"/>
    <b v="0"/>
    <x v="35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2744"/>
    <n v="1479186575"/>
    <b v="0"/>
    <n v="13"/>
    <b v="1"/>
    <x v="11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2745"/>
    <n v="1452008599"/>
    <b v="0"/>
    <n v="6"/>
    <b v="0"/>
    <x v="11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2746"/>
    <n v="1484484219"/>
    <b v="0"/>
    <n v="5"/>
    <b v="0"/>
    <x v="11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2747"/>
    <n v="1432763054"/>
    <b v="0"/>
    <n v="5"/>
    <b v="0"/>
    <x v="11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2748"/>
    <n v="1389825800"/>
    <b v="0"/>
    <n v="7"/>
    <b v="0"/>
    <x v="23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749"/>
    <n v="1291257298"/>
    <b v="0"/>
    <n v="13"/>
    <b v="1"/>
    <x v="25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2750"/>
    <n v="1465946956"/>
    <b v="0"/>
    <n v="14"/>
    <b v="1"/>
    <x v="11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x v="2751"/>
    <n v="1427724426"/>
    <b v="0"/>
    <n v="6"/>
    <b v="0"/>
    <x v="11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x v="2752"/>
    <n v="1402334665"/>
    <b v="0"/>
    <n v="12"/>
    <b v="0"/>
    <x v="36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2753"/>
    <n v="1454366467"/>
    <b v="0"/>
    <n v="15"/>
    <b v="1"/>
    <x v="11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754"/>
    <n v="1421696329"/>
    <b v="0"/>
    <n v="7"/>
    <b v="0"/>
    <x v="10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x v="2755"/>
    <n v="1422222439"/>
    <b v="1"/>
    <n v="9"/>
    <b v="0"/>
    <x v="3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56"/>
    <n v="1343425023"/>
    <b v="0"/>
    <n v="8"/>
    <b v="0"/>
    <x v="39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x v="2757"/>
    <n v="1473693319"/>
    <b v="0"/>
    <n v="9"/>
    <b v="0"/>
    <x v="1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x v="2758"/>
    <n v="1456408244"/>
    <b v="0"/>
    <n v="9"/>
    <b v="1"/>
    <x v="8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2759"/>
    <n v="1414456844"/>
    <b v="0"/>
    <n v="7"/>
    <b v="0"/>
    <x v="9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2760"/>
    <n v="1327853914"/>
    <b v="0"/>
    <n v="9"/>
    <b v="0"/>
    <x v="33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2761"/>
    <n v="1402342359"/>
    <b v="0"/>
    <n v="7"/>
    <b v="1"/>
    <x v="17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x v="2762"/>
    <n v="1489504916"/>
    <b v="0"/>
    <n v="4"/>
    <b v="0"/>
    <x v="11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x v="2763"/>
    <n v="1465345902"/>
    <b v="0"/>
    <n v="9"/>
    <b v="1"/>
    <x v="11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x v="2764"/>
    <n v="1448536516"/>
    <b v="0"/>
    <n v="25"/>
    <b v="1"/>
    <x v="9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2765"/>
    <n v="1464307491"/>
    <b v="0"/>
    <n v="8"/>
    <b v="1"/>
    <x v="11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2766"/>
    <n v="1401585752"/>
    <b v="0"/>
    <n v="9"/>
    <b v="0"/>
    <x v="34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2767"/>
    <n v="1423198512"/>
    <b v="0"/>
    <n v="5"/>
    <b v="0"/>
    <x v="11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2768"/>
    <n v="1451723535"/>
    <b v="0"/>
    <n v="11"/>
    <b v="0"/>
    <x v="28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769"/>
    <n v="1436542030"/>
    <b v="0"/>
    <n v="3"/>
    <b v="0"/>
    <x v="10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x v="2770"/>
    <n v="1386336660"/>
    <b v="0"/>
    <n v="6"/>
    <b v="0"/>
    <x v="35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2771"/>
    <n v="1487743223"/>
    <b v="0"/>
    <n v="15"/>
    <b v="0"/>
    <x v="14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2772"/>
    <n v="1413900244"/>
    <b v="0"/>
    <n v="10"/>
    <b v="0"/>
    <x v="21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773"/>
    <n v="1479740343"/>
    <b v="0"/>
    <n v="5"/>
    <b v="0"/>
    <x v="4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2774"/>
    <n v="1405217355"/>
    <b v="0"/>
    <n v="14"/>
    <b v="0"/>
    <x v="11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2775"/>
    <n v="1439567660"/>
    <b v="0"/>
    <n v="6"/>
    <b v="1"/>
    <x v="11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776"/>
    <n v="1418766895"/>
    <b v="0"/>
    <n v="14"/>
    <b v="1"/>
    <x v="4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2777"/>
    <n v="1390589018"/>
    <b v="0"/>
    <n v="9"/>
    <b v="0"/>
    <x v="35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917"/>
    <n v="1434113406"/>
    <b v="0"/>
    <n v="10"/>
    <b v="1"/>
    <x v="19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x v="2778"/>
    <n v="1460647108"/>
    <b v="0"/>
    <n v="3"/>
    <b v="0"/>
    <x v="26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2779"/>
    <n v="1391293745"/>
    <b v="0"/>
    <n v="13"/>
    <b v="0"/>
    <x v="32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2780"/>
    <n v="1427320341"/>
    <b v="0"/>
    <n v="10"/>
    <b v="1"/>
    <x v="11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2781"/>
    <n v="1423231025"/>
    <b v="0"/>
    <n v="12"/>
    <b v="0"/>
    <x v="11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2782"/>
    <n v="1416445931"/>
    <b v="0"/>
    <n v="9"/>
    <b v="0"/>
    <x v="26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2783"/>
    <n v="1467736477"/>
    <b v="0"/>
    <n v="5"/>
    <b v="0"/>
    <x v="10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2784"/>
    <n v="1273874306"/>
    <b v="0"/>
    <n v="5"/>
    <b v="0"/>
    <x v="33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2785"/>
    <n v="1465670138"/>
    <b v="0"/>
    <n v="9"/>
    <b v="0"/>
    <x v="26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2786"/>
    <n v="1412629704"/>
    <b v="0"/>
    <n v="17"/>
    <b v="1"/>
    <x v="11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2787"/>
    <n v="1436965252"/>
    <b v="0"/>
    <n v="9"/>
    <b v="0"/>
    <x v="21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2788"/>
    <n v="1328916987"/>
    <b v="0"/>
    <n v="5"/>
    <b v="0"/>
    <x v="23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2789"/>
    <n v="1411513071"/>
    <b v="1"/>
    <n v="4"/>
    <b v="0"/>
    <x v="3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790"/>
    <n v="1466023346"/>
    <b v="0"/>
    <n v="6"/>
    <b v="0"/>
    <x v="29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x v="2791"/>
    <n v="1440830134"/>
    <b v="0"/>
    <n v="6"/>
    <b v="0"/>
    <x v="9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2792"/>
    <n v="1479317769"/>
    <b v="0"/>
    <n v="16"/>
    <b v="0"/>
    <x v="9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2793"/>
    <n v="1414018923"/>
    <b v="0"/>
    <n v="6"/>
    <b v="0"/>
    <x v="33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2794"/>
    <n v="1358203069"/>
    <b v="0"/>
    <n v="15"/>
    <b v="0"/>
    <x v="33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795"/>
    <n v="1447193566"/>
    <b v="0"/>
    <n v="4"/>
    <b v="0"/>
    <x v="26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2796"/>
    <n v="1424203370"/>
    <b v="0"/>
    <n v="3"/>
    <b v="0"/>
    <x v="10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2797"/>
    <n v="1438385283"/>
    <b v="0"/>
    <n v="10"/>
    <b v="0"/>
    <x v="10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2798"/>
    <n v="1383139695"/>
    <b v="0"/>
    <n v="12"/>
    <b v="0"/>
    <x v="33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2799"/>
    <n v="1438915006"/>
    <b v="0"/>
    <n v="3"/>
    <b v="0"/>
    <x v="29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2800"/>
    <n v="1415064699"/>
    <b v="0"/>
    <n v="13"/>
    <b v="0"/>
    <x v="31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2801"/>
    <n v="1459463808"/>
    <b v="0"/>
    <n v="8"/>
    <b v="1"/>
    <x v="11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2802"/>
    <n v="1462280848"/>
    <b v="0"/>
    <n v="11"/>
    <b v="0"/>
    <x v="11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803"/>
    <n v="1436464945"/>
    <b v="0"/>
    <n v="14"/>
    <b v="1"/>
    <x v="13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04"/>
    <n v="1443715053"/>
    <b v="0"/>
    <n v="12"/>
    <b v="0"/>
    <x v="11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2805"/>
    <n v="1412836990"/>
    <b v="0"/>
    <n v="6"/>
    <b v="1"/>
    <x v="11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06"/>
    <n v="1407370211"/>
    <b v="0"/>
    <n v="13"/>
    <b v="0"/>
    <x v="11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2807"/>
    <n v="1326972107"/>
    <b v="0"/>
    <n v="11"/>
    <b v="1"/>
    <x v="15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808"/>
    <n v="1481181169"/>
    <b v="0"/>
    <n v="3"/>
    <b v="0"/>
    <x v="18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x v="2809"/>
    <n v="1411853108"/>
    <b v="0"/>
    <n v="9"/>
    <b v="0"/>
    <x v="29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810"/>
    <n v="1423529152"/>
    <b v="0"/>
    <n v="17"/>
    <b v="1"/>
    <x v="0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x v="2811"/>
    <n v="1407357002"/>
    <b v="0"/>
    <n v="4"/>
    <b v="0"/>
    <x v="1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2812"/>
    <n v="1312490350"/>
    <b v="0"/>
    <n v="14"/>
    <b v="0"/>
    <x v="12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2813"/>
    <n v="1434973656"/>
    <b v="0"/>
    <n v="6"/>
    <b v="0"/>
    <x v="23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x v="2814"/>
    <n v="1474223286"/>
    <b v="0"/>
    <n v="2"/>
    <b v="0"/>
    <x v="26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x v="2815"/>
    <n v="1347913059"/>
    <b v="0"/>
    <n v="8"/>
    <b v="1"/>
    <x v="15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2816"/>
    <n v="1313612532"/>
    <b v="0"/>
    <n v="13"/>
    <b v="1"/>
    <x v="12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2817"/>
    <n v="1408389010"/>
    <b v="0"/>
    <n v="4"/>
    <b v="0"/>
    <x v="11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x v="2818"/>
    <n v="1405098738"/>
    <b v="0"/>
    <n v="1"/>
    <b v="0"/>
    <x v="26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2819"/>
    <n v="1426446033"/>
    <b v="0"/>
    <n v="16"/>
    <b v="1"/>
    <x v="20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2820"/>
    <n v="1421524709"/>
    <b v="0"/>
    <n v="10"/>
    <b v="1"/>
    <x v="20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x v="2821"/>
    <n v="1388084862"/>
    <b v="0"/>
    <n v="11"/>
    <b v="1"/>
    <x v="15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822"/>
    <n v="1364854593"/>
    <b v="0"/>
    <n v="11"/>
    <b v="1"/>
    <x v="12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823"/>
    <n v="1447962505"/>
    <b v="0"/>
    <n v="1"/>
    <b v="0"/>
    <x v="26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24"/>
    <n v="1451607071"/>
    <b v="0"/>
    <n v="5"/>
    <b v="0"/>
    <x v="11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825"/>
    <n v="1420774779"/>
    <b v="0"/>
    <n v="10"/>
    <b v="1"/>
    <x v="19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x v="2826"/>
    <n v="1434445937"/>
    <b v="0"/>
    <n v="12"/>
    <b v="0"/>
    <x v="9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x v="2827"/>
    <n v="1462531427"/>
    <b v="0"/>
    <n v="1"/>
    <b v="0"/>
    <x v="9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2828"/>
    <n v="1446048367"/>
    <b v="0"/>
    <n v="5"/>
    <b v="0"/>
    <x v="11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2829"/>
    <n v="1474493764"/>
    <b v="0"/>
    <n v="3"/>
    <b v="0"/>
    <x v="1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2830"/>
    <n v="1474676646"/>
    <b v="0"/>
    <n v="6"/>
    <b v="0"/>
    <x v="1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2831"/>
    <n v="1409338556"/>
    <b v="0"/>
    <n v="12"/>
    <b v="0"/>
    <x v="11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x v="2832"/>
    <n v="1484222978"/>
    <b v="0"/>
    <n v="15"/>
    <b v="1"/>
    <x v="3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x v="2833"/>
    <n v="1477843305"/>
    <b v="0"/>
    <n v="12"/>
    <b v="0"/>
    <x v="1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2834"/>
    <n v="1405746399"/>
    <b v="0"/>
    <n v="11"/>
    <b v="0"/>
    <x v="38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2835"/>
    <n v="1444069748"/>
    <b v="0"/>
    <n v="15"/>
    <b v="1"/>
    <x v="11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x v="2836"/>
    <n v="1470852048"/>
    <b v="0"/>
    <n v="5"/>
    <b v="0"/>
    <x v="1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2837"/>
    <n v="1455428380"/>
    <b v="0"/>
    <n v="4"/>
    <b v="0"/>
    <x v="11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x v="2838"/>
    <n v="1400604056"/>
    <b v="0"/>
    <n v="5"/>
    <b v="0"/>
    <x v="11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x v="2839"/>
    <n v="1481564948"/>
    <b v="0"/>
    <n v="10"/>
    <b v="0"/>
    <x v="18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x v="2840"/>
    <n v="1440787104"/>
    <b v="0"/>
    <n v="7"/>
    <b v="0"/>
    <x v="40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2841"/>
    <n v="1302661362"/>
    <b v="0"/>
    <n v="8"/>
    <b v="0"/>
    <x v="12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2842"/>
    <n v="1456336756"/>
    <b v="0"/>
    <n v="3"/>
    <b v="0"/>
    <x v="1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2843"/>
    <n v="1400634728"/>
    <b v="0"/>
    <n v="7"/>
    <b v="0"/>
    <x v="34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2844"/>
    <n v="1489097112"/>
    <b v="0"/>
    <n v="8"/>
    <b v="0"/>
    <x v="14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845"/>
    <n v="1422317772"/>
    <b v="0"/>
    <n v="3"/>
    <b v="0"/>
    <x v="9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2846"/>
    <n v="1452338929"/>
    <b v="0"/>
    <n v="24"/>
    <b v="1"/>
    <x v="11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2847"/>
    <n v="1409908322"/>
    <b v="0"/>
    <n v="6"/>
    <b v="0"/>
    <x v="10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2848"/>
    <n v="1452659591"/>
    <b v="0"/>
    <n v="5"/>
    <b v="0"/>
    <x v="9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849"/>
    <n v="1405626903"/>
    <b v="0"/>
    <n v="12"/>
    <b v="0"/>
    <x v="29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2850"/>
    <n v="1446670765"/>
    <b v="0"/>
    <n v="9"/>
    <b v="1"/>
    <x v="11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x v="2851"/>
    <n v="1457327091"/>
    <b v="0"/>
    <n v="4"/>
    <b v="0"/>
    <x v="24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x v="2852"/>
    <n v="1450832576"/>
    <b v="0"/>
    <n v="7"/>
    <b v="0"/>
    <x v="1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53"/>
    <n v="1455570728"/>
    <b v="0"/>
    <n v="10"/>
    <b v="0"/>
    <x v="11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2854"/>
    <n v="1427878772"/>
    <b v="0"/>
    <n v="12"/>
    <b v="0"/>
    <x v="19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55"/>
    <n v="1454337589"/>
    <b v="0"/>
    <n v="20"/>
    <b v="1"/>
    <x v="11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56"/>
    <n v="1482092186"/>
    <b v="0"/>
    <n v="3"/>
    <b v="0"/>
    <x v="11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x v="2857"/>
    <n v="1447949229"/>
    <b v="0"/>
    <n v="6"/>
    <b v="0"/>
    <x v="28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858"/>
    <n v="1450822938"/>
    <b v="0"/>
    <n v="5"/>
    <b v="0"/>
    <x v="26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2859"/>
    <n v="1403562705"/>
    <b v="0"/>
    <n v="6"/>
    <b v="0"/>
    <x v="11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2860"/>
    <n v="1469026903"/>
    <b v="0"/>
    <n v="7"/>
    <b v="1"/>
    <x v="11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2861"/>
    <n v="1406235550"/>
    <b v="0"/>
    <n v="8"/>
    <b v="0"/>
    <x v="30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62"/>
    <n v="1461179576"/>
    <b v="0"/>
    <n v="9"/>
    <b v="0"/>
    <x v="11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863"/>
    <n v="1462815219"/>
    <b v="0"/>
    <n v="5"/>
    <b v="0"/>
    <x v="11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2864"/>
    <n v="1483734100"/>
    <b v="0"/>
    <n v="8"/>
    <b v="0"/>
    <x v="10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2865"/>
    <n v="1465342937"/>
    <b v="0"/>
    <n v="3"/>
    <b v="0"/>
    <x v="26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2866"/>
    <n v="1395162822"/>
    <b v="0"/>
    <n v="12"/>
    <b v="1"/>
    <x v="27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2867"/>
    <n v="1433292046"/>
    <b v="0"/>
    <n v="10"/>
    <b v="0"/>
    <x v="1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2868"/>
    <n v="1405989930"/>
    <b v="0"/>
    <n v="9"/>
    <b v="0"/>
    <x v="12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2869"/>
    <n v="1404845851"/>
    <b v="0"/>
    <n v="9"/>
    <b v="0"/>
    <x v="6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x v="2870"/>
    <n v="1425927527"/>
    <b v="0"/>
    <n v="15"/>
    <b v="0"/>
    <x v="39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2871"/>
    <n v="1404927690"/>
    <b v="0"/>
    <n v="4"/>
    <b v="0"/>
    <x v="11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x v="2872"/>
    <n v="1424488244"/>
    <b v="0"/>
    <n v="7"/>
    <b v="0"/>
    <x v="11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x v="2873"/>
    <n v="1431621443"/>
    <b v="0"/>
    <n v="4"/>
    <b v="0"/>
    <x v="26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x v="2874"/>
    <n v="1488823488"/>
    <b v="0"/>
    <n v="8"/>
    <b v="0"/>
    <x v="11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2875"/>
    <n v="1352327022"/>
    <b v="0"/>
    <n v="11"/>
    <b v="0"/>
    <x v="18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x v="2876"/>
    <n v="1447109675"/>
    <b v="0"/>
    <n v="6"/>
    <b v="0"/>
    <x v="29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7"/>
    <n v="1459520318"/>
    <b v="0"/>
    <n v="4"/>
    <b v="0"/>
    <x v="11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2878"/>
    <n v="1426188159"/>
    <b v="0"/>
    <n v="8"/>
    <b v="1"/>
    <x v="11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2879"/>
    <n v="1463686339"/>
    <b v="0"/>
    <n v="5"/>
    <b v="0"/>
    <x v="11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x v="2880"/>
    <n v="1440326138"/>
    <b v="0"/>
    <n v="3"/>
    <b v="0"/>
    <x v="10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x v="2881"/>
    <n v="1428854344"/>
    <b v="0"/>
    <n v="2"/>
    <b v="0"/>
    <x v="10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x v="2882"/>
    <n v="1445308730"/>
    <b v="0"/>
    <n v="5"/>
    <b v="0"/>
    <x v="10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2883"/>
    <n v="1373548520"/>
    <b v="0"/>
    <n v="1"/>
    <b v="0"/>
    <x v="23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2884"/>
    <n v="1414992860"/>
    <b v="0"/>
    <n v="1"/>
    <b v="0"/>
    <x v="26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2885"/>
    <n v="1480361115"/>
    <b v="0"/>
    <n v="1"/>
    <b v="0"/>
    <x v="1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2886"/>
    <n v="1469725209"/>
    <b v="0"/>
    <n v="1"/>
    <b v="0"/>
    <x v="30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x v="2887"/>
    <n v="1458461521"/>
    <b v="0"/>
    <n v="4"/>
    <b v="0"/>
    <x v="29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2888"/>
    <n v="1440632622"/>
    <b v="0"/>
    <n v="6"/>
    <b v="0"/>
    <x v="19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2889"/>
    <n v="1457429646"/>
    <b v="0"/>
    <n v="9"/>
    <b v="1"/>
    <x v="11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2890"/>
    <n v="1430424672"/>
    <b v="0"/>
    <n v="8"/>
    <b v="1"/>
    <x v="11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2891"/>
    <n v="1417208925"/>
    <b v="0"/>
    <n v="22"/>
    <b v="1"/>
    <x v="11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x v="2892"/>
    <n v="1432705336"/>
    <b v="0"/>
    <n v="4"/>
    <b v="0"/>
    <x v="11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x v="2893"/>
    <n v="1408116152"/>
    <b v="0"/>
    <n v="7"/>
    <b v="0"/>
    <x v="11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x v="2894"/>
    <n v="1449785223"/>
    <b v="0"/>
    <n v="5"/>
    <b v="0"/>
    <x v="26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2895"/>
    <n v="1461043190"/>
    <b v="0"/>
    <n v="15"/>
    <b v="0"/>
    <x v="18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2896"/>
    <n v="1368579457"/>
    <b v="0"/>
    <n v="8"/>
    <b v="0"/>
    <x v="37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2897"/>
    <n v="1422447285"/>
    <b v="1"/>
    <n v="5"/>
    <b v="0"/>
    <x v="31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2898"/>
    <n v="1431951611"/>
    <b v="0"/>
    <n v="12"/>
    <b v="1"/>
    <x v="11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x v="2899"/>
    <n v="1445893495"/>
    <b v="0"/>
    <n v="6"/>
    <b v="0"/>
    <x v="1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2900"/>
    <n v="1430242488"/>
    <b v="0"/>
    <n v="8"/>
    <b v="0"/>
    <x v="11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2901"/>
    <n v="1429477249"/>
    <b v="0"/>
    <n v="8"/>
    <b v="0"/>
    <x v="6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x v="2902"/>
    <n v="1413286508"/>
    <b v="0"/>
    <n v="7"/>
    <b v="0"/>
    <x v="36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903"/>
    <n v="1454978100"/>
    <b v="0"/>
    <n v="12"/>
    <b v="0"/>
    <x v="18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2904"/>
    <n v="1388772126"/>
    <b v="0"/>
    <n v="6"/>
    <b v="0"/>
    <x v="35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2905"/>
    <n v="1417654672"/>
    <b v="0"/>
    <n v="8"/>
    <b v="0"/>
    <x v="1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x v="2906"/>
    <n v="1474886183"/>
    <b v="0"/>
    <n v="6"/>
    <b v="0"/>
    <x v="39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2907"/>
    <n v="1477133430"/>
    <b v="0"/>
    <n v="9"/>
    <b v="1"/>
    <x v="11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x v="2908"/>
    <n v="1476710133"/>
    <b v="0"/>
    <n v="7"/>
    <b v="0"/>
    <x v="1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909"/>
    <n v="1423325626"/>
    <b v="0"/>
    <n v="8"/>
    <b v="0"/>
    <x v="29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2910"/>
    <n v="1329484625"/>
    <b v="0"/>
    <n v="4"/>
    <b v="0"/>
    <x v="23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2911"/>
    <n v="1448040425"/>
    <b v="0"/>
    <n v="17"/>
    <b v="1"/>
    <x v="11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2912"/>
    <n v="1429290060"/>
    <b v="0"/>
    <n v="5"/>
    <b v="0"/>
    <x v="1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2913"/>
    <n v="1412966871"/>
    <b v="0"/>
    <n v="8"/>
    <b v="0"/>
    <x v="14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914"/>
    <n v="1275599812"/>
    <b v="0"/>
    <n v="5"/>
    <b v="0"/>
    <x v="18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2915"/>
    <n v="1488820619"/>
    <b v="0"/>
    <n v="12"/>
    <b v="0"/>
    <x v="11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x v="2916"/>
    <n v="1463161611"/>
    <b v="0"/>
    <n v="3"/>
    <b v="1"/>
    <x v="11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2917"/>
    <n v="1426050982"/>
    <b v="0"/>
    <n v="4"/>
    <b v="0"/>
    <x v="11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2918"/>
    <n v="1452259131"/>
    <b v="0"/>
    <n v="9"/>
    <b v="0"/>
    <x v="26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x v="2919"/>
    <n v="1487548802"/>
    <b v="0"/>
    <n v="3"/>
    <b v="0"/>
    <x v="32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2920"/>
    <n v="1468180462"/>
    <b v="0"/>
    <n v="4"/>
    <b v="0"/>
    <x v="1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2921"/>
    <n v="1489351445"/>
    <b v="0"/>
    <n v="4"/>
    <b v="0"/>
    <x v="14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x v="2922"/>
    <n v="1424275732"/>
    <b v="0"/>
    <n v="2"/>
    <b v="0"/>
    <x v="19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2923"/>
    <n v="1418827324"/>
    <b v="0"/>
    <n v="3"/>
    <b v="0"/>
    <x v="11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2924"/>
    <n v="1323084816"/>
    <b v="0"/>
    <n v="3"/>
    <b v="0"/>
    <x v="23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2925"/>
    <n v="1268255751"/>
    <b v="0"/>
    <n v="4"/>
    <b v="0"/>
    <x v="23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2926"/>
    <n v="1486077481"/>
    <b v="0"/>
    <n v="7"/>
    <b v="0"/>
    <x v="11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2927"/>
    <n v="1417533953"/>
    <b v="0"/>
    <n v="8"/>
    <b v="0"/>
    <x v="11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2928"/>
    <n v="1466186988"/>
    <b v="0"/>
    <n v="7"/>
    <b v="0"/>
    <x v="1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2929"/>
    <n v="1471310189"/>
    <b v="0"/>
    <n v="4"/>
    <b v="0"/>
    <x v="30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2930"/>
    <n v="1433041602"/>
    <b v="0"/>
    <n v="13"/>
    <b v="0"/>
    <x v="28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2931"/>
    <n v="1471638646"/>
    <b v="0"/>
    <n v="6"/>
    <b v="0"/>
    <x v="11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x v="2932"/>
    <n v="1418002634"/>
    <b v="0"/>
    <n v="8"/>
    <b v="0"/>
    <x v="11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2933"/>
    <n v="1383621299"/>
    <b v="0"/>
    <n v="6"/>
    <b v="0"/>
    <x v="37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934"/>
    <n v="1407057677"/>
    <b v="0"/>
    <n v="4"/>
    <b v="0"/>
    <x v="40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2935"/>
    <n v="1423320389"/>
    <b v="0"/>
    <n v="13"/>
    <b v="1"/>
    <x v="27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2936"/>
    <n v="1483454761"/>
    <b v="0"/>
    <n v="3"/>
    <b v="0"/>
    <x v="23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2937"/>
    <n v="1405714217"/>
    <b v="0"/>
    <n v="3"/>
    <b v="0"/>
    <x v="1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2938"/>
    <n v="1471812813"/>
    <b v="0"/>
    <n v="7"/>
    <b v="0"/>
    <x v="12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2939"/>
    <n v="1281317691"/>
    <b v="0"/>
    <n v="4"/>
    <b v="0"/>
    <x v="32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x v="2940"/>
    <n v="1458147982"/>
    <b v="0"/>
    <n v="10"/>
    <b v="0"/>
    <x v="34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2941"/>
    <n v="1418818151"/>
    <b v="0"/>
    <n v="8"/>
    <b v="0"/>
    <x v="11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2942"/>
    <n v="1327568499"/>
    <b v="0"/>
    <n v="5"/>
    <b v="0"/>
    <x v="23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943"/>
    <n v="1454188258"/>
    <b v="0"/>
    <n v="12"/>
    <b v="0"/>
    <x v="29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x v="2944"/>
    <n v="1473326439"/>
    <b v="0"/>
    <n v="1"/>
    <b v="0"/>
    <x v="11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945"/>
    <n v="1452023096"/>
    <b v="0"/>
    <n v="9"/>
    <b v="0"/>
    <x v="29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2946"/>
    <n v="1428436410"/>
    <b v="0"/>
    <n v="11"/>
    <b v="1"/>
    <x v="11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2947"/>
    <n v="1421417147"/>
    <b v="0"/>
    <n v="2"/>
    <b v="0"/>
    <x v="11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x v="2948"/>
    <n v="1454464555"/>
    <b v="0"/>
    <n v="2"/>
    <b v="0"/>
    <x v="10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x v="2949"/>
    <n v="1449520717"/>
    <b v="0"/>
    <n v="1"/>
    <b v="0"/>
    <x v="26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2950"/>
    <n v="1425331963"/>
    <b v="0"/>
    <n v="5"/>
    <b v="0"/>
    <x v="12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2951"/>
    <n v="1453925727"/>
    <b v="0"/>
    <n v="5"/>
    <b v="1"/>
    <x v="17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x v="2952"/>
    <n v="1420840709"/>
    <b v="0"/>
    <n v="2"/>
    <b v="0"/>
    <x v="31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x v="2953"/>
    <n v="1439245879"/>
    <b v="0"/>
    <n v="1"/>
    <b v="0"/>
    <x v="9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2954"/>
    <n v="1459999656"/>
    <b v="0"/>
    <n v="9"/>
    <b v="1"/>
    <x v="11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2955"/>
    <n v="1425509050"/>
    <b v="0"/>
    <n v="2"/>
    <b v="0"/>
    <x v="11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x v="2956"/>
    <n v="1462538532"/>
    <b v="0"/>
    <n v="1"/>
    <b v="0"/>
    <x v="1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2957"/>
    <n v="1290663926"/>
    <b v="0"/>
    <n v="6"/>
    <b v="0"/>
    <x v="33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2958"/>
    <n v="1414879161"/>
    <b v="0"/>
    <n v="10"/>
    <b v="0"/>
    <x v="33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2959"/>
    <n v="1284087829"/>
    <b v="0"/>
    <n v="7"/>
    <b v="0"/>
    <x v="12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2960"/>
    <n v="1476837061"/>
    <b v="0"/>
    <n v="12"/>
    <b v="1"/>
    <x v="11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2961"/>
    <n v="1422388822"/>
    <b v="0"/>
    <n v="5"/>
    <b v="0"/>
    <x v="11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2962"/>
    <n v="1454979476"/>
    <b v="0"/>
    <n v="10"/>
    <b v="0"/>
    <x v="1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2963"/>
    <n v="1425481141"/>
    <b v="0"/>
    <n v="4"/>
    <b v="0"/>
    <x v="21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x v="2964"/>
    <n v="1467746541"/>
    <b v="0"/>
    <n v="4"/>
    <b v="0"/>
    <x v="30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2965"/>
    <n v="1409721542"/>
    <b v="1"/>
    <n v="8"/>
    <b v="0"/>
    <x v="11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2966"/>
    <n v="1405448408"/>
    <b v="0"/>
    <n v="8"/>
    <b v="0"/>
    <x v="29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2967"/>
    <n v="1406640444"/>
    <b v="1"/>
    <n v="15"/>
    <b v="0"/>
    <x v="3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2968"/>
    <n v="1447735126"/>
    <b v="0"/>
    <n v="8"/>
    <b v="0"/>
    <x v="28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x v="2969"/>
    <n v="1415208435"/>
    <b v="0"/>
    <n v="4"/>
    <b v="0"/>
    <x v="11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2970"/>
    <n v="1439057397"/>
    <b v="0"/>
    <n v="3"/>
    <b v="0"/>
    <x v="11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x v="2971"/>
    <n v="1425690526"/>
    <b v="0"/>
    <n v="7"/>
    <b v="0"/>
    <x v="10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x v="2972"/>
    <n v="1423166101"/>
    <b v="0"/>
    <n v="6"/>
    <b v="0"/>
    <x v="31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973"/>
    <n v="1346463337"/>
    <b v="0"/>
    <n v="8"/>
    <b v="1"/>
    <x v="15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x v="2974"/>
    <n v="1427247571"/>
    <b v="0"/>
    <n v="6"/>
    <b v="0"/>
    <x v="26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2975"/>
    <n v="1460914253"/>
    <b v="0"/>
    <n v="15"/>
    <b v="1"/>
    <x v="11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x v="2976"/>
    <n v="1334089208"/>
    <b v="0"/>
    <n v="10"/>
    <b v="0"/>
    <x v="18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2977"/>
    <n v="1310049536"/>
    <b v="0"/>
    <n v="3"/>
    <b v="0"/>
    <x v="37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2978"/>
    <n v="1429586810"/>
    <b v="0"/>
    <n v="3"/>
    <b v="0"/>
    <x v="35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979"/>
    <n v="1466345681"/>
    <b v="0"/>
    <n v="5"/>
    <b v="0"/>
    <x v="11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x v="2980"/>
    <n v="1416947223"/>
    <b v="0"/>
    <n v="5"/>
    <b v="0"/>
    <x v="26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2981"/>
    <n v="1442421352"/>
    <b v="0"/>
    <n v="2"/>
    <b v="0"/>
    <x v="9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2982"/>
    <n v="1430405903"/>
    <b v="0"/>
    <n v="7"/>
    <b v="0"/>
    <x v="11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2983"/>
    <n v="1321406795"/>
    <b v="0"/>
    <n v="5"/>
    <b v="0"/>
    <x v="35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2984"/>
    <n v="1381583948"/>
    <b v="0"/>
    <n v="4"/>
    <b v="0"/>
    <x v="33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2985"/>
    <n v="1443928559"/>
    <b v="0"/>
    <n v="6"/>
    <b v="0"/>
    <x v="38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2986"/>
    <n v="1401770178"/>
    <b v="0"/>
    <n v="4"/>
    <b v="0"/>
    <x v="11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2987"/>
    <n v="1431113180"/>
    <b v="0"/>
    <n v="5"/>
    <b v="0"/>
    <x v="11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2988"/>
    <n v="1330969575"/>
    <b v="0"/>
    <n v="7"/>
    <b v="0"/>
    <x v="18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2989"/>
    <n v="1422374420"/>
    <b v="0"/>
    <n v="6"/>
    <b v="0"/>
    <x v="11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2990"/>
    <n v="1489376321"/>
    <b v="0"/>
    <n v="7"/>
    <b v="0"/>
    <x v="11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2991"/>
    <n v="1346180780"/>
    <b v="0"/>
    <n v="4"/>
    <b v="0"/>
    <x v="33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2992"/>
    <n v="1382994511"/>
    <b v="0"/>
    <n v="5"/>
    <b v="0"/>
    <x v="33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2993"/>
    <n v="1418812247"/>
    <b v="0"/>
    <n v="4"/>
    <b v="0"/>
    <x v="1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x v="2994"/>
    <n v="1437745060"/>
    <b v="0"/>
    <n v="3"/>
    <b v="1"/>
    <x v="3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2995"/>
    <n v="1367878430"/>
    <b v="0"/>
    <n v="13"/>
    <b v="0"/>
    <x v="23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996"/>
    <n v="1488214151"/>
    <b v="0"/>
    <n v="7"/>
    <b v="1"/>
    <x v="15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2997"/>
    <n v="1411587606"/>
    <b v="0"/>
    <n v="4"/>
    <b v="0"/>
    <x v="11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2998"/>
    <n v="1411411564"/>
    <b v="0"/>
    <n v="6"/>
    <b v="0"/>
    <x v="21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2999"/>
    <n v="1449194137"/>
    <b v="0"/>
    <n v="3"/>
    <b v="0"/>
    <x v="33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3000"/>
    <n v="1412607880"/>
    <b v="0"/>
    <n v="3"/>
    <b v="0"/>
    <x v="29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3001"/>
    <n v="1437932082"/>
    <b v="0"/>
    <n v="3"/>
    <b v="0"/>
    <x v="29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002"/>
    <n v="1466186869"/>
    <b v="0"/>
    <n v="4"/>
    <b v="0"/>
    <x v="19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x v="3003"/>
    <n v="1399414290"/>
    <b v="0"/>
    <n v="13"/>
    <b v="0"/>
    <x v="11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3004"/>
    <n v="1362640582"/>
    <b v="0"/>
    <n v="5"/>
    <b v="0"/>
    <x v="23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3005"/>
    <n v="1430939173"/>
    <b v="0"/>
    <n v="3"/>
    <b v="0"/>
    <x v="35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3006"/>
    <n v="1477835499"/>
    <b v="0"/>
    <n v="3"/>
    <b v="0"/>
    <x v="14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3007"/>
    <n v="1321402754"/>
    <b v="0"/>
    <n v="2"/>
    <b v="0"/>
    <x v="39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x v="3008"/>
    <n v="1445358903"/>
    <b v="0"/>
    <n v="4"/>
    <b v="0"/>
    <x v="11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3009"/>
    <n v="1443220372"/>
    <b v="0"/>
    <n v="11"/>
    <b v="0"/>
    <x v="23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3010"/>
    <n v="1433897647"/>
    <b v="0"/>
    <n v="6"/>
    <b v="0"/>
    <x v="11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x v="3011"/>
    <n v="1480867365"/>
    <b v="0"/>
    <n v="3"/>
    <b v="0"/>
    <x v="31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3012"/>
    <n v="1439865112"/>
    <b v="0"/>
    <n v="2"/>
    <b v="0"/>
    <x v="29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3013"/>
    <n v="1398511589"/>
    <b v="0"/>
    <n v="7"/>
    <b v="0"/>
    <x v="11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x v="3014"/>
    <n v="1453230569"/>
    <b v="0"/>
    <n v="1"/>
    <b v="0"/>
    <x v="26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3015"/>
    <n v="1406239718"/>
    <b v="0"/>
    <n v="5"/>
    <b v="0"/>
    <x v="23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16"/>
    <n v="1415995234"/>
    <b v="0"/>
    <n v="7"/>
    <b v="0"/>
    <x v="9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x v="3017"/>
    <n v="1429449191"/>
    <b v="0"/>
    <n v="5"/>
    <b v="0"/>
    <x v="21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x v="3018"/>
    <n v="1417034139"/>
    <b v="0"/>
    <n v="6"/>
    <b v="0"/>
    <x v="26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x v="3019"/>
    <n v="1434144386"/>
    <b v="0"/>
    <n v="3"/>
    <b v="0"/>
    <x v="36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3020"/>
    <n v="1337095997"/>
    <b v="0"/>
    <n v="4"/>
    <b v="0"/>
    <x v="39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x v="3021"/>
    <n v="1402455174"/>
    <b v="0"/>
    <n v="8"/>
    <b v="0"/>
    <x v="23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3022"/>
    <n v="1460751673"/>
    <b v="0"/>
    <n v="6"/>
    <b v="0"/>
    <x v="11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023"/>
    <n v="1403355126"/>
    <b v="0"/>
    <n v="6"/>
    <b v="0"/>
    <x v="11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024"/>
    <n v="1431396791"/>
    <b v="0"/>
    <n v="5"/>
    <b v="0"/>
    <x v="11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025"/>
    <n v="1407832642"/>
    <b v="0"/>
    <n v="4"/>
    <b v="0"/>
    <x v="11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026"/>
    <n v="1476436660"/>
    <b v="0"/>
    <n v="3"/>
    <b v="0"/>
    <x v="11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3027"/>
    <n v="1401294084"/>
    <b v="0"/>
    <n v="9"/>
    <b v="0"/>
    <x v="11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3028"/>
    <n v="1454259914"/>
    <b v="0"/>
    <n v="8"/>
    <b v="0"/>
    <x v="23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3029"/>
    <n v="1377294278"/>
    <b v="0"/>
    <n v="3"/>
    <b v="0"/>
    <x v="37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3030"/>
    <n v="1422489694"/>
    <b v="0"/>
    <n v="3"/>
    <b v="0"/>
    <x v="24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x v="3031"/>
    <n v="1436430908"/>
    <b v="0"/>
    <n v="8"/>
    <b v="0"/>
    <x v="26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3032"/>
    <n v="1392021502"/>
    <b v="0"/>
    <n v="7"/>
    <b v="0"/>
    <x v="33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x v="3033"/>
    <n v="1416932133"/>
    <b v="0"/>
    <n v="4"/>
    <b v="0"/>
    <x v="11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3034"/>
    <n v="1422383318"/>
    <b v="0"/>
    <n v="2"/>
    <b v="0"/>
    <x v="10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3035"/>
    <n v="1385065931"/>
    <b v="0"/>
    <n v="10"/>
    <b v="0"/>
    <x v="18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x v="3036"/>
    <n v="1423705801"/>
    <b v="0"/>
    <n v="5"/>
    <b v="0"/>
    <x v="11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037"/>
    <n v="1432115902"/>
    <b v="0"/>
    <n v="9"/>
    <b v="0"/>
    <x v="19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x v="3038"/>
    <n v="1473285108"/>
    <b v="0"/>
    <n v="4"/>
    <b v="0"/>
    <x v="11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3039"/>
    <n v="1409087804"/>
    <b v="0"/>
    <n v="3"/>
    <b v="1"/>
    <x v="19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x v="3040"/>
    <n v="1381364339"/>
    <b v="0"/>
    <n v="12"/>
    <b v="0"/>
    <x v="18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x v="3041"/>
    <n v="1457303796"/>
    <b v="0"/>
    <n v="10"/>
    <b v="0"/>
    <x v="9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3042"/>
    <n v="1419566199"/>
    <b v="0"/>
    <n v="5"/>
    <b v="0"/>
    <x v="1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43"/>
    <n v="1418046247"/>
    <b v="0"/>
    <n v="3"/>
    <b v="0"/>
    <x v="9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044"/>
    <n v="1424279986"/>
    <b v="0"/>
    <n v="3"/>
    <b v="0"/>
    <x v="11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3045"/>
    <n v="1383076902"/>
    <b v="0"/>
    <n v="2"/>
    <b v="0"/>
    <x v="23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3046"/>
    <n v="1382460379"/>
    <b v="0"/>
    <n v="4"/>
    <b v="0"/>
    <x v="12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3047"/>
    <n v="1483307131"/>
    <b v="0"/>
    <n v="4"/>
    <b v="0"/>
    <x v="28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3048"/>
    <n v="1454546859"/>
    <b v="0"/>
    <n v="3"/>
    <b v="0"/>
    <x v="32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3049"/>
    <n v="1483768497"/>
    <b v="0"/>
    <n v="2"/>
    <b v="0"/>
    <x v="28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50"/>
    <n v="1477107390"/>
    <b v="0"/>
    <n v="2"/>
    <b v="0"/>
    <x v="9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051"/>
    <n v="1406140561"/>
    <b v="0"/>
    <n v="2"/>
    <b v="0"/>
    <x v="11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x v="3052"/>
    <n v="1409176358"/>
    <b v="0"/>
    <n v="2"/>
    <b v="0"/>
    <x v="11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x v="3053"/>
    <n v="1449186941"/>
    <b v="0"/>
    <n v="3"/>
    <b v="0"/>
    <x v="4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3054"/>
    <n v="1425428206"/>
    <b v="0"/>
    <n v="14"/>
    <b v="1"/>
    <x v="11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3055"/>
    <n v="1413393391"/>
    <b v="0"/>
    <n v="6"/>
    <b v="0"/>
    <x v="26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3056"/>
    <n v="1483362319"/>
    <b v="0"/>
    <n v="5"/>
    <b v="0"/>
    <x v="33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3057"/>
    <n v="1394683409"/>
    <b v="0"/>
    <n v="2"/>
    <b v="0"/>
    <x v="33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3058"/>
    <n v="1489428447"/>
    <b v="0"/>
    <n v="4"/>
    <b v="0"/>
    <x v="7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3059"/>
    <n v="1415723470"/>
    <b v="0"/>
    <n v="2"/>
    <b v="0"/>
    <x v="26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3060"/>
    <n v="1427231138"/>
    <b v="0"/>
    <n v="2"/>
    <b v="0"/>
    <x v="29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x v="3061"/>
    <n v="1456421530"/>
    <b v="0"/>
    <n v="14"/>
    <b v="1"/>
    <x v="11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062"/>
    <n v="1406131023"/>
    <b v="0"/>
    <n v="3"/>
    <b v="0"/>
    <x v="11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3063"/>
    <n v="1464639614"/>
    <b v="0"/>
    <n v="6"/>
    <b v="0"/>
    <x v="18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064"/>
    <n v="1417651630"/>
    <b v="0"/>
    <n v="9"/>
    <b v="0"/>
    <x v="11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3065"/>
    <n v="1328049974"/>
    <b v="0"/>
    <n v="6"/>
    <b v="0"/>
    <x v="37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x v="3066"/>
    <n v="1478298132"/>
    <b v="0"/>
    <n v="2"/>
    <b v="0"/>
    <x v="9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067"/>
    <n v="1431630618"/>
    <b v="0"/>
    <n v="4"/>
    <b v="0"/>
    <x v="19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3068"/>
    <n v="1479514998"/>
    <b v="0"/>
    <n v="3"/>
    <b v="0"/>
    <x v="21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3069"/>
    <n v="1425744945"/>
    <b v="0"/>
    <n v="7"/>
    <b v="0"/>
    <x v="26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3070"/>
    <n v="1286930435"/>
    <b v="0"/>
    <n v="5"/>
    <b v="0"/>
    <x v="18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x v="3071"/>
    <n v="1456854985"/>
    <b v="0"/>
    <n v="5"/>
    <b v="0"/>
    <x v="18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3072"/>
    <n v="1418906303"/>
    <b v="0"/>
    <n v="9"/>
    <b v="0"/>
    <x v="23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3073"/>
    <n v="1348731738"/>
    <b v="0"/>
    <n v="8"/>
    <b v="0"/>
    <x v="12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3074"/>
    <n v="1422474546"/>
    <b v="0"/>
    <n v="7"/>
    <b v="0"/>
    <x v="10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3075"/>
    <n v="1468006345"/>
    <b v="0"/>
    <n v="2"/>
    <b v="0"/>
    <x v="14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x v="3076"/>
    <n v="1425582637"/>
    <b v="0"/>
    <n v="2"/>
    <b v="0"/>
    <x v="39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x v="3077"/>
    <n v="1420798277"/>
    <b v="0"/>
    <n v="3"/>
    <b v="0"/>
    <x v="19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078"/>
    <n v="1425678057"/>
    <b v="0"/>
    <n v="6"/>
    <b v="0"/>
    <x v="11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3079"/>
    <n v="1418862743"/>
    <b v="0"/>
    <n v="4"/>
    <b v="0"/>
    <x v="11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3080"/>
    <n v="1413477228"/>
    <b v="0"/>
    <n v="2"/>
    <b v="0"/>
    <x v="11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x v="3081"/>
    <n v="1394078379"/>
    <b v="0"/>
    <n v="3"/>
    <b v="0"/>
    <x v="18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3082"/>
    <n v="1489106948"/>
    <b v="0"/>
    <n v="1"/>
    <b v="0"/>
    <x v="7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x v="3083"/>
    <n v="1427768739"/>
    <b v="0"/>
    <n v="7"/>
    <b v="0"/>
    <x v="26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x v="3084"/>
    <n v="1417369565"/>
    <b v="1"/>
    <n v="4"/>
    <b v="0"/>
    <x v="3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3085"/>
    <n v="1436297723"/>
    <b v="0"/>
    <n v="2"/>
    <b v="0"/>
    <x v="26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3086"/>
    <n v="1405542034"/>
    <b v="0"/>
    <n v="4"/>
    <b v="0"/>
    <x v="1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3087"/>
    <n v="1424918808"/>
    <b v="0"/>
    <n v="3"/>
    <b v="0"/>
    <x v="1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3088"/>
    <n v="1429631125"/>
    <b v="0"/>
    <n v="4"/>
    <b v="0"/>
    <x v="1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x v="3089"/>
    <n v="1431886706"/>
    <b v="0"/>
    <n v="5"/>
    <b v="1"/>
    <x v="15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3090"/>
    <n v="1454951360"/>
    <b v="0"/>
    <n v="6"/>
    <b v="0"/>
    <x v="4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3091"/>
    <n v="1452874832"/>
    <b v="0"/>
    <n v="4"/>
    <b v="0"/>
    <x v="1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x v="3092"/>
    <n v="1414599601"/>
    <b v="1"/>
    <n v="17"/>
    <b v="0"/>
    <x v="31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x v="3093"/>
    <n v="1380838145"/>
    <b v="0"/>
    <n v="6"/>
    <b v="0"/>
    <x v="35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x v="3094"/>
    <n v="1464943666"/>
    <b v="0"/>
    <n v="2"/>
    <b v="0"/>
    <x v="39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x v="3095"/>
    <n v="1485903478"/>
    <b v="0"/>
    <n v="2"/>
    <b v="0"/>
    <x v="9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096"/>
    <n v="1407254874"/>
    <b v="0"/>
    <n v="2"/>
    <b v="0"/>
    <x v="11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3097"/>
    <n v="1364505391"/>
    <b v="0"/>
    <n v="3"/>
    <b v="0"/>
    <x v="18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x v="3098"/>
    <n v="1476378775"/>
    <b v="0"/>
    <n v="6"/>
    <b v="0"/>
    <x v="6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099"/>
    <n v="1421274859"/>
    <b v="0"/>
    <n v="8"/>
    <b v="0"/>
    <x v="19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x v="3100"/>
    <n v="1478685915"/>
    <b v="0"/>
    <n v="2"/>
    <b v="1"/>
    <x v="1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3101"/>
    <n v="1471475404"/>
    <b v="0"/>
    <n v="2"/>
    <b v="0"/>
    <x v="33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3102"/>
    <n v="1460458034"/>
    <b v="0"/>
    <n v="7"/>
    <b v="0"/>
    <x v="38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103"/>
    <n v="1472786744"/>
    <b v="0"/>
    <n v="2"/>
    <b v="0"/>
    <x v="11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3104"/>
    <n v="1426518289"/>
    <b v="0"/>
    <n v="1"/>
    <b v="0"/>
    <x v="10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x v="3105"/>
    <n v="1426014562"/>
    <b v="0"/>
    <n v="1"/>
    <b v="0"/>
    <x v="26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x v="3106"/>
    <n v="1352906645"/>
    <b v="0"/>
    <n v="1"/>
    <b v="0"/>
    <x v="33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x v="3107"/>
    <n v="1452825571"/>
    <b v="0"/>
    <n v="10"/>
    <b v="0"/>
    <x v="18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3108"/>
    <n v="1407088592"/>
    <b v="0"/>
    <n v="1"/>
    <b v="0"/>
    <x v="29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3109"/>
    <n v="1430429171"/>
    <b v="0"/>
    <n v="2"/>
    <b v="0"/>
    <x v="29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3110"/>
    <n v="1476391223"/>
    <b v="0"/>
    <n v="3"/>
    <b v="0"/>
    <x v="29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3111"/>
    <n v="1434569739"/>
    <b v="0"/>
    <n v="1"/>
    <b v="0"/>
    <x v="1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x v="3112"/>
    <n v="1450780170"/>
    <b v="0"/>
    <n v="1"/>
    <b v="0"/>
    <x v="31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x v="3113"/>
    <n v="1449045531"/>
    <b v="0"/>
    <n v="1"/>
    <b v="0"/>
    <x v="31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3114"/>
    <n v="1418922443"/>
    <b v="0"/>
    <n v="1"/>
    <b v="0"/>
    <x v="35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3115"/>
    <n v="1408549233"/>
    <b v="0"/>
    <n v="1"/>
    <b v="0"/>
    <x v="38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3116"/>
    <n v="1304962261"/>
    <b v="0"/>
    <n v="1"/>
    <b v="0"/>
    <x v="32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3117"/>
    <n v="1425143965"/>
    <b v="0"/>
    <n v="2"/>
    <b v="0"/>
    <x v="26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3118"/>
    <n v="1457710589"/>
    <b v="0"/>
    <n v="1"/>
    <b v="0"/>
    <x v="29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3119"/>
    <n v="1310486518"/>
    <b v="0"/>
    <n v="4"/>
    <b v="0"/>
    <x v="39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3120"/>
    <n v="1431122198"/>
    <b v="0"/>
    <n v="1"/>
    <b v="0"/>
    <x v="9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121"/>
    <n v="1475759454"/>
    <b v="0"/>
    <n v="5"/>
    <b v="1"/>
    <x v="11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122"/>
    <n v="1415053749"/>
    <b v="0"/>
    <n v="1"/>
    <b v="0"/>
    <x v="19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123"/>
    <n v="1437236159"/>
    <b v="0"/>
    <n v="1"/>
    <b v="0"/>
    <x v="11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124"/>
    <n v="1407388144"/>
    <b v="0"/>
    <n v="4"/>
    <b v="0"/>
    <x v="11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x v="3125"/>
    <n v="1412258977"/>
    <b v="0"/>
    <n v="1"/>
    <b v="0"/>
    <x v="11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x v="3126"/>
    <n v="1430494082"/>
    <b v="0"/>
    <n v="1"/>
    <b v="0"/>
    <x v="11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127"/>
    <n v="1424579699"/>
    <b v="0"/>
    <n v="3"/>
    <b v="0"/>
    <x v="11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3128"/>
    <n v="1435953566"/>
    <b v="0"/>
    <n v="6"/>
    <b v="0"/>
    <x v="11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x v="3129"/>
    <n v="1488993303"/>
    <b v="0"/>
    <n v="4"/>
    <b v="0"/>
    <x v="11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3130"/>
    <n v="1474644559"/>
    <b v="0"/>
    <n v="9"/>
    <b v="0"/>
    <x v="1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3131"/>
    <n v="1400720703"/>
    <b v="0"/>
    <n v="6"/>
    <b v="0"/>
    <x v="11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132"/>
    <n v="1412809644"/>
    <b v="0"/>
    <n v="10"/>
    <b v="0"/>
    <x v="11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1120"/>
    <n v="1458178044"/>
    <b v="0"/>
    <n v="4"/>
    <b v="0"/>
    <x v="11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3133"/>
    <n v="1414110593"/>
    <b v="0"/>
    <n v="4"/>
    <b v="0"/>
    <x v="38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3134"/>
    <n v="1422155740"/>
    <b v="0"/>
    <n v="6"/>
    <b v="0"/>
    <x v="11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x v="3135"/>
    <n v="1440961053"/>
    <b v="0"/>
    <n v="3"/>
    <b v="0"/>
    <x v="34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3136"/>
    <n v="1416888470"/>
    <b v="0"/>
    <n v="6"/>
    <b v="0"/>
    <x v="21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3137"/>
    <n v="1467321194"/>
    <b v="0"/>
    <n v="4"/>
    <b v="0"/>
    <x v="4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x v="3138"/>
    <n v="1452842511"/>
    <b v="0"/>
    <n v="1"/>
    <b v="0"/>
    <x v="26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3139"/>
    <n v="1484684247"/>
    <b v="0"/>
    <n v="4"/>
    <b v="0"/>
    <x v="1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3140"/>
    <n v="1326422966"/>
    <b v="0"/>
    <n v="5"/>
    <b v="0"/>
    <x v="33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3141"/>
    <n v="1404947422"/>
    <b v="0"/>
    <n v="3"/>
    <b v="0"/>
    <x v="33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x v="3142"/>
    <n v="1403201147"/>
    <b v="0"/>
    <n v="5"/>
    <b v="0"/>
    <x v="29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x v="3143"/>
    <n v="1365515684"/>
    <b v="0"/>
    <n v="3"/>
    <b v="0"/>
    <x v="39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144"/>
    <n v="1450628773"/>
    <b v="0"/>
    <n v="3"/>
    <b v="0"/>
    <x v="11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3145"/>
    <n v="1407440918"/>
    <b v="0"/>
    <n v="5"/>
    <b v="0"/>
    <x v="40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3146"/>
    <n v="1463929351"/>
    <b v="0"/>
    <n v="6"/>
    <b v="0"/>
    <x v="11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3147"/>
    <n v="1389635351"/>
    <b v="0"/>
    <n v="2"/>
    <b v="0"/>
    <x v="32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x v="3148"/>
    <n v="1405949514"/>
    <b v="0"/>
    <n v="4"/>
    <b v="0"/>
    <x v="14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x v="3149"/>
    <n v="1399557925"/>
    <b v="0"/>
    <n v="4"/>
    <b v="0"/>
    <x v="6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x v="3150"/>
    <n v="1405130663"/>
    <b v="0"/>
    <n v="4"/>
    <b v="0"/>
    <x v="18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3151"/>
    <n v="1334855105"/>
    <b v="0"/>
    <n v="16"/>
    <b v="0"/>
    <x v="18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3152"/>
    <n v="1489181369"/>
    <b v="0"/>
    <n v="4"/>
    <b v="0"/>
    <x v="7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3153"/>
    <n v="1463731917"/>
    <b v="0"/>
    <n v="7"/>
    <b v="0"/>
    <x v="29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x v="3154"/>
    <n v="1448461313"/>
    <b v="0"/>
    <n v="8"/>
    <b v="0"/>
    <x v="18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3155"/>
    <n v="1398363095"/>
    <b v="0"/>
    <n v="4"/>
    <b v="0"/>
    <x v="23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3156"/>
    <n v="1414343571"/>
    <b v="0"/>
    <n v="5"/>
    <b v="0"/>
    <x v="23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3157"/>
    <n v="1416285141"/>
    <b v="0"/>
    <n v="4"/>
    <b v="0"/>
    <x v="26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3158"/>
    <n v="1434201935"/>
    <b v="0"/>
    <n v="4"/>
    <b v="0"/>
    <x v="21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x v="3159"/>
    <n v="1390381722"/>
    <b v="0"/>
    <n v="5"/>
    <b v="0"/>
    <x v="18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3160"/>
    <n v="1474281507"/>
    <b v="0"/>
    <n v="4"/>
    <b v="0"/>
    <x v="26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3161"/>
    <n v="1432146483"/>
    <b v="0"/>
    <n v="4"/>
    <b v="0"/>
    <x v="32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3162"/>
    <n v="1488241931"/>
    <b v="0"/>
    <n v="7"/>
    <b v="0"/>
    <x v="7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x v="3163"/>
    <n v="1441894248"/>
    <b v="0"/>
    <n v="3"/>
    <b v="0"/>
    <x v="11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3164"/>
    <n v="1462585315"/>
    <b v="0"/>
    <n v="2"/>
    <b v="0"/>
    <x v="11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x v="3165"/>
    <n v="1435354736"/>
    <b v="0"/>
    <n v="3"/>
    <b v="0"/>
    <x v="36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x v="3166"/>
    <n v="1453451057"/>
    <b v="0"/>
    <n v="2"/>
    <b v="0"/>
    <x v="31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3167"/>
    <n v="1344465464"/>
    <b v="0"/>
    <n v="5"/>
    <b v="0"/>
    <x v="23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x v="3168"/>
    <n v="1412203542"/>
    <b v="1"/>
    <n v="4"/>
    <b v="0"/>
    <x v="3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3169"/>
    <n v="1415050395"/>
    <b v="0"/>
    <n v="1"/>
    <b v="0"/>
    <x v="1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x v="3170"/>
    <n v="1463504566"/>
    <b v="0"/>
    <n v="2"/>
    <b v="0"/>
    <x v="29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x v="3171"/>
    <n v="1465407134"/>
    <b v="0"/>
    <n v="3"/>
    <b v="0"/>
    <x v="31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x v="3172"/>
    <n v="1414577969"/>
    <b v="0"/>
    <n v="3"/>
    <b v="0"/>
    <x v="34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x v="3173"/>
    <n v="1459435149"/>
    <b v="0"/>
    <n v="2"/>
    <b v="0"/>
    <x v="14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3174"/>
    <n v="1436502603"/>
    <b v="0"/>
    <n v="2"/>
    <b v="0"/>
    <x v="26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3175"/>
    <n v="1426463772"/>
    <b v="0"/>
    <n v="2"/>
    <b v="0"/>
    <x v="40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x v="3176"/>
    <n v="1471005339"/>
    <b v="0"/>
    <n v="3"/>
    <b v="0"/>
    <x v="29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3177"/>
    <n v="1455640559"/>
    <b v="0"/>
    <n v="3"/>
    <b v="1"/>
    <x v="11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3178"/>
    <n v="1414538031"/>
    <b v="0"/>
    <n v="4"/>
    <b v="0"/>
    <x v="11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179"/>
    <n v="1430237094"/>
    <b v="0"/>
    <n v="2"/>
    <b v="0"/>
    <x v="9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180"/>
    <n v="1406825360"/>
    <b v="0"/>
    <n v="3"/>
    <b v="0"/>
    <x v="11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x v="3181"/>
    <n v="1422067870"/>
    <b v="0"/>
    <n v="14"/>
    <b v="0"/>
    <x v="29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x v="3182"/>
    <n v="1477973181"/>
    <b v="0"/>
    <n v="3"/>
    <b v="0"/>
    <x v="29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3183"/>
    <n v="1311789885"/>
    <b v="0"/>
    <n v="4"/>
    <b v="0"/>
    <x v="12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3184"/>
    <n v="1444856156"/>
    <b v="0"/>
    <n v="6"/>
    <b v="0"/>
    <x v="31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x v="3185"/>
    <n v="1423801318"/>
    <b v="0"/>
    <n v="3"/>
    <b v="0"/>
    <x v="29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186"/>
    <n v="1422328795"/>
    <b v="0"/>
    <n v="3"/>
    <b v="0"/>
    <x v="9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x v="3187"/>
    <n v="1480981880"/>
    <b v="0"/>
    <n v="6"/>
    <b v="0"/>
    <x v="21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x v="3188"/>
    <n v="1412215962"/>
    <b v="0"/>
    <n v="2"/>
    <b v="0"/>
    <x v="26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3189"/>
    <n v="1322763110"/>
    <b v="0"/>
    <n v="2"/>
    <b v="0"/>
    <x v="12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3190"/>
    <n v="1347322622"/>
    <b v="0"/>
    <n v="2"/>
    <b v="0"/>
    <x v="18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3191"/>
    <n v="1408481972"/>
    <b v="0"/>
    <n v="4"/>
    <b v="0"/>
    <x v="29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3192"/>
    <n v="1430321659"/>
    <b v="0"/>
    <n v="3"/>
    <b v="0"/>
    <x v="11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193"/>
    <n v="1462285182"/>
    <b v="0"/>
    <n v="3"/>
    <b v="1"/>
    <x v="11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194"/>
    <n v="1421339077"/>
    <b v="0"/>
    <n v="4"/>
    <b v="0"/>
    <x v="11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195"/>
    <n v="1408395400"/>
    <b v="0"/>
    <n v="7"/>
    <b v="0"/>
    <x v="11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x v="3196"/>
    <n v="1414008808"/>
    <b v="1"/>
    <n v="6"/>
    <b v="0"/>
    <x v="3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197"/>
    <n v="1454342893"/>
    <b v="0"/>
    <n v="3"/>
    <b v="0"/>
    <x v="11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3198"/>
    <n v="1433776622"/>
    <b v="0"/>
    <n v="8"/>
    <b v="0"/>
    <x v="26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x v="3199"/>
    <n v="1421545247"/>
    <b v="0"/>
    <n v="2"/>
    <b v="0"/>
    <x v="26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3200"/>
    <n v="1381194003"/>
    <b v="0"/>
    <n v="1"/>
    <b v="0"/>
    <x v="32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3201"/>
    <n v="1295898527"/>
    <b v="0"/>
    <n v="2"/>
    <b v="0"/>
    <x v="33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3202"/>
    <n v="1290490524"/>
    <b v="0"/>
    <n v="2"/>
    <b v="0"/>
    <x v="33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3203"/>
    <n v="1403902060"/>
    <b v="0"/>
    <n v="5"/>
    <b v="0"/>
    <x v="1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x v="3204"/>
    <n v="1414549697"/>
    <b v="0"/>
    <n v="8"/>
    <b v="0"/>
    <x v="1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x v="3205"/>
    <n v="1403149404"/>
    <b v="0"/>
    <n v="4"/>
    <b v="0"/>
    <x v="40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206"/>
    <n v="1457023829"/>
    <b v="0"/>
    <n v="3"/>
    <b v="1"/>
    <x v="11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207"/>
    <n v="1405307696"/>
    <b v="0"/>
    <n v="4"/>
    <b v="0"/>
    <x v="11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3208"/>
    <n v="1375265461"/>
    <b v="0"/>
    <n v="13"/>
    <b v="1"/>
    <x v="17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3209"/>
    <n v="1430750795"/>
    <b v="0"/>
    <n v="4"/>
    <b v="0"/>
    <x v="11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3210"/>
    <n v="1375403523"/>
    <b v="0"/>
    <n v="5"/>
    <b v="0"/>
    <x v="33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3211"/>
    <n v="1380559201"/>
    <b v="0"/>
    <n v="3"/>
    <b v="0"/>
    <x v="23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3212"/>
    <n v="1434978130"/>
    <b v="0"/>
    <n v="2"/>
    <b v="0"/>
    <x v="26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x v="3213"/>
    <n v="1415149159"/>
    <b v="0"/>
    <n v="2"/>
    <b v="0"/>
    <x v="1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214"/>
    <n v="1421432810"/>
    <b v="0"/>
    <n v="6"/>
    <b v="0"/>
    <x v="11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3215"/>
    <n v="1430851151"/>
    <b v="0"/>
    <n v="2"/>
    <b v="0"/>
    <x v="10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3216"/>
    <n v="1427184843"/>
    <b v="0"/>
    <n v="3"/>
    <b v="0"/>
    <x v="26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x v="3217"/>
    <n v="1444425020"/>
    <b v="0"/>
    <n v="1"/>
    <b v="0"/>
    <x v="38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3218"/>
    <n v="1413519073"/>
    <b v="0"/>
    <n v="2"/>
    <b v="0"/>
    <x v="6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219"/>
    <n v="1445203454"/>
    <b v="0"/>
    <n v="3"/>
    <b v="0"/>
    <x v="11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220"/>
    <n v="1435014507"/>
    <b v="0"/>
    <n v="4"/>
    <b v="0"/>
    <x v="11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3221"/>
    <n v="1435088093"/>
    <b v="0"/>
    <n v="4"/>
    <b v="0"/>
    <x v="11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3222"/>
    <n v="1483998035"/>
    <b v="0"/>
    <n v="2"/>
    <b v="0"/>
    <x v="29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3223"/>
    <n v="1485909937"/>
    <b v="0"/>
    <n v="1"/>
    <b v="0"/>
    <x v="11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3224"/>
    <n v="1405899378"/>
    <b v="0"/>
    <n v="3"/>
    <b v="0"/>
    <x v="35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x v="3225"/>
    <n v="1421440207"/>
    <b v="0"/>
    <n v="4"/>
    <b v="0"/>
    <x v="26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3226"/>
    <n v="1342043088"/>
    <b v="0"/>
    <n v="3"/>
    <b v="0"/>
    <x v="18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227"/>
    <n v="1406986278"/>
    <b v="0"/>
    <n v="3"/>
    <b v="0"/>
    <x v="9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3228"/>
    <n v="1442850513"/>
    <b v="0"/>
    <n v="2"/>
    <b v="0"/>
    <x v="26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3229"/>
    <n v="1439696174"/>
    <b v="0"/>
    <n v="2"/>
    <b v="0"/>
    <x v="31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3230"/>
    <n v="1337977248"/>
    <b v="0"/>
    <n v="2"/>
    <b v="0"/>
    <x v="32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x v="3231"/>
    <n v="1428012136"/>
    <b v="0"/>
    <n v="2"/>
    <b v="0"/>
    <x v="26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3232"/>
    <n v="1441134142"/>
    <b v="0"/>
    <n v="3"/>
    <b v="0"/>
    <x v="26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3233"/>
    <n v="1402867750"/>
    <b v="0"/>
    <n v="2"/>
    <b v="0"/>
    <x v="29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3234"/>
    <n v="1401044229"/>
    <b v="0"/>
    <n v="3"/>
    <b v="0"/>
    <x v="11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235"/>
    <n v="1428691530"/>
    <b v="0"/>
    <n v="3"/>
    <b v="0"/>
    <x v="19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3236"/>
    <n v="1486923722"/>
    <b v="0"/>
    <n v="4"/>
    <b v="0"/>
    <x v="1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3237"/>
    <n v="1456764095"/>
    <b v="0"/>
    <n v="4"/>
    <b v="0"/>
    <x v="18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3238"/>
    <n v="1470243802"/>
    <b v="0"/>
    <n v="4"/>
    <b v="0"/>
    <x v="39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3239"/>
    <n v="1445609021"/>
    <b v="0"/>
    <n v="1"/>
    <b v="0"/>
    <x v="39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3240"/>
    <n v="1447122086"/>
    <b v="0"/>
    <n v="14"/>
    <b v="0"/>
    <x v="23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3241"/>
    <n v="1441209715"/>
    <b v="0"/>
    <n v="2"/>
    <b v="0"/>
    <x v="26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x v="3242"/>
    <n v="1428941931"/>
    <b v="0"/>
    <n v="1"/>
    <b v="0"/>
    <x v="29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x v="3243"/>
    <n v="1404586762"/>
    <b v="0"/>
    <n v="2"/>
    <b v="0"/>
    <x v="10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3244"/>
    <n v="1385524889"/>
    <b v="0"/>
    <n v="2"/>
    <b v="0"/>
    <x v="23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3245"/>
    <n v="1389038297"/>
    <b v="0"/>
    <n v="4"/>
    <b v="0"/>
    <x v="18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3246"/>
    <n v="1435819537"/>
    <b v="0"/>
    <n v="2"/>
    <b v="0"/>
    <x v="14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x v="3247"/>
    <n v="1465335308"/>
    <b v="0"/>
    <n v="3"/>
    <b v="0"/>
    <x v="28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3248"/>
    <n v="1467650771"/>
    <b v="0"/>
    <n v="4"/>
    <b v="0"/>
    <x v="36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3249"/>
    <n v="1429170603"/>
    <b v="0"/>
    <n v="2"/>
    <b v="0"/>
    <x v="29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3250"/>
    <n v="1424442326"/>
    <b v="0"/>
    <n v="6"/>
    <b v="0"/>
    <x v="4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3251"/>
    <n v="1404658329"/>
    <b v="0"/>
    <n v="6"/>
    <b v="0"/>
    <x v="11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x v="3252"/>
    <n v="1465227446"/>
    <b v="0"/>
    <n v="1"/>
    <b v="0"/>
    <x v="10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x v="3253"/>
    <n v="1452261069"/>
    <b v="0"/>
    <n v="1"/>
    <b v="0"/>
    <x v="10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x v="3254"/>
    <n v="1324158361"/>
    <b v="0"/>
    <n v="1"/>
    <b v="0"/>
    <x v="23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x v="3255"/>
    <n v="1399070239"/>
    <b v="0"/>
    <n v="1"/>
    <b v="0"/>
    <x v="23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x v="3256"/>
    <n v="1405003447"/>
    <b v="0"/>
    <n v="3"/>
    <b v="0"/>
    <x v="23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3257"/>
    <n v="1447397260"/>
    <b v="0"/>
    <n v="1"/>
    <b v="0"/>
    <x v="26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3258"/>
    <n v="1252718519"/>
    <b v="0"/>
    <n v="1"/>
    <b v="0"/>
    <x v="35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3259"/>
    <n v="1386463198"/>
    <b v="0"/>
    <n v="1"/>
    <b v="0"/>
    <x v="33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3260"/>
    <n v="1451462429"/>
    <b v="0"/>
    <n v="2"/>
    <b v="0"/>
    <x v="33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3261"/>
    <n v="1426542893"/>
    <b v="0"/>
    <n v="1"/>
    <b v="0"/>
    <x v="30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x v="3262"/>
    <n v="1467935094"/>
    <b v="0"/>
    <n v="1"/>
    <b v="0"/>
    <x v="28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x v="3263"/>
    <n v="1432055305"/>
    <b v="0"/>
    <n v="1"/>
    <b v="0"/>
    <x v="29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3264"/>
    <n v="1467002275"/>
    <b v="0"/>
    <n v="2"/>
    <b v="0"/>
    <x v="35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3265"/>
    <n v="1428974199"/>
    <b v="0"/>
    <n v="1"/>
    <b v="0"/>
    <x v="38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3266"/>
    <n v="1409944412"/>
    <b v="0"/>
    <n v="1"/>
    <b v="0"/>
    <x v="14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3267"/>
    <n v="1447864021"/>
    <b v="0"/>
    <n v="2"/>
    <b v="0"/>
    <x v="6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3268"/>
    <n v="1478881208"/>
    <b v="0"/>
    <n v="1"/>
    <b v="0"/>
    <x v="36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3269"/>
    <n v="1263982307"/>
    <b v="0"/>
    <n v="5"/>
    <b v="0"/>
    <x v="18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3270"/>
    <n v="1392321509"/>
    <b v="0"/>
    <n v="4"/>
    <b v="0"/>
    <x v="18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x v="3271"/>
    <n v="1438271624"/>
    <b v="0"/>
    <n v="1"/>
    <b v="0"/>
    <x v="26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3272"/>
    <n v="1436456017"/>
    <b v="0"/>
    <n v="1"/>
    <b v="0"/>
    <x v="26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3273"/>
    <n v="1444341462"/>
    <b v="0"/>
    <n v="1"/>
    <b v="0"/>
    <x v="29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3274"/>
    <n v="1470153594"/>
    <b v="0"/>
    <n v="1"/>
    <b v="0"/>
    <x v="29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3275"/>
    <n v="1402009632"/>
    <b v="0"/>
    <n v="1"/>
    <b v="0"/>
    <x v="29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3276"/>
    <n v="1409944421"/>
    <b v="0"/>
    <n v="1"/>
    <b v="0"/>
    <x v="29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x v="3277"/>
    <n v="1434643559"/>
    <b v="0"/>
    <n v="3"/>
    <b v="0"/>
    <x v="9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278"/>
    <n v="1464827780"/>
    <b v="0"/>
    <n v="1"/>
    <b v="0"/>
    <x v="9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279"/>
    <n v="1489439669"/>
    <b v="0"/>
    <n v="1"/>
    <b v="0"/>
    <x v="11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280"/>
    <n v="1431093354"/>
    <b v="0"/>
    <n v="1"/>
    <b v="0"/>
    <x v="19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281"/>
    <n v="1422424818"/>
    <b v="0"/>
    <n v="1"/>
    <b v="0"/>
    <x v="11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282"/>
    <n v="1414505137"/>
    <b v="0"/>
    <n v="2"/>
    <b v="0"/>
    <x v="11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3283"/>
    <n v="1468959873"/>
    <b v="0"/>
    <n v="1"/>
    <b v="0"/>
    <x v="11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3284"/>
    <n v="1422417761"/>
    <b v="0"/>
    <n v="3"/>
    <b v="0"/>
    <x v="35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x v="3285"/>
    <n v="1379592786"/>
    <b v="0"/>
    <n v="4"/>
    <b v="0"/>
    <x v="18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3286"/>
    <n v="1390330877"/>
    <b v="0"/>
    <n v="7"/>
    <b v="0"/>
    <x v="18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3287"/>
    <n v="1445985299"/>
    <b v="0"/>
    <n v="5"/>
    <b v="0"/>
    <x v="11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3288"/>
    <n v="1379425085"/>
    <b v="0"/>
    <n v="5"/>
    <b v="0"/>
    <x v="23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3289"/>
    <n v="1330733022"/>
    <b v="0"/>
    <n v="2"/>
    <b v="0"/>
    <x v="23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3290"/>
    <n v="1353177197"/>
    <b v="0"/>
    <n v="2"/>
    <b v="0"/>
    <x v="33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x v="3291"/>
    <n v="1349150440"/>
    <b v="0"/>
    <n v="5"/>
    <b v="0"/>
    <x v="33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3292"/>
    <n v="1457686464"/>
    <b v="0"/>
    <n v="4"/>
    <b v="0"/>
    <x v="18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x v="3293"/>
    <n v="1333748516"/>
    <b v="0"/>
    <n v="3"/>
    <b v="0"/>
    <x v="18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3294"/>
    <n v="1307421721"/>
    <b v="0"/>
    <n v="5"/>
    <b v="0"/>
    <x v="18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3295"/>
    <n v="1476900190"/>
    <b v="0"/>
    <n v="3"/>
    <b v="0"/>
    <x v="18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x v="3296"/>
    <n v="1456996017"/>
    <b v="0"/>
    <n v="3"/>
    <b v="0"/>
    <x v="31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x v="3297"/>
    <n v="1448894770"/>
    <b v="0"/>
    <n v="2"/>
    <b v="0"/>
    <x v="29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3298"/>
    <n v="1335855631"/>
    <b v="0"/>
    <n v="4"/>
    <b v="0"/>
    <x v="39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3299"/>
    <n v="1473893721"/>
    <b v="0"/>
    <n v="2"/>
    <b v="0"/>
    <x v="11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300"/>
    <n v="1487333939"/>
    <b v="0"/>
    <n v="3"/>
    <b v="0"/>
    <x v="11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301"/>
    <n v="1449260256"/>
    <b v="0"/>
    <n v="4"/>
    <b v="0"/>
    <x v="11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302"/>
    <n v="1446562494"/>
    <b v="0"/>
    <n v="3"/>
    <b v="0"/>
    <x v="11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303"/>
    <n v="1402506278"/>
    <b v="0"/>
    <n v="2"/>
    <b v="0"/>
    <x v="11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x v="3304"/>
    <n v="1453936937"/>
    <b v="0"/>
    <n v="4"/>
    <b v="0"/>
    <x v="18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3305"/>
    <n v="1482609088"/>
    <b v="0"/>
    <n v="4"/>
    <b v="0"/>
    <x v="29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3306"/>
    <n v="1407535994"/>
    <b v="0"/>
    <n v="4"/>
    <b v="0"/>
    <x v="6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x v="3307"/>
    <n v="1466188338"/>
    <b v="0"/>
    <n v="6"/>
    <b v="0"/>
    <x v="18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308"/>
    <n v="1440497876"/>
    <b v="0"/>
    <n v="4"/>
    <b v="0"/>
    <x v="9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3309"/>
    <n v="1409608801"/>
    <b v="0"/>
    <n v="4"/>
    <b v="0"/>
    <x v="11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3310"/>
    <n v="1453963536"/>
    <b v="0"/>
    <n v="2"/>
    <b v="0"/>
    <x v="21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3311"/>
    <n v="1429621695"/>
    <b v="0"/>
    <n v="3"/>
    <b v="0"/>
    <x v="21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3312"/>
    <n v="1380913757"/>
    <b v="0"/>
    <n v="2"/>
    <b v="0"/>
    <x v="33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3313"/>
    <n v="1369246738"/>
    <b v="0"/>
    <n v="2"/>
    <b v="0"/>
    <x v="33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3314"/>
    <n v="1377030070"/>
    <b v="0"/>
    <n v="1"/>
    <b v="0"/>
    <x v="37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3315"/>
    <n v="1415858403"/>
    <b v="1"/>
    <n v="4"/>
    <b v="0"/>
    <x v="3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x v="3316"/>
    <n v="1414531440"/>
    <b v="1"/>
    <n v="2"/>
    <b v="0"/>
    <x v="3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x v="3317"/>
    <n v="1408962270"/>
    <b v="0"/>
    <n v="26"/>
    <b v="0"/>
    <x v="3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3318"/>
    <n v="1405307966"/>
    <b v="0"/>
    <n v="3"/>
    <b v="0"/>
    <x v="29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x v="3319"/>
    <n v="1434552207"/>
    <b v="0"/>
    <n v="3"/>
    <b v="0"/>
    <x v="11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320"/>
    <n v="1407781013"/>
    <b v="0"/>
    <n v="3"/>
    <b v="0"/>
    <x v="9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321"/>
    <n v="1485629050"/>
    <b v="0"/>
    <n v="3"/>
    <b v="0"/>
    <x v="19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322"/>
    <n v="1408648985"/>
    <b v="0"/>
    <n v="2"/>
    <b v="0"/>
    <x v="11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3323"/>
    <n v="1472843431"/>
    <b v="0"/>
    <n v="3"/>
    <b v="0"/>
    <x v="26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3324"/>
    <n v="1436587218"/>
    <b v="0"/>
    <n v="4"/>
    <b v="0"/>
    <x v="11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x v="3325"/>
    <n v="1417489143"/>
    <b v="1"/>
    <n v="4"/>
    <b v="0"/>
    <x v="11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3326"/>
    <n v="1426407426"/>
    <b v="0"/>
    <n v="2"/>
    <b v="0"/>
    <x v="11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x v="3327"/>
    <n v="1433861210"/>
    <b v="0"/>
    <n v="2"/>
    <b v="0"/>
    <x v="28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x v="3328"/>
    <n v="1436941019"/>
    <b v="0"/>
    <n v="3"/>
    <b v="0"/>
    <x v="4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3329"/>
    <n v="1422641240"/>
    <b v="0"/>
    <n v="3"/>
    <b v="0"/>
    <x v="29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3330"/>
    <n v="1354584693"/>
    <b v="0"/>
    <n v="4"/>
    <b v="0"/>
    <x v="39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x v="3331"/>
    <n v="1484756245"/>
    <b v="0"/>
    <n v="4"/>
    <b v="0"/>
    <x v="26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3332"/>
    <n v="1415499128"/>
    <b v="0"/>
    <n v="3"/>
    <b v="0"/>
    <x v="29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3333"/>
    <n v="1408983864"/>
    <b v="0"/>
    <n v="2"/>
    <b v="0"/>
    <x v="29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3334"/>
    <n v="1435656759"/>
    <b v="0"/>
    <n v="3"/>
    <b v="0"/>
    <x v="38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3335"/>
    <n v="1408366191"/>
    <b v="0"/>
    <n v="3"/>
    <b v="0"/>
    <x v="14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3336"/>
    <n v="1412115762"/>
    <b v="0"/>
    <n v="4"/>
    <b v="0"/>
    <x v="14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x v="3337"/>
    <n v="1427390557"/>
    <b v="0"/>
    <n v="2"/>
    <b v="0"/>
    <x v="29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x v="3338"/>
    <n v="1412005602"/>
    <b v="0"/>
    <n v="4"/>
    <b v="0"/>
    <x v="39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x v="3339"/>
    <n v="1439800904"/>
    <b v="0"/>
    <n v="1"/>
    <b v="0"/>
    <x v="11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x v="3340"/>
    <n v="1434365022"/>
    <b v="0"/>
    <n v="2"/>
    <b v="0"/>
    <x v="19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341"/>
    <n v="1426538129"/>
    <b v="0"/>
    <n v="2"/>
    <b v="0"/>
    <x v="19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3342"/>
    <n v="1481756855"/>
    <b v="0"/>
    <n v="1"/>
    <b v="0"/>
    <x v="11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x v="3343"/>
    <n v="1449151888"/>
    <b v="0"/>
    <n v="1"/>
    <b v="0"/>
    <x v="14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3344"/>
    <n v="1417470718"/>
    <b v="0"/>
    <n v="4"/>
    <b v="0"/>
    <x v="18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x v="3345"/>
    <n v="1434582050"/>
    <b v="0"/>
    <n v="3"/>
    <b v="0"/>
    <x v="39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3346"/>
    <n v="1428341985"/>
    <b v="0"/>
    <n v="2"/>
    <b v="0"/>
    <x v="35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x v="3347"/>
    <n v="1439517413"/>
    <b v="0"/>
    <n v="4"/>
    <b v="0"/>
    <x v="11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3348"/>
    <n v="1437754137"/>
    <b v="0"/>
    <n v="3"/>
    <b v="0"/>
    <x v="11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3349"/>
    <n v="1402343765"/>
    <b v="0"/>
    <n v="3"/>
    <b v="0"/>
    <x v="23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3350"/>
    <n v="1423769402"/>
    <b v="0"/>
    <n v="2"/>
    <b v="0"/>
    <x v="26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x v="3351"/>
    <n v="1408845100"/>
    <b v="0"/>
    <n v="2"/>
    <b v="0"/>
    <x v="21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x v="3352"/>
    <n v="1414889665"/>
    <b v="0"/>
    <n v="3"/>
    <b v="0"/>
    <x v="23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3353"/>
    <n v="1322632886"/>
    <b v="0"/>
    <n v="1"/>
    <b v="0"/>
    <x v="12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3354"/>
    <n v="1350009447"/>
    <b v="0"/>
    <n v="2"/>
    <b v="0"/>
    <x v="33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3355"/>
    <n v="1402612730"/>
    <b v="0"/>
    <n v="1"/>
    <b v="0"/>
    <x v="33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3356"/>
    <n v="1435552057"/>
    <b v="0"/>
    <n v="1"/>
    <b v="0"/>
    <x v="29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3357"/>
    <n v="1305839646"/>
    <b v="0"/>
    <n v="2"/>
    <b v="0"/>
    <x v="35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3358"/>
    <n v="1441479361"/>
    <b v="0"/>
    <n v="4"/>
    <b v="1"/>
    <x v="3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x v="3359"/>
    <n v="1435160452"/>
    <b v="0"/>
    <n v="1"/>
    <b v="0"/>
    <x v="26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x v="3360"/>
    <n v="1412652157"/>
    <b v="0"/>
    <n v="2"/>
    <b v="0"/>
    <x v="29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3361"/>
    <n v="1441955269"/>
    <b v="0"/>
    <n v="2"/>
    <b v="0"/>
    <x v="40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x v="3362"/>
    <n v="1480943180"/>
    <b v="0"/>
    <n v="1"/>
    <b v="0"/>
    <x v="11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363"/>
    <n v="1471370327"/>
    <b v="0"/>
    <n v="2"/>
    <b v="0"/>
    <x v="19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x v="3364"/>
    <n v="1455315916"/>
    <b v="0"/>
    <n v="5"/>
    <b v="0"/>
    <x v="18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3365"/>
    <n v="1373337166"/>
    <b v="0"/>
    <n v="4"/>
    <b v="1"/>
    <x v="25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3366"/>
    <n v="1450718661"/>
    <b v="0"/>
    <n v="1"/>
    <b v="0"/>
    <x v="11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367"/>
    <n v="1455725596"/>
    <b v="0"/>
    <n v="4"/>
    <b v="0"/>
    <x v="11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3368"/>
    <n v="1426783922"/>
    <b v="0"/>
    <n v="1"/>
    <b v="0"/>
    <x v="1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3369"/>
    <n v="1374882891"/>
    <b v="0"/>
    <n v="2"/>
    <b v="0"/>
    <x v="32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x v="3370"/>
    <n v="1405291811"/>
    <b v="0"/>
    <n v="4"/>
    <b v="0"/>
    <x v="11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3371"/>
    <n v="1401312808"/>
    <b v="0"/>
    <n v="2"/>
    <b v="0"/>
    <x v="29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3372"/>
    <n v="1422992879"/>
    <b v="0"/>
    <n v="2"/>
    <b v="0"/>
    <x v="23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x v="3373"/>
    <n v="1458240206"/>
    <b v="0"/>
    <n v="2"/>
    <b v="0"/>
    <x v="26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3374"/>
    <n v="1407178164"/>
    <b v="0"/>
    <n v="2"/>
    <b v="0"/>
    <x v="1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x v="3375"/>
    <n v="1471844704"/>
    <b v="0"/>
    <n v="2"/>
    <b v="0"/>
    <x v="31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3376"/>
    <n v="1465427733"/>
    <b v="0"/>
    <n v="2"/>
    <b v="0"/>
    <x v="28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3377"/>
    <n v="1308245574"/>
    <b v="0"/>
    <n v="2"/>
    <b v="0"/>
    <x v="18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3378"/>
    <n v="1435206474"/>
    <b v="0"/>
    <n v="2"/>
    <b v="0"/>
    <x v="29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3379"/>
    <n v="1452721524"/>
    <b v="0"/>
    <n v="2"/>
    <b v="0"/>
    <x v="29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x v="3380"/>
    <n v="1425053994"/>
    <b v="0"/>
    <n v="2"/>
    <b v="0"/>
    <x v="9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381"/>
    <n v="1417718601"/>
    <b v="0"/>
    <n v="4"/>
    <b v="0"/>
    <x v="9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382"/>
    <n v="1406578178"/>
    <b v="0"/>
    <n v="2"/>
    <b v="0"/>
    <x v="11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383"/>
    <n v="1421478823"/>
    <b v="0"/>
    <n v="2"/>
    <b v="0"/>
    <x v="11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3384"/>
    <n v="1316013727"/>
    <b v="0"/>
    <n v="1"/>
    <b v="0"/>
    <x v="23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x v="3385"/>
    <n v="1398862875"/>
    <b v="0"/>
    <n v="2"/>
    <b v="0"/>
    <x v="23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x v="3386"/>
    <n v="1443488834"/>
    <b v="0"/>
    <n v="1"/>
    <b v="0"/>
    <x v="26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3387"/>
    <n v="1343993448"/>
    <b v="0"/>
    <n v="1"/>
    <b v="0"/>
    <x v="33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3388"/>
    <n v="1457725272"/>
    <b v="0"/>
    <n v="2"/>
    <b v="0"/>
    <x v="18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3389"/>
    <n v="1428955468"/>
    <b v="0"/>
    <n v="1"/>
    <b v="0"/>
    <x v="18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3390"/>
    <n v="1414351127"/>
    <b v="0"/>
    <n v="1"/>
    <b v="0"/>
    <x v="29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3391"/>
    <n v="1331982127"/>
    <b v="0"/>
    <n v="1"/>
    <b v="0"/>
    <x v="37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3392"/>
    <n v="1404151396"/>
    <b v="0"/>
    <n v="4"/>
    <b v="0"/>
    <x v="3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x v="3393"/>
    <n v="1437502742"/>
    <b v="0"/>
    <n v="1"/>
    <b v="0"/>
    <x v="36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x v="3394"/>
    <n v="1406140369"/>
    <b v="0"/>
    <n v="1"/>
    <b v="0"/>
    <x v="18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x v="3395"/>
    <n v="1434085091"/>
    <b v="0"/>
    <n v="3"/>
    <b v="0"/>
    <x v="18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x v="3396"/>
    <n v="1415726460"/>
    <b v="0"/>
    <n v="1"/>
    <b v="0"/>
    <x v="26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3397"/>
    <n v="1425236644"/>
    <b v="0"/>
    <n v="1"/>
    <b v="0"/>
    <x v="26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3398"/>
    <n v="1398911882"/>
    <b v="0"/>
    <n v="3"/>
    <b v="0"/>
    <x v="29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3399"/>
    <n v="1424678460"/>
    <b v="0"/>
    <n v="1"/>
    <b v="0"/>
    <x v="29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3400"/>
    <n v="1326934395"/>
    <b v="0"/>
    <n v="1"/>
    <b v="0"/>
    <x v="39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x v="3401"/>
    <n v="1415644395"/>
    <b v="0"/>
    <n v="2"/>
    <b v="0"/>
    <x v="11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3402"/>
    <n v="1437820396"/>
    <b v="0"/>
    <n v="1"/>
    <b v="0"/>
    <x v="11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3403"/>
    <n v="1445370317"/>
    <b v="0"/>
    <n v="2"/>
    <b v="0"/>
    <x v="9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404"/>
    <n v="1437591956"/>
    <b v="0"/>
    <n v="1"/>
    <b v="0"/>
    <x v="9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405"/>
    <n v="1407695077"/>
    <b v="0"/>
    <n v="2"/>
    <b v="0"/>
    <x v="19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x v="3406"/>
    <n v="1433833896"/>
    <b v="0"/>
    <n v="1"/>
    <b v="0"/>
    <x v="11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407"/>
    <n v="1424819871"/>
    <b v="0"/>
    <n v="1"/>
    <b v="0"/>
    <x v="11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x v="3408"/>
    <n v="1484958399"/>
    <b v="0"/>
    <n v="1"/>
    <b v="0"/>
    <x v="19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409"/>
    <n v="1447098599"/>
    <b v="0"/>
    <n v="1"/>
    <b v="0"/>
    <x v="11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410"/>
    <n v="1404973504"/>
    <b v="0"/>
    <n v="2"/>
    <b v="0"/>
    <x v="11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411"/>
    <n v="1457628680"/>
    <b v="0"/>
    <n v="1"/>
    <b v="0"/>
    <x v="11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412"/>
    <n v="1440701890"/>
    <b v="0"/>
    <n v="1"/>
    <b v="0"/>
    <x v="11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3413"/>
    <n v="1461027388"/>
    <b v="0"/>
    <n v="1"/>
    <b v="0"/>
    <x v="11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3414"/>
    <n v="1377570867"/>
    <b v="0"/>
    <n v="5"/>
    <b v="0"/>
    <x v="23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3415"/>
    <n v="1428075293"/>
    <b v="0"/>
    <n v="9"/>
    <b v="0"/>
    <x v="9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3416"/>
    <n v="1403356792"/>
    <b v="0"/>
    <n v="4"/>
    <b v="0"/>
    <x v="11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417"/>
    <n v="1409187761"/>
    <b v="0"/>
    <n v="4"/>
    <b v="0"/>
    <x v="11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x v="3418"/>
    <n v="1444423233"/>
    <b v="0"/>
    <n v="1"/>
    <b v="0"/>
    <x v="14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x v="3419"/>
    <n v="1455025359"/>
    <b v="0"/>
    <n v="3"/>
    <b v="0"/>
    <x v="9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3420"/>
    <n v="1372721577"/>
    <b v="0"/>
    <n v="3"/>
    <b v="0"/>
    <x v="35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3421"/>
    <n v="1456777402"/>
    <b v="0"/>
    <n v="2"/>
    <b v="0"/>
    <x v="33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3422"/>
    <n v="1354840638"/>
    <b v="0"/>
    <n v="7"/>
    <b v="0"/>
    <x v="18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3423"/>
    <n v="1462515693"/>
    <b v="0"/>
    <n v="2"/>
    <b v="0"/>
    <x v="28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3424"/>
    <n v="1452654504"/>
    <b v="0"/>
    <n v="2"/>
    <b v="0"/>
    <x v="29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3425"/>
    <n v="1405100992"/>
    <b v="0"/>
    <n v="3"/>
    <b v="0"/>
    <x v="11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426"/>
    <n v="1397683410"/>
    <b v="0"/>
    <n v="2"/>
    <b v="0"/>
    <x v="11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x v="3427"/>
    <n v="1467976954"/>
    <b v="0"/>
    <n v="2"/>
    <b v="0"/>
    <x v="11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3428"/>
    <n v="1419213664"/>
    <b v="0"/>
    <n v="3"/>
    <b v="0"/>
    <x v="11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3429"/>
    <n v="1437142547"/>
    <b v="0"/>
    <n v="1"/>
    <b v="0"/>
    <x v="10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x v="3430"/>
    <n v="1449087612"/>
    <b v="0"/>
    <n v="1"/>
    <b v="0"/>
    <x v="26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3431"/>
    <n v="1466787335"/>
    <b v="0"/>
    <n v="2"/>
    <b v="0"/>
    <x v="26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3432"/>
    <n v="1331666146"/>
    <b v="0"/>
    <n v="2"/>
    <b v="0"/>
    <x v="12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3433"/>
    <n v="1404207981"/>
    <b v="0"/>
    <n v="1"/>
    <b v="0"/>
    <x v="28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x v="3434"/>
    <n v="1434412500"/>
    <b v="0"/>
    <n v="1"/>
    <b v="0"/>
    <x v="38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x v="3435"/>
    <n v="1409691542"/>
    <b v="0"/>
    <n v="1"/>
    <b v="0"/>
    <x v="14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3436"/>
    <n v="1405095123"/>
    <b v="0"/>
    <n v="1"/>
    <b v="0"/>
    <x v="11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3437"/>
    <n v="1413527001"/>
    <b v="0"/>
    <n v="1"/>
    <b v="0"/>
    <x v="11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x v="3438"/>
    <n v="1430239089"/>
    <b v="0"/>
    <n v="2"/>
    <b v="0"/>
    <x v="11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439"/>
    <n v="1425270876"/>
    <b v="0"/>
    <n v="2"/>
    <b v="0"/>
    <x v="11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3440"/>
    <n v="1423024847"/>
    <b v="0"/>
    <n v="1"/>
    <b v="0"/>
    <x v="11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3441"/>
    <n v="1443200818"/>
    <b v="0"/>
    <n v="5"/>
    <b v="0"/>
    <x v="4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442"/>
    <n v="1419858278"/>
    <b v="0"/>
    <n v="4"/>
    <b v="0"/>
    <x v="11"/>
    <n v="8"/>
    <n v="4.75"/>
    <x v="6"/>
    <x v="11"/>
    <x v="3464"/>
    <d v="2015-01-28T13:04:38"/>
  </r>
  <r>
    <n v="638"/>
    <s v="W (Canceled)"/>
    <s v="O0"/>
    <n v="200000"/>
    <n v="18"/>
    <x v="1"/>
    <x v="4"/>
    <s v="EUR"/>
    <x v="3443"/>
    <n v="1485267262"/>
    <b v="0"/>
    <n v="6"/>
    <b v="0"/>
    <x v="26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x v="3444"/>
    <n v="1488140119"/>
    <b v="0"/>
    <n v="1"/>
    <b v="0"/>
    <x v="14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3445"/>
    <n v="1410980432"/>
    <b v="0"/>
    <n v="3"/>
    <b v="0"/>
    <x v="10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3446"/>
    <n v="1422001763"/>
    <b v="0"/>
    <n v="3"/>
    <b v="0"/>
    <x v="29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3447"/>
    <n v="1300328399"/>
    <b v="0"/>
    <n v="3"/>
    <b v="0"/>
    <x v="18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3448"/>
    <n v="1434322815"/>
    <b v="0"/>
    <n v="1"/>
    <b v="0"/>
    <x v="11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3449"/>
    <n v="1402627627"/>
    <b v="0"/>
    <n v="2"/>
    <b v="0"/>
    <x v="1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3450"/>
    <n v="1486613332"/>
    <b v="0"/>
    <n v="1"/>
    <b v="0"/>
    <x v="30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x v="3451"/>
    <n v="1406321291"/>
    <b v="0"/>
    <n v="2"/>
    <b v="0"/>
    <x v="18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x v="3452"/>
    <n v="1445336607"/>
    <b v="0"/>
    <n v="3"/>
    <b v="0"/>
    <x v="31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3453"/>
    <n v="1405687978"/>
    <b v="0"/>
    <n v="2"/>
    <b v="0"/>
    <x v="31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x v="3454"/>
    <n v="1441997020"/>
    <b v="0"/>
    <n v="2"/>
    <b v="0"/>
    <x v="31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x v="3455"/>
    <n v="1459716480"/>
    <b v="0"/>
    <n v="1"/>
    <b v="0"/>
    <x v="31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3456"/>
    <n v="1409089391"/>
    <b v="0"/>
    <n v="1"/>
    <b v="0"/>
    <x v="34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x v="3457"/>
    <n v="1407621026"/>
    <b v="0"/>
    <n v="2"/>
    <b v="0"/>
    <x v="3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3458"/>
    <n v="1469543676"/>
    <b v="0"/>
    <n v="1"/>
    <b v="0"/>
    <x v="26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3459"/>
    <n v="1409341863"/>
    <b v="0"/>
    <n v="1"/>
    <b v="0"/>
    <x v="4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x v="3460"/>
    <n v="1445369727"/>
    <b v="0"/>
    <n v="2"/>
    <b v="0"/>
    <x v="19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461"/>
    <n v="1404161639"/>
    <b v="0"/>
    <n v="3"/>
    <b v="0"/>
    <x v="11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x v="3462"/>
    <n v="1417053748"/>
    <b v="0"/>
    <n v="1"/>
    <b v="0"/>
    <x v="11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3463"/>
    <n v="1392183631"/>
    <b v="0"/>
    <n v="3"/>
    <b v="0"/>
    <x v="23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x v="3464"/>
    <n v="1439560393"/>
    <b v="0"/>
    <n v="7"/>
    <b v="0"/>
    <x v="26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465"/>
    <n v="1452193234"/>
    <b v="0"/>
    <n v="1"/>
    <b v="1"/>
    <x v="16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x v="3466"/>
    <n v="1473970964"/>
    <b v="0"/>
    <n v="4"/>
    <b v="1"/>
    <x v="11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x v="3467"/>
    <n v="1416249045"/>
    <b v="0"/>
    <n v="3"/>
    <b v="0"/>
    <x v="26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x v="3468"/>
    <n v="1419891292"/>
    <b v="0"/>
    <n v="4"/>
    <b v="0"/>
    <x v="18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x v="3469"/>
    <n v="1422903447"/>
    <b v="0"/>
    <n v="3"/>
    <b v="0"/>
    <x v="6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3470"/>
    <n v="1433542535"/>
    <b v="0"/>
    <n v="2"/>
    <b v="0"/>
    <x v="10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3471"/>
    <n v="1475776127"/>
    <b v="0"/>
    <n v="2"/>
    <b v="0"/>
    <x v="23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3472"/>
    <n v="1405032222"/>
    <b v="0"/>
    <n v="4"/>
    <b v="0"/>
    <x v="1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3473"/>
    <n v="1395318848"/>
    <b v="0"/>
    <n v="3"/>
    <b v="0"/>
    <x v="18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3474"/>
    <n v="1411775700"/>
    <b v="0"/>
    <n v="3"/>
    <b v="0"/>
    <x v="28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3475"/>
    <n v="1425186785"/>
    <b v="0"/>
    <n v="2"/>
    <b v="0"/>
    <x v="14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x v="3476"/>
    <n v="1428896706"/>
    <b v="0"/>
    <n v="2"/>
    <b v="0"/>
    <x v="9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477"/>
    <n v="1454453021"/>
    <b v="0"/>
    <n v="2"/>
    <b v="0"/>
    <x v="11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478"/>
    <n v="1416311351"/>
    <b v="0"/>
    <n v="2"/>
    <b v="0"/>
    <x v="11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479"/>
    <n v="1458333811"/>
    <b v="0"/>
    <n v="2"/>
    <b v="0"/>
    <x v="11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3480"/>
    <n v="1472865107"/>
    <b v="0"/>
    <n v="1"/>
    <b v="0"/>
    <x v="21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3481"/>
    <n v="1414358778"/>
    <b v="0"/>
    <n v="1"/>
    <b v="0"/>
    <x v="21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3482"/>
    <n v="1464085545"/>
    <b v="0"/>
    <n v="1"/>
    <b v="0"/>
    <x v="21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3483"/>
    <n v="1452058282"/>
    <b v="0"/>
    <n v="1"/>
    <b v="0"/>
    <x v="10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x v="3484"/>
    <n v="1389399701"/>
    <b v="0"/>
    <n v="2"/>
    <b v="0"/>
    <x v="23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3485"/>
    <n v="1458336690"/>
    <b v="0"/>
    <n v="1"/>
    <b v="0"/>
    <x v="23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3486"/>
    <n v="1432912170"/>
    <b v="0"/>
    <n v="1"/>
    <b v="0"/>
    <x v="23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3487"/>
    <n v="1458569302"/>
    <b v="0"/>
    <n v="1"/>
    <b v="0"/>
    <x v="26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3488"/>
    <n v="1423933916"/>
    <b v="0"/>
    <n v="2"/>
    <b v="0"/>
    <x v="26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x v="3489"/>
    <n v="1428507409"/>
    <b v="0"/>
    <n v="1"/>
    <b v="0"/>
    <x v="26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3490"/>
    <n v="1438959121"/>
    <b v="0"/>
    <n v="1"/>
    <b v="0"/>
    <x v="26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3491"/>
    <n v="1449863202"/>
    <b v="0"/>
    <n v="1"/>
    <b v="0"/>
    <x v="35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x v="3492"/>
    <n v="1433963376"/>
    <b v="0"/>
    <n v="1"/>
    <b v="1"/>
    <x v="20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3493"/>
    <n v="1406824948"/>
    <b v="0"/>
    <n v="1"/>
    <b v="0"/>
    <x v="30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x v="3494"/>
    <n v="1316214541"/>
    <b v="0"/>
    <n v="1"/>
    <b v="0"/>
    <x v="18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3495"/>
    <n v="1378714687"/>
    <b v="0"/>
    <n v="3"/>
    <b v="0"/>
    <x v="18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3496"/>
    <n v="1465890694"/>
    <b v="0"/>
    <n v="2"/>
    <b v="0"/>
    <x v="28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x v="3497"/>
    <n v="1484094498"/>
    <b v="0"/>
    <n v="1"/>
    <b v="0"/>
    <x v="29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3498"/>
    <n v="1414066434"/>
    <b v="0"/>
    <n v="1"/>
    <b v="0"/>
    <x v="38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3499"/>
    <n v="1430124509"/>
    <b v="0"/>
    <n v="1"/>
    <b v="0"/>
    <x v="32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3500"/>
    <n v="1418745405"/>
    <b v="0"/>
    <n v="2"/>
    <b v="0"/>
    <x v="14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x v="3501"/>
    <n v="1400008085"/>
    <b v="0"/>
    <n v="2"/>
    <b v="0"/>
    <x v="28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3502"/>
    <n v="1475791912"/>
    <b v="0"/>
    <n v="1"/>
    <b v="0"/>
    <x v="28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x v="3503"/>
    <n v="1404953334"/>
    <b v="0"/>
    <n v="1"/>
    <b v="0"/>
    <x v="6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3504"/>
    <n v="1415488887"/>
    <b v="0"/>
    <n v="2"/>
    <b v="0"/>
    <x v="18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3505"/>
    <n v="1429127379"/>
    <b v="0"/>
    <n v="1"/>
    <b v="1"/>
    <x v="13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3506"/>
    <n v="1421180060"/>
    <b v="0"/>
    <n v="1"/>
    <b v="0"/>
    <x v="26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x v="3507"/>
    <n v="1442348558"/>
    <b v="0"/>
    <n v="1"/>
    <b v="0"/>
    <x v="26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x v="3508"/>
    <n v="1452807313"/>
    <b v="0"/>
    <n v="2"/>
    <b v="0"/>
    <x v="29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3509"/>
    <n v="1424968930"/>
    <b v="0"/>
    <n v="1"/>
    <b v="0"/>
    <x v="29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x v="3510"/>
    <n v="1469202332"/>
    <b v="0"/>
    <n v="2"/>
    <b v="0"/>
    <x v="39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3511"/>
    <n v="1434557004"/>
    <b v="0"/>
    <n v="1"/>
    <b v="0"/>
    <x v="39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3512"/>
    <n v="1444844697"/>
    <b v="0"/>
    <n v="1"/>
    <b v="0"/>
    <x v="11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3513"/>
    <n v="1442243484"/>
    <b v="0"/>
    <n v="1"/>
    <b v="0"/>
    <x v="11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514"/>
    <n v="1404523172"/>
    <b v="0"/>
    <n v="2"/>
    <b v="0"/>
    <x v="9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515"/>
    <n v="1484009119"/>
    <b v="0"/>
    <n v="1"/>
    <b v="0"/>
    <x v="9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x v="3516"/>
    <n v="1406564335"/>
    <b v="0"/>
    <n v="1"/>
    <b v="0"/>
    <x v="9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517"/>
    <n v="1489090419"/>
    <b v="0"/>
    <n v="1"/>
    <b v="0"/>
    <x v="11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x v="3518"/>
    <n v="1487579060"/>
    <b v="0"/>
    <n v="1"/>
    <b v="0"/>
    <x v="11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519"/>
    <n v="1423847093"/>
    <b v="0"/>
    <n v="1"/>
    <b v="0"/>
    <x v="11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x v="3520"/>
    <n v="1405097102"/>
    <b v="0"/>
    <n v="1"/>
    <b v="0"/>
    <x v="11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x v="3521"/>
    <n v="1437042490"/>
    <b v="0"/>
    <n v="2"/>
    <b v="0"/>
    <x v="19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522"/>
    <n v="1430734844"/>
    <b v="0"/>
    <n v="1"/>
    <b v="0"/>
    <x v="11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x v="3523"/>
    <n v="1408031405"/>
    <b v="0"/>
    <n v="1"/>
    <b v="0"/>
    <x v="19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524"/>
    <n v="1433014746"/>
    <b v="0"/>
    <n v="1"/>
    <b v="0"/>
    <x v="19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525"/>
    <n v="1407847161"/>
    <b v="0"/>
    <n v="1"/>
    <b v="0"/>
    <x v="11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x v="3526"/>
    <n v="1457450958"/>
    <b v="0"/>
    <n v="1"/>
    <b v="0"/>
    <x v="11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3527"/>
    <n v="1438445097"/>
    <b v="0"/>
    <n v="1"/>
    <b v="0"/>
    <x v="11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x v="3528"/>
    <n v="1473416906"/>
    <b v="0"/>
    <n v="1"/>
    <b v="0"/>
    <x v="11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3529"/>
    <n v="1424701775"/>
    <b v="0"/>
    <n v="1"/>
    <b v="0"/>
    <x v="11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3530"/>
    <n v="1443562848"/>
    <b v="0"/>
    <n v="1"/>
    <b v="0"/>
    <x v="26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3531"/>
    <n v="1453931572"/>
    <b v="0"/>
    <n v="2"/>
    <b v="0"/>
    <x v="21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3532"/>
    <n v="1405713498"/>
    <b v="0"/>
    <n v="4"/>
    <b v="0"/>
    <x v="1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3533"/>
    <n v="1407892222"/>
    <b v="0"/>
    <n v="4"/>
    <b v="0"/>
    <x v="6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3534"/>
    <n v="1413337043"/>
    <b v="0"/>
    <n v="8"/>
    <b v="0"/>
    <x v="26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x v="3535"/>
    <n v="1417452890"/>
    <b v="0"/>
    <n v="1"/>
    <b v="0"/>
    <x v="29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3536"/>
    <n v="1420766700"/>
    <b v="0"/>
    <n v="3"/>
    <b v="0"/>
    <x v="31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3537"/>
    <n v="1459825493"/>
    <b v="0"/>
    <n v="3"/>
    <b v="0"/>
    <x v="11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538"/>
    <n v="1464045954"/>
    <b v="0"/>
    <n v="1"/>
    <b v="0"/>
    <x v="11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3539"/>
    <n v="1443472804"/>
    <b v="0"/>
    <n v="2"/>
    <b v="0"/>
    <x v="23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3540"/>
    <n v="1465055160"/>
    <b v="0"/>
    <n v="2"/>
    <b v="0"/>
    <x v="26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x v="3541"/>
    <n v="1475530292"/>
    <b v="0"/>
    <n v="2"/>
    <b v="0"/>
    <x v="26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3542"/>
    <n v="1420668801"/>
    <b v="0"/>
    <n v="2"/>
    <b v="0"/>
    <x v="30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x v="3543"/>
    <n v="1453805834"/>
    <b v="0"/>
    <n v="1"/>
    <b v="0"/>
    <x v="31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3544"/>
    <n v="1417453538"/>
    <b v="0"/>
    <n v="2"/>
    <b v="0"/>
    <x v="38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x v="3545"/>
    <n v="1455377729"/>
    <b v="0"/>
    <n v="2"/>
    <b v="0"/>
    <x v="28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3546"/>
    <n v="1418161339"/>
    <b v="0"/>
    <n v="2"/>
    <b v="0"/>
    <x v="11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3547"/>
    <n v="1401726595"/>
    <b v="0"/>
    <n v="1"/>
    <b v="0"/>
    <x v="10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x v="3548"/>
    <n v="1456270753"/>
    <b v="0"/>
    <n v="1"/>
    <b v="0"/>
    <x v="23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3549"/>
    <n v="1361884763"/>
    <b v="0"/>
    <n v="1"/>
    <b v="0"/>
    <x v="23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3550"/>
    <n v="1446166144"/>
    <b v="0"/>
    <n v="1"/>
    <b v="0"/>
    <x v="26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3551"/>
    <n v="1373971408"/>
    <b v="0"/>
    <n v="1"/>
    <b v="0"/>
    <x v="35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x v="3552"/>
    <n v="1430281653"/>
    <b v="0"/>
    <n v="1"/>
    <b v="0"/>
    <x v="18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3553"/>
    <n v="1405466820"/>
    <b v="0"/>
    <n v="1"/>
    <b v="0"/>
    <x v="18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3554"/>
    <n v="1395687664"/>
    <b v="0"/>
    <n v="1"/>
    <b v="0"/>
    <x v="18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3555"/>
    <n v="1417508426"/>
    <b v="0"/>
    <n v="1"/>
    <b v="0"/>
    <x v="28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3556"/>
    <n v="1405633452"/>
    <b v="0"/>
    <n v="1"/>
    <b v="0"/>
    <x v="29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3557"/>
    <n v="1314417502"/>
    <b v="0"/>
    <n v="1"/>
    <b v="0"/>
    <x v="37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3558"/>
    <n v="1345062936"/>
    <b v="0"/>
    <n v="1"/>
    <b v="0"/>
    <x v="35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3559"/>
    <n v="1465171833"/>
    <b v="0"/>
    <n v="1"/>
    <b v="0"/>
    <x v="35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3560"/>
    <n v="1447757190"/>
    <b v="0"/>
    <n v="1"/>
    <b v="0"/>
    <x v="34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3561"/>
    <n v="1488038674"/>
    <b v="0"/>
    <n v="1"/>
    <b v="0"/>
    <x v="14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3562"/>
    <n v="1421343743"/>
    <b v="0"/>
    <n v="1"/>
    <b v="0"/>
    <x v="29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x v="3563"/>
    <n v="1422045244"/>
    <b v="0"/>
    <n v="5"/>
    <b v="0"/>
    <x v="29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x v="3564"/>
    <n v="1421346480"/>
    <b v="0"/>
    <n v="5"/>
    <b v="0"/>
    <x v="29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x v="3565"/>
    <n v="1448438136"/>
    <b v="0"/>
    <n v="1"/>
    <b v="0"/>
    <x v="29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x v="3566"/>
    <n v="1456145527"/>
    <b v="0"/>
    <n v="1"/>
    <b v="0"/>
    <x v="29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3567"/>
    <n v="1458814600"/>
    <b v="0"/>
    <n v="1"/>
    <b v="0"/>
    <x v="11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3568"/>
    <n v="1418379324"/>
    <b v="0"/>
    <n v="1"/>
    <b v="0"/>
    <x v="11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569"/>
    <n v="1424826332"/>
    <b v="0"/>
    <n v="1"/>
    <b v="0"/>
    <x v="9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x v="3570"/>
    <n v="1402294381"/>
    <b v="0"/>
    <n v="1"/>
    <b v="0"/>
    <x v="19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571"/>
    <n v="1462232309"/>
    <b v="0"/>
    <n v="1"/>
    <b v="0"/>
    <x v="11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x v="3572"/>
    <n v="1412328979"/>
    <b v="0"/>
    <n v="1"/>
    <b v="0"/>
    <x v="11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573"/>
    <n v="1429125268"/>
    <b v="0"/>
    <n v="1"/>
    <b v="0"/>
    <x v="11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574"/>
    <n v="1403169690"/>
    <b v="0"/>
    <n v="1"/>
    <b v="0"/>
    <x v="11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575"/>
    <n v="1406572381"/>
    <b v="0"/>
    <n v="1"/>
    <b v="0"/>
    <x v="11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3576"/>
    <n v="1463783521"/>
    <b v="0"/>
    <n v="1"/>
    <b v="0"/>
    <x v="11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x v="3577"/>
    <n v="1430996150"/>
    <b v="0"/>
    <n v="1"/>
    <b v="0"/>
    <x v="26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x v="3578"/>
    <n v="1422605321"/>
    <b v="0"/>
    <n v="3"/>
    <b v="0"/>
    <x v="29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3579"/>
    <n v="1475398147"/>
    <b v="0"/>
    <n v="2"/>
    <b v="0"/>
    <x v="28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3580"/>
    <n v="1403462111"/>
    <b v="0"/>
    <n v="2"/>
    <b v="0"/>
    <x v="11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3581"/>
    <n v="1452124531"/>
    <b v="0"/>
    <n v="3"/>
    <b v="0"/>
    <x v="10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3582"/>
    <n v="1376502980"/>
    <b v="0"/>
    <n v="3"/>
    <b v="0"/>
    <x v="23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x v="3583"/>
    <n v="1472839486"/>
    <b v="0"/>
    <n v="3"/>
    <b v="0"/>
    <x v="1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x v="3584"/>
    <n v="1464969686"/>
    <b v="0"/>
    <n v="3"/>
    <b v="0"/>
    <x v="31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x v="3585"/>
    <n v="1422562655"/>
    <b v="0"/>
    <n v="3"/>
    <b v="0"/>
    <x v="34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x v="3586"/>
    <n v="1422348093"/>
    <b v="0"/>
    <n v="2"/>
    <b v="0"/>
    <x v="26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x v="3587"/>
    <n v="1459414740"/>
    <b v="0"/>
    <n v="3"/>
    <b v="0"/>
    <x v="9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588"/>
    <n v="1406668640"/>
    <b v="0"/>
    <n v="2"/>
    <b v="0"/>
    <x v="19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x v="3589"/>
    <n v="1427866200"/>
    <b v="0"/>
    <n v="2"/>
    <b v="0"/>
    <x v="11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590"/>
    <n v="1428957912"/>
    <b v="0"/>
    <n v="1"/>
    <b v="0"/>
    <x v="11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3591"/>
    <n v="1446179553"/>
    <b v="0"/>
    <n v="2"/>
    <b v="0"/>
    <x v="11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3592"/>
    <n v="1450619123"/>
    <b v="0"/>
    <n v="3"/>
    <b v="0"/>
    <x v="11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3593"/>
    <n v="1430899375"/>
    <b v="0"/>
    <n v="2"/>
    <b v="0"/>
    <x v="23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x v="3594"/>
    <n v="1426212762"/>
    <b v="0"/>
    <n v="1"/>
    <b v="0"/>
    <x v="26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3595"/>
    <n v="1396284680"/>
    <b v="0"/>
    <n v="1"/>
    <b v="0"/>
    <x v="35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3596"/>
    <n v="1413759659"/>
    <b v="0"/>
    <n v="2"/>
    <b v="0"/>
    <x v="31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x v="3597"/>
    <n v="1421637991"/>
    <b v="0"/>
    <n v="2"/>
    <b v="0"/>
    <x v="36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3598"/>
    <n v="1425404182"/>
    <b v="0"/>
    <n v="2"/>
    <b v="0"/>
    <x v="18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x v="3599"/>
    <n v="1389193827"/>
    <b v="0"/>
    <n v="2"/>
    <b v="0"/>
    <x v="18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x v="3600"/>
    <n v="1452272280"/>
    <b v="0"/>
    <n v="1"/>
    <b v="0"/>
    <x v="26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x v="3601"/>
    <n v="1461896613"/>
    <b v="0"/>
    <n v="2"/>
    <b v="0"/>
    <x v="29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3602"/>
    <n v="1423199697"/>
    <b v="0"/>
    <n v="2"/>
    <b v="0"/>
    <x v="29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3603"/>
    <n v="1397677790"/>
    <b v="0"/>
    <n v="2"/>
    <b v="0"/>
    <x v="39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3604"/>
    <n v="1458075837"/>
    <b v="0"/>
    <n v="2"/>
    <b v="0"/>
    <x v="11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3605"/>
    <n v="1404857339"/>
    <b v="0"/>
    <n v="2"/>
    <b v="0"/>
    <x v="11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3606"/>
    <n v="1468673092"/>
    <b v="0"/>
    <n v="2"/>
    <b v="0"/>
    <x v="9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607"/>
    <n v="1476549262"/>
    <b v="0"/>
    <n v="2"/>
    <b v="0"/>
    <x v="9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08"/>
    <n v="1457403364"/>
    <b v="0"/>
    <n v="2"/>
    <b v="0"/>
    <x v="19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609"/>
    <n v="1453487587"/>
    <b v="0"/>
    <n v="1"/>
    <b v="0"/>
    <x v="11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3610"/>
    <n v="1427993710"/>
    <b v="0"/>
    <n v="1"/>
    <b v="0"/>
    <x v="21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3611"/>
    <n v="1465791614"/>
    <b v="0"/>
    <n v="1"/>
    <b v="0"/>
    <x v="10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3612"/>
    <n v="1455656920"/>
    <b v="0"/>
    <n v="1"/>
    <b v="0"/>
    <x v="10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3613"/>
    <n v="1420471349"/>
    <b v="0"/>
    <n v="1"/>
    <b v="0"/>
    <x v="10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x v="3614"/>
    <n v="1461874935"/>
    <b v="0"/>
    <n v="1"/>
    <b v="0"/>
    <x v="23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3615"/>
    <n v="1484726029"/>
    <b v="0"/>
    <n v="1"/>
    <b v="0"/>
    <x v="23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x v="3616"/>
    <n v="1386886874"/>
    <b v="0"/>
    <n v="1"/>
    <b v="0"/>
    <x v="23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3617"/>
    <n v="1420486606"/>
    <b v="0"/>
    <n v="1"/>
    <b v="0"/>
    <x v="26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3618"/>
    <n v="1457113316"/>
    <b v="0"/>
    <n v="1"/>
    <b v="0"/>
    <x v="26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x v="3619"/>
    <n v="1455230275"/>
    <b v="0"/>
    <n v="1"/>
    <b v="0"/>
    <x v="26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3620"/>
    <n v="1465921533"/>
    <b v="0"/>
    <n v="1"/>
    <b v="0"/>
    <x v="26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3621"/>
    <n v="1422357552"/>
    <b v="0"/>
    <n v="1"/>
    <b v="0"/>
    <x v="26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3622"/>
    <n v="1471988867"/>
    <b v="0"/>
    <n v="1"/>
    <b v="0"/>
    <x v="26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x v="3623"/>
    <n v="1424212287"/>
    <b v="0"/>
    <n v="1"/>
    <b v="0"/>
    <x v="26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x v="3624"/>
    <n v="1435070699"/>
    <b v="0"/>
    <n v="1"/>
    <b v="0"/>
    <x v="26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x v="3625"/>
    <n v="1411745790"/>
    <b v="0"/>
    <n v="1"/>
    <b v="0"/>
    <x v="26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x v="3626"/>
    <n v="1422397029"/>
    <b v="0"/>
    <n v="1"/>
    <b v="0"/>
    <x v="26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x v="3627"/>
    <n v="1408024795"/>
    <b v="0"/>
    <n v="1"/>
    <b v="0"/>
    <x v="26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3628"/>
    <n v="1474917604"/>
    <b v="0"/>
    <n v="1"/>
    <b v="0"/>
    <x v="1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x v="3629"/>
    <n v="1403734502"/>
    <b v="0"/>
    <n v="1"/>
    <b v="0"/>
    <x v="1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3630"/>
    <n v="1412624315"/>
    <b v="0"/>
    <n v="1"/>
    <b v="0"/>
    <x v="30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3631"/>
    <n v="1449636790"/>
    <b v="0"/>
    <n v="1"/>
    <b v="0"/>
    <x v="18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x v="3632"/>
    <n v="1404833717"/>
    <b v="0"/>
    <n v="1"/>
    <b v="0"/>
    <x v="28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x v="3633"/>
    <n v="1416034228"/>
    <b v="0"/>
    <n v="1"/>
    <b v="0"/>
    <x v="28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3634"/>
    <n v="1453676709"/>
    <b v="0"/>
    <n v="1"/>
    <b v="0"/>
    <x v="1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x v="3635"/>
    <n v="1461051520"/>
    <b v="0"/>
    <n v="1"/>
    <b v="0"/>
    <x v="31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3636"/>
    <n v="1480831467"/>
    <b v="0"/>
    <n v="1"/>
    <b v="0"/>
    <x v="31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x v="3637"/>
    <n v="1461693463"/>
    <b v="0"/>
    <n v="1"/>
    <b v="0"/>
    <x v="31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3638"/>
    <n v="1453349197"/>
    <b v="0"/>
    <n v="1"/>
    <b v="0"/>
    <x v="31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3639"/>
    <n v="1371655522"/>
    <b v="0"/>
    <n v="1"/>
    <b v="0"/>
    <x v="35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3640"/>
    <n v="1422393234"/>
    <b v="0"/>
    <n v="1"/>
    <b v="0"/>
    <x v="38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3641"/>
    <n v="1415918965"/>
    <b v="0"/>
    <n v="1"/>
    <b v="0"/>
    <x v="34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3642"/>
    <n v="1432742458"/>
    <b v="0"/>
    <n v="1"/>
    <b v="0"/>
    <x v="34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x v="3643"/>
    <n v="1425156750"/>
    <b v="0"/>
    <n v="1"/>
    <b v="0"/>
    <x v="14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3644"/>
    <n v="1456441429"/>
    <b v="0"/>
    <n v="1"/>
    <b v="0"/>
    <x v="14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3645"/>
    <n v="1423520177"/>
    <b v="0"/>
    <n v="1"/>
    <b v="0"/>
    <x v="14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3646"/>
    <n v="1428454356"/>
    <b v="0"/>
    <n v="1"/>
    <b v="0"/>
    <x v="14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3647"/>
    <n v="1457297932"/>
    <b v="0"/>
    <n v="1"/>
    <b v="0"/>
    <x v="14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3648"/>
    <n v="1455359083"/>
    <b v="0"/>
    <n v="1"/>
    <b v="0"/>
    <x v="36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3649"/>
    <n v="1453997910"/>
    <b v="0"/>
    <n v="1"/>
    <b v="0"/>
    <x v="18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x v="3650"/>
    <n v="1464197269"/>
    <b v="0"/>
    <n v="1"/>
    <b v="0"/>
    <x v="26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x v="3651"/>
    <n v="1421944196"/>
    <b v="0"/>
    <n v="1"/>
    <b v="0"/>
    <x v="29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x v="3652"/>
    <n v="1423502636"/>
    <b v="0"/>
    <n v="1"/>
    <b v="0"/>
    <x v="29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3653"/>
    <n v="1463090149"/>
    <b v="0"/>
    <n v="1"/>
    <b v="0"/>
    <x v="29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x v="3654"/>
    <n v="1455262733"/>
    <b v="0"/>
    <n v="1"/>
    <b v="0"/>
    <x v="29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x v="3655"/>
    <n v="1423594151"/>
    <b v="0"/>
    <n v="1"/>
    <b v="0"/>
    <x v="29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x v="3656"/>
    <n v="1475192634"/>
    <b v="0"/>
    <n v="1"/>
    <b v="0"/>
    <x v="29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3657"/>
    <n v="1404861228"/>
    <b v="0"/>
    <n v="1"/>
    <b v="0"/>
    <x v="29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3658"/>
    <n v="1467327890"/>
    <b v="0"/>
    <n v="1"/>
    <b v="0"/>
    <x v="29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3659"/>
    <n v="1409109739"/>
    <b v="0"/>
    <n v="1"/>
    <b v="0"/>
    <x v="29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x v="3660"/>
    <n v="1460666721"/>
    <b v="0"/>
    <n v="1"/>
    <b v="0"/>
    <x v="39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3661"/>
    <n v="1428955887"/>
    <b v="0"/>
    <n v="1"/>
    <b v="0"/>
    <x v="11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x v="3662"/>
    <n v="1421185594"/>
    <b v="0"/>
    <n v="1"/>
    <b v="0"/>
    <x v="11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3663"/>
    <n v="1422658955"/>
    <b v="0"/>
    <n v="1"/>
    <b v="0"/>
    <x v="9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664"/>
    <n v="1415660390"/>
    <b v="0"/>
    <n v="1"/>
    <b v="0"/>
    <x v="9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665"/>
    <n v="1463648360"/>
    <b v="0"/>
    <n v="1"/>
    <b v="0"/>
    <x v="9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666"/>
    <n v="1459410101"/>
    <b v="0"/>
    <n v="1"/>
    <b v="0"/>
    <x v="19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67"/>
    <n v="1414700390"/>
    <b v="0"/>
    <n v="1"/>
    <b v="0"/>
    <x v="19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68"/>
    <n v="1470672906"/>
    <b v="0"/>
    <n v="1"/>
    <b v="0"/>
    <x v="19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x v="3669"/>
    <n v="1477178238"/>
    <b v="0"/>
    <n v="1"/>
    <b v="0"/>
    <x v="19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670"/>
    <n v="1479170556"/>
    <b v="0"/>
    <n v="1"/>
    <b v="0"/>
    <x v="19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671"/>
    <n v="1423245003"/>
    <b v="0"/>
    <n v="1"/>
    <b v="0"/>
    <x v="11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672"/>
    <n v="1401485207"/>
    <b v="0"/>
    <n v="1"/>
    <b v="0"/>
    <x v="11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x v="3673"/>
    <n v="1472451356"/>
    <b v="0"/>
    <n v="1"/>
    <b v="0"/>
    <x v="11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674"/>
    <n v="1424759330"/>
    <b v="0"/>
    <n v="1"/>
    <b v="0"/>
    <x v="11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675"/>
    <n v="1455508964"/>
    <b v="0"/>
    <n v="1"/>
    <b v="0"/>
    <x v="11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x v="3676"/>
    <n v="1457120942"/>
    <b v="0"/>
    <n v="1"/>
    <b v="0"/>
    <x v="11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x v="3677"/>
    <n v="1410148457"/>
    <b v="0"/>
    <n v="1"/>
    <b v="0"/>
    <x v="11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678"/>
    <n v="1434739463"/>
    <b v="0"/>
    <n v="1"/>
    <b v="0"/>
    <x v="11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x v="3679"/>
    <n v="1406004589"/>
    <b v="0"/>
    <n v="1"/>
    <b v="0"/>
    <x v="11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3680"/>
    <n v="1411485391"/>
    <b v="0"/>
    <n v="1"/>
    <b v="0"/>
    <x v="11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x v="3681"/>
    <n v="1454280186"/>
    <b v="0"/>
    <n v="1"/>
    <b v="0"/>
    <x v="11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x v="3682"/>
    <n v="1470910907"/>
    <b v="0"/>
    <n v="0"/>
    <b v="0"/>
    <x v="21"/>
    <n v="0"/>
    <n v="88.6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3683"/>
    <n v="1429568242"/>
    <b v="0"/>
    <n v="0"/>
    <b v="0"/>
    <x v="21"/>
    <n v="0"/>
    <n v="1389.36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3684"/>
    <n v="1409524183"/>
    <b v="0"/>
    <n v="0"/>
    <b v="0"/>
    <x v="21"/>
    <n v="0"/>
    <n v="272.36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3685"/>
    <n v="1400536692"/>
    <b v="0"/>
    <n v="0"/>
    <b v="0"/>
    <x v="21"/>
    <n v="0"/>
    <n v="116.35"/>
    <x v="5"/>
    <x v="21"/>
    <x v="3707"/>
    <d v="2014-06-16T20:16:00"/>
  </r>
  <r>
    <n v="131"/>
    <s v="I (Canceled)"/>
    <s v="I"/>
    <n v="1200"/>
    <n v="0"/>
    <x v="1"/>
    <x v="0"/>
    <s v="USD"/>
    <x v="3686"/>
    <n v="1466453161"/>
    <b v="0"/>
    <n v="0"/>
    <b v="0"/>
    <x v="21"/>
    <n v="0"/>
    <n v="188.51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3687"/>
    <n v="1462130584"/>
    <b v="0"/>
    <n v="0"/>
    <b v="0"/>
    <x v="21"/>
    <n v="0"/>
    <n v="173.58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x v="3688"/>
    <n v="1438811418"/>
    <b v="0"/>
    <n v="0"/>
    <b v="0"/>
    <x v="21"/>
    <n v="0"/>
    <n v="29.19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3689"/>
    <n v="1427968234"/>
    <b v="0"/>
    <n v="0"/>
    <b v="0"/>
    <x v="21"/>
    <n v="0"/>
    <n v="1323.25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x v="3690"/>
    <n v="1440337593"/>
    <b v="0"/>
    <n v="0"/>
    <b v="0"/>
    <x v="21"/>
    <n v="0"/>
    <n v="247.94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3691"/>
    <n v="1424234732"/>
    <b v="0"/>
    <n v="0"/>
    <b v="0"/>
    <x v="21"/>
    <n v="0"/>
    <n v="86.16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x v="3692"/>
    <n v="1467941542"/>
    <b v="0"/>
    <n v="0"/>
    <b v="0"/>
    <x v="21"/>
    <n v="0"/>
    <n v="849.67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x v="3693"/>
    <n v="1417026340"/>
    <b v="0"/>
    <n v="0"/>
    <b v="0"/>
    <x v="21"/>
    <n v="0"/>
    <n v="422.02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3694"/>
    <n v="1411350628"/>
    <b v="0"/>
    <n v="0"/>
    <b v="0"/>
    <x v="21"/>
    <n v="0"/>
    <n v="259.25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3695"/>
    <n v="1434491691"/>
    <b v="0"/>
    <n v="0"/>
    <b v="0"/>
    <x v="10"/>
    <n v="0"/>
    <n v="842.11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3696"/>
    <n v="1440716654"/>
    <b v="0"/>
    <n v="0"/>
    <b v="0"/>
    <x v="10"/>
    <n v="0"/>
    <n v="511.79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x v="3697"/>
    <n v="1450021724"/>
    <b v="0"/>
    <n v="0"/>
    <b v="0"/>
    <x v="10"/>
    <n v="0"/>
    <n v="223.58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x v="3698"/>
    <n v="1423733323"/>
    <b v="0"/>
    <n v="0"/>
    <b v="0"/>
    <x v="10"/>
    <n v="0"/>
    <n v="64.569999999999993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3699"/>
    <n v="1422539108"/>
    <b v="0"/>
    <n v="0"/>
    <b v="0"/>
    <x v="10"/>
    <n v="0"/>
    <n v="176.2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x v="3700"/>
    <n v="1425924776"/>
    <b v="0"/>
    <n v="0"/>
    <b v="0"/>
    <x v="10"/>
    <n v="0"/>
    <n v="83.8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3701"/>
    <n v="1436211999"/>
    <b v="0"/>
    <n v="0"/>
    <b v="0"/>
    <x v="10"/>
    <n v="0"/>
    <n v="593.94000000000005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x v="3702"/>
    <n v="1445986545"/>
    <b v="0"/>
    <n v="0"/>
    <b v="0"/>
    <x v="10"/>
    <n v="0"/>
    <n v="134.36000000000001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3703"/>
    <n v="1481156232"/>
    <b v="0"/>
    <n v="0"/>
    <b v="0"/>
    <x v="10"/>
    <n v="0"/>
    <n v="65.89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3704"/>
    <n v="1485977434"/>
    <b v="0"/>
    <n v="0"/>
    <b v="0"/>
    <x v="10"/>
    <n v="0"/>
    <n v="426.93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3705"/>
    <n v="1407299015"/>
    <b v="0"/>
    <n v="0"/>
    <b v="0"/>
    <x v="10"/>
    <n v="0"/>
    <n v="180.75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3706"/>
    <n v="1412029566"/>
    <b v="0"/>
    <n v="0"/>
    <b v="0"/>
    <x v="10"/>
    <n v="0"/>
    <n v="282.66000000000003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3707"/>
    <n v="1431360332"/>
    <b v="0"/>
    <n v="0"/>
    <b v="0"/>
    <x v="10"/>
    <n v="0"/>
    <n v="128.38999999999999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3708"/>
    <n v="1470106702"/>
    <b v="0"/>
    <n v="0"/>
    <b v="0"/>
    <x v="10"/>
    <n v="0"/>
    <n v="136.63999999999999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x v="3709"/>
    <n v="1441750564"/>
    <b v="0"/>
    <n v="0"/>
    <b v="0"/>
    <x v="10"/>
    <n v="0"/>
    <n v="2928.93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x v="3710"/>
    <n v="1468627583"/>
    <b v="0"/>
    <n v="0"/>
    <b v="0"/>
    <x v="10"/>
    <n v="0"/>
    <n v="56.97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x v="3711"/>
    <n v="1416127967"/>
    <b v="0"/>
    <n v="0"/>
    <b v="0"/>
    <x v="10"/>
    <n v="0"/>
    <n v="245.02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3712"/>
    <n v="1433974135"/>
    <b v="0"/>
    <n v="0"/>
    <b v="0"/>
    <x v="10"/>
    <n v="0"/>
    <n v="164.8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x v="3713"/>
    <n v="1422389164"/>
    <b v="0"/>
    <n v="0"/>
    <b v="0"/>
    <x v="10"/>
    <n v="0"/>
    <n v="108.97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3714"/>
    <n v="1461287350"/>
    <b v="0"/>
    <n v="0"/>
    <b v="0"/>
    <x v="10"/>
    <n v="0"/>
    <n v="54.88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x v="3715"/>
    <n v="1431322726"/>
    <b v="0"/>
    <n v="0"/>
    <b v="0"/>
    <x v="10"/>
    <n v="0"/>
    <n v="107.82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3716"/>
    <n v="1457564654"/>
    <b v="0"/>
    <n v="0"/>
    <b v="0"/>
    <x v="10"/>
    <n v="0"/>
    <n v="91.21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3717"/>
    <n v="1433885241"/>
    <b v="0"/>
    <n v="0"/>
    <b v="0"/>
    <x v="10"/>
    <n v="0"/>
    <n v="326.29000000000002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x v="3718"/>
    <n v="1427992105"/>
    <b v="0"/>
    <n v="0"/>
    <b v="0"/>
    <x v="10"/>
    <n v="0"/>
    <n v="483.34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x v="3719"/>
    <n v="1452810297"/>
    <b v="0"/>
    <n v="0"/>
    <b v="0"/>
    <x v="10"/>
    <n v="0"/>
    <n v="161.26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3720"/>
    <n v="1449183651"/>
    <b v="0"/>
    <n v="0"/>
    <b v="0"/>
    <x v="10"/>
    <n v="0"/>
    <n v="68.819999999999993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3721"/>
    <n v="1472593972"/>
    <b v="0"/>
    <n v="0"/>
    <b v="0"/>
    <x v="10"/>
    <n v="0"/>
    <n v="449.26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3722"/>
    <n v="1433886497"/>
    <b v="0"/>
    <n v="0"/>
    <b v="0"/>
    <x v="10"/>
    <n v="0"/>
    <n v="155.24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3723"/>
    <n v="1447380099"/>
    <b v="0"/>
    <n v="0"/>
    <b v="0"/>
    <x v="10"/>
    <n v="0"/>
    <n v="147.16999999999999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3724"/>
    <n v="1481324760"/>
    <b v="0"/>
    <n v="0"/>
    <b v="0"/>
    <x v="10"/>
    <n v="0"/>
    <n v="262.16000000000003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3725"/>
    <n v="1444340940"/>
    <b v="0"/>
    <n v="0"/>
    <b v="0"/>
    <x v="23"/>
    <n v="0"/>
    <n v="20.47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3726"/>
    <n v="1252964282"/>
    <b v="0"/>
    <n v="0"/>
    <b v="0"/>
    <x v="23"/>
    <n v="0"/>
    <n v="577.28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3727"/>
    <n v="1439392022"/>
    <b v="0"/>
    <n v="0"/>
    <b v="0"/>
    <x v="23"/>
    <n v="0"/>
    <n v="457.39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3728"/>
    <n v="1372668113"/>
    <b v="0"/>
    <n v="0"/>
    <b v="0"/>
    <x v="23"/>
    <n v="0"/>
    <n v="220.74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x v="3729"/>
    <n v="1470728326"/>
    <b v="0"/>
    <n v="0"/>
    <b v="0"/>
    <x v="23"/>
    <n v="0"/>
    <n v="108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3730"/>
    <n v="1412705818"/>
    <b v="0"/>
    <n v="0"/>
    <b v="0"/>
    <x v="23"/>
    <n v="0"/>
    <n v="324.69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3731"/>
    <n v="1380826996"/>
    <b v="0"/>
    <n v="0"/>
    <b v="0"/>
    <x v="23"/>
    <n v="0"/>
    <n v="383.36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3732"/>
    <n v="1388077791"/>
    <b v="0"/>
    <n v="0"/>
    <b v="0"/>
    <x v="23"/>
    <n v="0"/>
    <n v="117.68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x v="3733"/>
    <n v="1405621512"/>
    <b v="0"/>
    <n v="0"/>
    <b v="0"/>
    <x v="23"/>
    <n v="0"/>
    <n v="932.31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3734"/>
    <n v="1368476367"/>
    <b v="0"/>
    <n v="0"/>
    <b v="0"/>
    <x v="23"/>
    <n v="0"/>
    <n v="92.25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3735"/>
    <n v="1307761341"/>
    <b v="0"/>
    <n v="0"/>
    <b v="0"/>
    <x v="23"/>
    <n v="0"/>
    <n v="279.38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3736"/>
    <n v="1336795283"/>
    <b v="0"/>
    <n v="0"/>
    <b v="0"/>
    <x v="23"/>
    <n v="0"/>
    <n v="56.34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x v="3737"/>
    <n v="1404776724"/>
    <b v="0"/>
    <n v="0"/>
    <b v="0"/>
    <x v="23"/>
    <n v="0"/>
    <n v="52.62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3738"/>
    <n v="1428285843"/>
    <b v="0"/>
    <n v="0"/>
    <b v="0"/>
    <x v="23"/>
    <n v="0"/>
    <n v="53.87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3739"/>
    <n v="1332187334"/>
    <b v="0"/>
    <n v="0"/>
    <b v="0"/>
    <x v="23"/>
    <n v="0"/>
    <n v="40.07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3740"/>
    <n v="1425333109"/>
    <b v="0"/>
    <n v="0"/>
    <b v="0"/>
    <x v="23"/>
    <n v="0"/>
    <n v="91.83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x v="3741"/>
    <n v="1477491394"/>
    <b v="0"/>
    <n v="0"/>
    <b v="0"/>
    <x v="23"/>
    <n v="0"/>
    <n v="385.04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3742"/>
    <n v="1481332700"/>
    <b v="0"/>
    <n v="0"/>
    <b v="0"/>
    <x v="23"/>
    <n v="0"/>
    <n v="408.98"/>
    <x v="5"/>
    <x v="23"/>
    <x v="3764"/>
    <d v="2017-01-09T01:18:20"/>
  </r>
  <r>
    <n v="490"/>
    <s v="PROJECT IS CANCELLED"/>
    <s v="Cancelled"/>
    <n v="1000"/>
    <n v="0"/>
    <x v="2"/>
    <x v="0"/>
    <s v="USD"/>
    <x v="3743"/>
    <n v="1343085285"/>
    <b v="0"/>
    <n v="0"/>
    <b v="0"/>
    <x v="23"/>
    <n v="0"/>
    <n v="81.75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3744"/>
    <n v="1451345699"/>
    <b v="0"/>
    <n v="0"/>
    <b v="0"/>
    <x v="23"/>
    <n v="0"/>
    <n v="223.1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x v="3745"/>
    <n v="1471135830"/>
    <b v="0"/>
    <n v="0"/>
    <b v="0"/>
    <x v="23"/>
    <n v="0"/>
    <n v="331.1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3746"/>
    <n v="1429550738"/>
    <b v="0"/>
    <n v="0"/>
    <b v="0"/>
    <x v="23"/>
    <n v="0"/>
    <n v="54.75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3747"/>
    <n v="1434484305"/>
    <b v="0"/>
    <n v="0"/>
    <b v="0"/>
    <x v="23"/>
    <n v="0"/>
    <n v="61.38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3748"/>
    <n v="1307597851"/>
    <b v="0"/>
    <n v="0"/>
    <b v="0"/>
    <x v="23"/>
    <n v="0"/>
    <n v="343.15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3749"/>
    <n v="1454213639"/>
    <b v="0"/>
    <n v="0"/>
    <b v="0"/>
    <x v="23"/>
    <n v="0"/>
    <n v="566.39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x v="3750"/>
    <n v="1427568080"/>
    <b v="0"/>
    <n v="0"/>
    <b v="0"/>
    <x v="23"/>
    <n v="0"/>
    <n v="203.63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3751"/>
    <n v="1438958824"/>
    <b v="0"/>
    <n v="0"/>
    <b v="0"/>
    <x v="23"/>
    <n v="0"/>
    <n v="89.31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3752"/>
    <n v="1452530564"/>
    <b v="0"/>
    <n v="0"/>
    <b v="0"/>
    <x v="26"/>
    <n v="0"/>
    <n v="67.69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x v="3753"/>
    <n v="1447166896"/>
    <b v="0"/>
    <n v="0"/>
    <b v="0"/>
    <x v="26"/>
    <n v="0"/>
    <n v="31.82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3754"/>
    <n v="1463128143"/>
    <b v="0"/>
    <n v="0"/>
    <b v="0"/>
    <x v="26"/>
    <n v="0"/>
    <n v="78.83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3755"/>
    <n v="1424639505"/>
    <b v="0"/>
    <n v="0"/>
    <b v="0"/>
    <x v="26"/>
    <n v="0"/>
    <n v="60.97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x v="3756"/>
    <n v="1479460815"/>
    <b v="0"/>
    <n v="0"/>
    <b v="0"/>
    <x v="26"/>
    <n v="0"/>
    <n v="120.39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3757"/>
    <n v="1433962249"/>
    <b v="0"/>
    <n v="0"/>
    <b v="0"/>
    <x v="26"/>
    <n v="0"/>
    <n v="157.29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3758"/>
    <n v="1417551194"/>
    <b v="0"/>
    <n v="0"/>
    <b v="0"/>
    <x v="26"/>
    <n v="0"/>
    <n v="127.36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3759"/>
    <n v="1444065088"/>
    <b v="0"/>
    <n v="0"/>
    <b v="0"/>
    <x v="26"/>
    <n v="0"/>
    <n v="95.83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3760"/>
    <n v="1435882704"/>
    <b v="0"/>
    <n v="0"/>
    <b v="0"/>
    <x v="26"/>
    <n v="0"/>
    <n v="53.48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3761"/>
    <n v="1424454319"/>
    <b v="0"/>
    <n v="0"/>
    <b v="0"/>
    <x v="26"/>
    <n v="0"/>
    <n v="261.75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x v="3762"/>
    <n v="1444123377"/>
    <b v="0"/>
    <n v="0"/>
    <b v="0"/>
    <x v="26"/>
    <n v="0"/>
    <n v="48.1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3763"/>
    <n v="1432062215"/>
    <b v="0"/>
    <n v="0"/>
    <b v="0"/>
    <x v="26"/>
    <n v="0"/>
    <n v="227.85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3764"/>
    <n v="1406595056"/>
    <b v="0"/>
    <n v="0"/>
    <b v="0"/>
    <x v="26"/>
    <n v="0"/>
    <n v="1008.24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3765"/>
    <n v="1445629736"/>
    <b v="0"/>
    <n v="0"/>
    <b v="0"/>
    <x v="26"/>
    <n v="0"/>
    <n v="74.11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3766"/>
    <n v="1427140586"/>
    <b v="0"/>
    <n v="0"/>
    <b v="0"/>
    <x v="26"/>
    <n v="0"/>
    <n v="179.28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x v="3767"/>
    <n v="1448026037"/>
    <b v="0"/>
    <n v="0"/>
    <b v="0"/>
    <x v="26"/>
    <n v="0"/>
    <n v="105.05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x v="3768"/>
    <n v="1470185146"/>
    <b v="0"/>
    <n v="0"/>
    <b v="0"/>
    <x v="26"/>
    <n v="0"/>
    <n v="790.84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3769"/>
    <n v="1464139740"/>
    <b v="0"/>
    <n v="0"/>
    <b v="0"/>
    <x v="26"/>
    <n v="0"/>
    <n v="51.31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x v="3770"/>
    <n v="1440557759"/>
    <b v="0"/>
    <n v="0"/>
    <b v="0"/>
    <x v="26"/>
    <n v="0"/>
    <n v="55.28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x v="3771"/>
    <n v="1485421307"/>
    <b v="0"/>
    <n v="0"/>
    <b v="0"/>
    <x v="26"/>
    <n v="0"/>
    <n v="74.64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3772"/>
    <n v="1447097203"/>
    <b v="0"/>
    <n v="0"/>
    <b v="0"/>
    <x v="26"/>
    <n v="0"/>
    <n v="149.03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x v="3773"/>
    <n v="1430179997"/>
    <b v="0"/>
    <n v="0"/>
    <b v="0"/>
    <x v="26"/>
    <n v="0"/>
    <n v="84.87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3774"/>
    <n v="1429055041"/>
    <b v="0"/>
    <n v="0"/>
    <b v="0"/>
    <x v="26"/>
    <n v="0"/>
    <n v="192.39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x v="3775"/>
    <n v="1487971777"/>
    <b v="0"/>
    <n v="0"/>
    <b v="0"/>
    <x v="26"/>
    <n v="0"/>
    <n v="97.73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3776"/>
    <n v="1402677457"/>
    <b v="0"/>
    <n v="0"/>
    <b v="0"/>
    <x v="26"/>
    <n v="0"/>
    <n v="589.95000000000005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x v="3777"/>
    <n v="1445874565"/>
    <b v="0"/>
    <n v="0"/>
    <b v="0"/>
    <x v="26"/>
    <n v="0"/>
    <n v="244.8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3778"/>
    <n v="1485558318"/>
    <b v="0"/>
    <n v="0"/>
    <b v="0"/>
    <x v="26"/>
    <n v="0"/>
    <n v="379.23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x v="3779"/>
    <n v="1436026170"/>
    <b v="0"/>
    <n v="0"/>
    <b v="0"/>
    <x v="1"/>
    <n v="0"/>
    <n v="2500.9699999999998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x v="3780"/>
    <n v="1478130783"/>
    <b v="0"/>
    <n v="0"/>
    <b v="0"/>
    <x v="1"/>
    <n v="0"/>
    <n v="144.69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x v="3781"/>
    <n v="1405640302"/>
    <b v="0"/>
    <n v="0"/>
    <b v="0"/>
    <x v="1"/>
    <n v="0"/>
    <n v="800.7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3782"/>
    <n v="1477592413"/>
    <b v="0"/>
    <n v="0"/>
    <b v="0"/>
    <x v="35"/>
    <n v="0"/>
    <n v="51.21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3783"/>
    <n v="1479328570"/>
    <b v="0"/>
    <n v="0"/>
    <b v="0"/>
    <x v="35"/>
    <n v="0"/>
    <n v="64.819999999999993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3784"/>
    <n v="1439266161"/>
    <b v="0"/>
    <n v="0"/>
    <b v="0"/>
    <x v="35"/>
    <n v="0"/>
    <n v="226.21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x v="3785"/>
    <n v="1421520483"/>
    <b v="0"/>
    <n v="0"/>
    <b v="0"/>
    <x v="35"/>
    <n v="0"/>
    <n v="156.05000000000001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3786"/>
    <n v="1384577890"/>
    <b v="0"/>
    <n v="0"/>
    <b v="0"/>
    <x v="35"/>
    <n v="0"/>
    <n v="71.849999999999994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3787"/>
    <n v="1358294369"/>
    <b v="0"/>
    <n v="0"/>
    <b v="0"/>
    <x v="35"/>
    <n v="0"/>
    <n v="138.49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3788"/>
    <n v="1441128131"/>
    <b v="0"/>
    <n v="0"/>
    <b v="0"/>
    <x v="33"/>
    <n v="0"/>
    <n v="154.41999999999999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3789"/>
    <n v="1335567655"/>
    <b v="0"/>
    <n v="0"/>
    <b v="0"/>
    <x v="12"/>
    <n v="0"/>
    <n v="188.38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3790"/>
    <n v="1351528308"/>
    <b v="0"/>
    <n v="0"/>
    <b v="0"/>
    <x v="12"/>
    <n v="0"/>
    <n v="143.21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3791"/>
    <n v="1272050914"/>
    <b v="0"/>
    <n v="0"/>
    <b v="0"/>
    <x v="33"/>
    <n v="0"/>
    <n v="186.81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x v="3792"/>
    <n v="1392093190"/>
    <b v="0"/>
    <n v="0"/>
    <b v="0"/>
    <x v="33"/>
    <n v="0"/>
    <n v="73.489999999999995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x v="3793"/>
    <n v="1313123823"/>
    <b v="0"/>
    <n v="0"/>
    <b v="0"/>
    <x v="33"/>
    <n v="0"/>
    <n v="118.61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3794"/>
    <n v="1276283655"/>
    <b v="0"/>
    <n v="0"/>
    <b v="0"/>
    <x v="33"/>
    <n v="0"/>
    <n v="182.78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3795"/>
    <n v="1388707645"/>
    <b v="0"/>
    <n v="0"/>
    <b v="0"/>
    <x v="33"/>
    <n v="0"/>
    <n v="161.88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3796"/>
    <n v="1343326747"/>
    <b v="0"/>
    <n v="0"/>
    <b v="0"/>
    <x v="33"/>
    <n v="0"/>
    <n v="66.62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3797"/>
    <n v="1284409734"/>
    <b v="0"/>
    <n v="0"/>
    <b v="0"/>
    <x v="33"/>
    <n v="0"/>
    <n v="201.6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3798"/>
    <n v="1381853222"/>
    <b v="0"/>
    <n v="0"/>
    <b v="0"/>
    <x v="33"/>
    <n v="0"/>
    <n v="75.44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3799"/>
    <n v="1276043330"/>
    <b v="0"/>
    <n v="0"/>
    <b v="0"/>
    <x v="33"/>
    <n v="0"/>
    <n v="101.86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x v="3800"/>
    <n v="1334432695"/>
    <b v="0"/>
    <n v="0"/>
    <b v="0"/>
    <x v="33"/>
    <n v="0"/>
    <n v="75.650000000000006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3801"/>
    <n v="1331358169"/>
    <b v="0"/>
    <n v="0"/>
    <b v="0"/>
    <x v="33"/>
    <n v="0"/>
    <n v="100.08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3802"/>
    <n v="1323131689"/>
    <b v="0"/>
    <n v="0"/>
    <b v="0"/>
    <x v="33"/>
    <n v="0"/>
    <n v="147.68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3803"/>
    <n v="1462128306"/>
    <b v="0"/>
    <n v="0"/>
    <b v="0"/>
    <x v="1"/>
    <n v="0"/>
    <n v="74.58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x v="3804"/>
    <n v="1472718825"/>
    <b v="0"/>
    <n v="0"/>
    <b v="0"/>
    <x v="1"/>
    <n v="0"/>
    <n v="88.26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3805"/>
    <n v="1405041992"/>
    <b v="0"/>
    <n v="0"/>
    <b v="0"/>
    <x v="30"/>
    <n v="0"/>
    <n v="358.97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x v="3806"/>
    <n v="1447273560"/>
    <b v="0"/>
    <n v="0"/>
    <b v="0"/>
    <x v="30"/>
    <n v="0"/>
    <n v="244.12"/>
    <x v="8"/>
    <x v="30"/>
    <x v="3828"/>
    <d v="2015-12-26T20:26:00"/>
  </r>
  <r>
    <n v="1049"/>
    <s v="J1 (Canceled)"/>
    <s v="------"/>
    <n v="12000"/>
    <n v="0"/>
    <x v="1"/>
    <x v="0"/>
    <s v="USD"/>
    <x v="3807"/>
    <n v="1452680445"/>
    <b v="0"/>
    <n v="0"/>
    <b v="0"/>
    <x v="30"/>
    <n v="0"/>
    <n v="64.63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x v="3808"/>
    <n v="1439665677"/>
    <b v="0"/>
    <n v="0"/>
    <b v="0"/>
    <x v="30"/>
    <n v="0"/>
    <n v="103.52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3809"/>
    <n v="1406679625"/>
    <b v="0"/>
    <n v="0"/>
    <b v="0"/>
    <x v="30"/>
    <n v="0"/>
    <n v="133.74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3810"/>
    <n v="1461438495"/>
    <b v="0"/>
    <n v="0"/>
    <b v="0"/>
    <x v="30"/>
    <n v="0"/>
    <n v="153.52000000000001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3811"/>
    <n v="1405110399"/>
    <b v="0"/>
    <n v="0"/>
    <b v="0"/>
    <x v="30"/>
    <n v="0"/>
    <n v="118.45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3812"/>
    <n v="1454802545"/>
    <b v="0"/>
    <n v="0"/>
    <b v="0"/>
    <x v="30"/>
    <n v="0"/>
    <n v="80.989999999999995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3813"/>
    <n v="1424711777"/>
    <b v="0"/>
    <n v="0"/>
    <b v="0"/>
    <x v="30"/>
    <n v="0"/>
    <n v="118.2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3814"/>
    <n v="1478292883"/>
    <b v="0"/>
    <n v="0"/>
    <b v="0"/>
    <x v="30"/>
    <n v="0"/>
    <n v="92.16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3815"/>
    <n v="1423777043"/>
    <b v="0"/>
    <n v="0"/>
    <b v="0"/>
    <x v="30"/>
    <n v="0"/>
    <n v="511.65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x v="3816"/>
    <n v="1423681056"/>
    <b v="0"/>
    <n v="0"/>
    <b v="0"/>
    <x v="30"/>
    <n v="0"/>
    <n v="307.2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x v="3817"/>
    <n v="1456987108"/>
    <b v="0"/>
    <n v="0"/>
    <b v="0"/>
    <x v="30"/>
    <n v="0"/>
    <n v="83.35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3818"/>
    <n v="1470012262"/>
    <b v="0"/>
    <n v="0"/>
    <b v="0"/>
    <x v="30"/>
    <n v="0"/>
    <n v="161.12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x v="3819"/>
    <n v="1445191493"/>
    <b v="0"/>
    <n v="0"/>
    <b v="0"/>
    <x v="18"/>
    <n v="0"/>
    <n v="42.63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x v="3820"/>
    <n v="1404942804"/>
    <b v="0"/>
    <n v="0"/>
    <b v="0"/>
    <x v="18"/>
    <n v="0"/>
    <n v="80.73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3821"/>
    <n v="1400260087"/>
    <b v="0"/>
    <n v="0"/>
    <b v="0"/>
    <x v="18"/>
    <n v="0"/>
    <n v="201.96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3822"/>
    <n v="1403556024"/>
    <b v="0"/>
    <n v="0"/>
    <b v="0"/>
    <x v="18"/>
    <n v="0"/>
    <n v="60.3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x v="3823"/>
    <n v="1315947400"/>
    <b v="0"/>
    <n v="0"/>
    <b v="0"/>
    <x v="18"/>
    <n v="0"/>
    <n v="157.33000000000001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3824"/>
    <n v="1368723225"/>
    <b v="0"/>
    <n v="0"/>
    <b v="0"/>
    <x v="18"/>
    <n v="0"/>
    <n v="169.85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3825"/>
    <n v="1438009130"/>
    <b v="0"/>
    <n v="0"/>
    <b v="0"/>
    <x v="28"/>
    <n v="0"/>
    <n v="190.55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x v="3826"/>
    <n v="1448401668"/>
    <b v="0"/>
    <n v="0"/>
    <b v="0"/>
    <x v="28"/>
    <n v="0"/>
    <n v="234.81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3827"/>
    <n v="1436267121"/>
    <b v="0"/>
    <n v="0"/>
    <b v="0"/>
    <x v="28"/>
    <n v="0"/>
    <n v="451.84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x v="3828"/>
    <n v="1433868450"/>
    <b v="0"/>
    <n v="0"/>
    <b v="0"/>
    <x v="28"/>
    <n v="0"/>
    <n v="61.2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3829"/>
    <n v="1421539727"/>
    <b v="0"/>
    <n v="0"/>
    <b v="0"/>
    <x v="28"/>
    <n v="0"/>
    <n v="117.7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3830"/>
    <n v="1427689320"/>
    <b v="0"/>
    <n v="0"/>
    <b v="0"/>
    <x v="29"/>
    <n v="0"/>
    <n v="81.650000000000006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x v="3831"/>
    <n v="1408576783"/>
    <b v="0"/>
    <n v="0"/>
    <b v="0"/>
    <x v="29"/>
    <n v="0"/>
    <n v="56.2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3832"/>
    <n v="1439000863"/>
    <b v="0"/>
    <n v="0"/>
    <b v="0"/>
    <x v="29"/>
    <n v="0"/>
    <n v="164.3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3833"/>
    <n v="1422150162"/>
    <b v="0"/>
    <n v="0"/>
    <b v="0"/>
    <x v="29"/>
    <n v="0"/>
    <n v="70.92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3834"/>
    <n v="1433006765"/>
    <b v="0"/>
    <n v="0"/>
    <b v="0"/>
    <x v="29"/>
    <n v="0"/>
    <n v="711.04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3835"/>
    <n v="1430233589"/>
    <b v="0"/>
    <n v="0"/>
    <b v="0"/>
    <x v="29"/>
    <n v="0"/>
    <n v="115.45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3836"/>
    <n v="1405012920"/>
    <b v="0"/>
    <n v="0"/>
    <b v="0"/>
    <x v="29"/>
    <n v="0"/>
    <n v="193.05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3837"/>
    <n v="1463678582"/>
    <b v="0"/>
    <n v="0"/>
    <b v="0"/>
    <x v="29"/>
    <n v="0"/>
    <n v="118.97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x v="3838"/>
    <n v="1405959752"/>
    <b v="0"/>
    <n v="0"/>
    <b v="0"/>
    <x v="29"/>
    <n v="0"/>
    <n v="186.8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3839"/>
    <n v="1410796296"/>
    <b v="0"/>
    <n v="0"/>
    <b v="0"/>
    <x v="29"/>
    <n v="0"/>
    <n v="158.36000000000001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3840"/>
    <n v="1404770616"/>
    <b v="0"/>
    <n v="0"/>
    <b v="0"/>
    <x v="37"/>
    <n v="0"/>
    <n v="493.82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3841"/>
    <n v="1295997630"/>
    <b v="0"/>
    <n v="0"/>
    <b v="0"/>
    <x v="37"/>
    <n v="0"/>
    <n v="164.94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3842"/>
    <n v="1436394968"/>
    <b v="0"/>
    <n v="0"/>
    <b v="0"/>
    <x v="37"/>
    <n v="0"/>
    <n v="82.5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3843"/>
    <n v="1420311342"/>
    <b v="0"/>
    <n v="0"/>
    <b v="0"/>
    <x v="37"/>
    <n v="0"/>
    <n v="76.14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x v="3844"/>
    <n v="1342801164"/>
    <b v="0"/>
    <n v="0"/>
    <b v="0"/>
    <x v="37"/>
    <n v="0"/>
    <n v="188.31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3845"/>
    <n v="1344062865"/>
    <b v="0"/>
    <n v="0"/>
    <b v="0"/>
    <x v="37"/>
    <n v="0"/>
    <n v="346.04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x v="3846"/>
    <n v="1323212767"/>
    <b v="0"/>
    <n v="0"/>
    <b v="0"/>
    <x v="37"/>
    <n v="0"/>
    <n v="183.8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x v="3847"/>
    <n v="1482888408"/>
    <b v="0"/>
    <n v="0"/>
    <b v="0"/>
    <x v="1"/>
    <n v="0"/>
    <n v="59.96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x v="3848"/>
    <n v="1402886025"/>
    <b v="0"/>
    <n v="0"/>
    <b v="0"/>
    <x v="1"/>
    <n v="0"/>
    <n v="69.760000000000005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3849"/>
    <n v="1405520253"/>
    <b v="0"/>
    <n v="0"/>
    <b v="0"/>
    <x v="1"/>
    <n v="0"/>
    <n v="36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3850"/>
    <n v="1414897935"/>
    <b v="0"/>
    <n v="0"/>
    <b v="0"/>
    <x v="31"/>
    <n v="0"/>
    <n v="526.46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3851"/>
    <n v="1445552019"/>
    <b v="0"/>
    <n v="0"/>
    <b v="0"/>
    <x v="31"/>
    <n v="0"/>
    <n v="149.46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3852"/>
    <n v="1427684959"/>
    <b v="0"/>
    <n v="0"/>
    <b v="0"/>
    <x v="31"/>
    <n v="0"/>
    <n v="151.32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x v="3853"/>
    <n v="1435224120"/>
    <b v="0"/>
    <n v="0"/>
    <b v="0"/>
    <x v="31"/>
    <n v="0"/>
    <n v="278.39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x v="3854"/>
    <n v="1426037242"/>
    <b v="0"/>
    <n v="0"/>
    <b v="0"/>
    <x v="31"/>
    <n v="0"/>
    <n v="53.99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3855"/>
    <n v="1434825828"/>
    <b v="0"/>
    <n v="0"/>
    <b v="0"/>
    <x v="31"/>
    <n v="0"/>
    <n v="48.28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3856"/>
    <n v="1461598158"/>
    <b v="0"/>
    <n v="0"/>
    <b v="0"/>
    <x v="31"/>
    <n v="0"/>
    <n v="44.46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x v="3857"/>
    <n v="1480803209"/>
    <b v="0"/>
    <n v="0"/>
    <b v="0"/>
    <x v="31"/>
    <n v="0"/>
    <n v="231.66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x v="3858"/>
    <n v="1436907462"/>
    <b v="0"/>
    <n v="0"/>
    <b v="0"/>
    <x v="31"/>
    <n v="0"/>
    <n v="76.72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x v="3859"/>
    <n v="1431694855"/>
    <b v="0"/>
    <n v="0"/>
    <b v="0"/>
    <x v="31"/>
    <n v="0"/>
    <n v="67.42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x v="3860"/>
    <n v="1459507478"/>
    <b v="0"/>
    <n v="0"/>
    <b v="0"/>
    <x v="31"/>
    <n v="0"/>
    <n v="254.39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x v="3861"/>
    <n v="1429655318"/>
    <b v="0"/>
    <n v="0"/>
    <b v="0"/>
    <x v="31"/>
    <n v="0"/>
    <n v="162.91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3862"/>
    <n v="1427138905"/>
    <b v="0"/>
    <n v="0"/>
    <b v="0"/>
    <x v="31"/>
    <n v="0"/>
    <n v="49.93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3863"/>
    <n v="1403974363"/>
    <b v="0"/>
    <n v="0"/>
    <b v="0"/>
    <x v="31"/>
    <n v="0"/>
    <n v="282.72000000000003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x v="3864"/>
    <n v="1488386547"/>
    <b v="0"/>
    <n v="0"/>
    <b v="0"/>
    <x v="31"/>
    <n v="0"/>
    <n v="117.77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x v="3865"/>
    <n v="1444685444"/>
    <b v="0"/>
    <n v="0"/>
    <b v="0"/>
    <x v="31"/>
    <n v="0"/>
    <n v="1644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3866"/>
    <n v="1405097760"/>
    <b v="0"/>
    <n v="0"/>
    <b v="0"/>
    <x v="31"/>
    <n v="0"/>
    <n v="146.35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x v="3867"/>
    <n v="1446612896"/>
    <b v="0"/>
    <n v="0"/>
    <b v="0"/>
    <x v="31"/>
    <n v="0"/>
    <n v="44.91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3868"/>
    <n v="1412371898"/>
    <b v="0"/>
    <n v="0"/>
    <b v="0"/>
    <x v="31"/>
    <n v="0"/>
    <n v="114.77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x v="3869"/>
    <n v="1337834963"/>
    <b v="0"/>
    <n v="0"/>
    <b v="0"/>
    <x v="35"/>
    <n v="0"/>
    <n v="1536.25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3870"/>
    <n v="1467583271"/>
    <b v="0"/>
    <n v="0"/>
    <b v="0"/>
    <x v="35"/>
    <n v="0"/>
    <n v="97.36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3871"/>
    <n v="1350398452"/>
    <b v="0"/>
    <n v="0"/>
    <b v="0"/>
    <x v="35"/>
    <n v="0"/>
    <n v="104.99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x v="3872"/>
    <n v="1368823675"/>
    <b v="0"/>
    <n v="0"/>
    <b v="0"/>
    <x v="35"/>
    <n v="0"/>
    <n v="78.67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x v="3873"/>
    <n v="1311879431"/>
    <b v="0"/>
    <n v="0"/>
    <b v="0"/>
    <x v="35"/>
    <n v="0"/>
    <n v="2796.67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3874"/>
    <n v="1405682659"/>
    <b v="0"/>
    <n v="0"/>
    <b v="0"/>
    <x v="35"/>
    <n v="0"/>
    <n v="55.07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3875"/>
    <n v="1424222024"/>
    <b v="0"/>
    <n v="0"/>
    <b v="0"/>
    <x v="38"/>
    <n v="0"/>
    <n v="922.22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x v="3876"/>
    <n v="1487240082"/>
    <b v="0"/>
    <n v="0"/>
    <b v="0"/>
    <x v="38"/>
    <n v="0"/>
    <n v="109.04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3877"/>
    <n v="1430164039"/>
    <b v="0"/>
    <n v="0"/>
    <b v="0"/>
    <x v="38"/>
    <n v="0"/>
    <n v="202.23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3878"/>
    <n v="1438584447"/>
    <b v="0"/>
    <n v="0"/>
    <b v="0"/>
    <x v="38"/>
    <n v="0"/>
    <n v="246.61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x v="3879"/>
    <n v="1435903390"/>
    <b v="0"/>
    <n v="0"/>
    <b v="0"/>
    <x v="38"/>
    <n v="0"/>
    <n v="97.82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3880"/>
    <n v="1440513832"/>
    <b v="0"/>
    <n v="0"/>
    <b v="0"/>
    <x v="38"/>
    <n v="0"/>
    <n v="130.22999999999999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3881"/>
    <n v="1253712916"/>
    <b v="0"/>
    <n v="0"/>
    <b v="0"/>
    <x v="32"/>
    <n v="0"/>
    <n v="162.91999999999999"/>
    <x v="1"/>
    <x v="32"/>
    <x v="3903"/>
    <d v="2009-12-02T00:50:00"/>
  </r>
  <r>
    <n v="1569"/>
    <s v="to be removed (Canceled)"/>
    <s v="to be removed"/>
    <n v="30000"/>
    <n v="0"/>
    <x v="1"/>
    <x v="0"/>
    <s v="USD"/>
    <x v="3882"/>
    <n v="1366906714"/>
    <b v="0"/>
    <n v="0"/>
    <b v="0"/>
    <x v="32"/>
    <n v="0"/>
    <n v="159.51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3883"/>
    <n v="1332378726"/>
    <b v="0"/>
    <n v="0"/>
    <b v="0"/>
    <x v="32"/>
    <n v="0"/>
    <n v="56.41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3884"/>
    <n v="1400600101"/>
    <b v="0"/>
    <n v="0"/>
    <b v="0"/>
    <x v="34"/>
    <n v="0"/>
    <n v="550.04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x v="3885"/>
    <n v="1425609022"/>
    <b v="0"/>
    <n v="0"/>
    <b v="0"/>
    <x v="34"/>
    <n v="0"/>
    <n v="152.62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x v="3886"/>
    <n v="1420091999"/>
    <b v="0"/>
    <n v="0"/>
    <b v="0"/>
    <x v="34"/>
    <n v="0"/>
    <n v="364.35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x v="3887"/>
    <n v="1441841886"/>
    <b v="0"/>
    <n v="0"/>
    <b v="0"/>
    <x v="34"/>
    <n v="0"/>
    <n v="170.45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x v="3888"/>
    <n v="1423619085"/>
    <b v="0"/>
    <n v="0"/>
    <b v="0"/>
    <x v="34"/>
    <n v="0"/>
    <n v="119.18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3889"/>
    <n v="1471768197"/>
    <b v="0"/>
    <n v="0"/>
    <b v="0"/>
    <x v="34"/>
    <n v="0"/>
    <n v="64.02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3890"/>
    <n v="1457528176"/>
    <b v="0"/>
    <n v="0"/>
    <b v="0"/>
    <x v="34"/>
    <n v="0"/>
    <n v="43.33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3891"/>
    <n v="1486962460"/>
    <b v="0"/>
    <n v="0"/>
    <b v="0"/>
    <x v="14"/>
    <n v="0"/>
    <n v="82.4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3892"/>
    <n v="1488418811"/>
    <b v="0"/>
    <n v="0"/>
    <b v="0"/>
    <x v="14"/>
    <n v="0"/>
    <n v="46.58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3893"/>
    <n v="1488430760"/>
    <b v="0"/>
    <n v="0"/>
    <b v="0"/>
    <x v="14"/>
    <n v="0"/>
    <n v="71.59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3894"/>
    <n v="1440807846"/>
    <b v="0"/>
    <n v="0"/>
    <b v="0"/>
    <x v="14"/>
    <n v="0"/>
    <n v="149.44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x v="3895"/>
    <n v="1435130472"/>
    <b v="0"/>
    <n v="0"/>
    <b v="0"/>
    <x v="14"/>
    <n v="0"/>
    <n v="76.44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3896"/>
    <n v="1458679706"/>
    <b v="0"/>
    <n v="0"/>
    <b v="0"/>
    <x v="14"/>
    <n v="0"/>
    <n v="80.02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3897"/>
    <n v="1430517353"/>
    <b v="0"/>
    <n v="0"/>
    <b v="0"/>
    <x v="14"/>
    <n v="0"/>
    <n v="109.82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3898"/>
    <n v="1447239863"/>
    <b v="0"/>
    <n v="0"/>
    <b v="0"/>
    <x v="14"/>
    <n v="0"/>
    <n v="82.96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3899"/>
    <n v="1460337306"/>
    <b v="0"/>
    <n v="0"/>
    <b v="0"/>
    <x v="14"/>
    <n v="0"/>
    <n v="287.31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3900"/>
    <n v="1443146783"/>
    <b v="0"/>
    <n v="0"/>
    <b v="0"/>
    <x v="14"/>
    <n v="0"/>
    <n v="66.349999999999994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x v="3901"/>
    <n v="1432849552"/>
    <b v="0"/>
    <n v="0"/>
    <b v="0"/>
    <x v="14"/>
    <n v="0"/>
    <n v="121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3902"/>
    <n v="1447777481"/>
    <b v="0"/>
    <n v="0"/>
    <b v="0"/>
    <x v="14"/>
    <n v="0"/>
    <n v="66.7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3903"/>
    <n v="1472746374"/>
    <b v="0"/>
    <n v="0"/>
    <b v="0"/>
    <x v="14"/>
    <n v="0"/>
    <n v="194.26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3904"/>
    <n v="1434483422"/>
    <b v="0"/>
    <n v="0"/>
    <b v="0"/>
    <x v="14"/>
    <n v="0"/>
    <n v="133.13999999999999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x v="3905"/>
    <n v="1407184688"/>
    <b v="1"/>
    <n v="0"/>
    <b v="0"/>
    <x v="3"/>
    <n v="0"/>
    <n v="106.62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x v="3906"/>
    <n v="1404940812"/>
    <b v="0"/>
    <n v="0"/>
    <b v="0"/>
    <x v="3"/>
    <n v="0"/>
    <n v="219.93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3907"/>
    <n v="1434577537"/>
    <b v="0"/>
    <n v="0"/>
    <b v="0"/>
    <x v="3"/>
    <n v="0"/>
    <n v="104.82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x v="3908"/>
    <n v="1425447450"/>
    <b v="0"/>
    <n v="0"/>
    <b v="0"/>
    <x v="3"/>
    <n v="0"/>
    <n v="98.03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3909"/>
    <n v="1419664341"/>
    <b v="0"/>
    <n v="0"/>
    <b v="0"/>
    <x v="28"/>
    <n v="0"/>
    <n v="119.39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3910"/>
    <n v="1480896249"/>
    <b v="0"/>
    <n v="0"/>
    <b v="0"/>
    <x v="28"/>
    <n v="0"/>
    <n v="97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x v="3911"/>
    <n v="1400309405"/>
    <b v="0"/>
    <n v="0"/>
    <b v="0"/>
    <x v="28"/>
    <n v="0"/>
    <n v="271.51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3912"/>
    <n v="1422664925"/>
    <b v="0"/>
    <n v="0"/>
    <b v="0"/>
    <x v="28"/>
    <n v="0"/>
    <n v="131.13999999999999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x v="3913"/>
    <n v="1400026355"/>
    <b v="0"/>
    <n v="0"/>
    <b v="0"/>
    <x v="28"/>
    <n v="0"/>
    <n v="153.43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3914"/>
    <n v="1478268287"/>
    <b v="0"/>
    <n v="0"/>
    <b v="0"/>
    <x v="36"/>
    <n v="0"/>
    <n v="262.11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3915"/>
    <n v="1448114837"/>
    <b v="0"/>
    <n v="0"/>
    <b v="0"/>
    <x v="36"/>
    <n v="0"/>
    <n v="65.319999999999993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3916"/>
    <n v="1475885342"/>
    <b v="0"/>
    <n v="0"/>
    <b v="0"/>
    <x v="36"/>
    <n v="0"/>
    <n v="103.2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3917"/>
    <n v="1402429211"/>
    <b v="0"/>
    <n v="0"/>
    <b v="0"/>
    <x v="36"/>
    <n v="0"/>
    <n v="40.35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3918"/>
    <n v="1406499612"/>
    <b v="0"/>
    <n v="0"/>
    <b v="0"/>
    <x v="36"/>
    <n v="0"/>
    <n v="119.99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3919"/>
    <n v="1413351559"/>
    <b v="0"/>
    <n v="0"/>
    <b v="0"/>
    <x v="18"/>
    <n v="0"/>
    <n v="83.97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3920"/>
    <n v="1277512556"/>
    <b v="0"/>
    <n v="0"/>
    <b v="0"/>
    <x v="18"/>
    <n v="0"/>
    <n v="230.56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3921"/>
    <n v="1434137504"/>
    <b v="0"/>
    <n v="0"/>
    <b v="0"/>
    <x v="26"/>
    <n v="0"/>
    <n v="99.97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3922"/>
    <n v="1410799870"/>
    <b v="0"/>
    <n v="0"/>
    <b v="0"/>
    <x v="26"/>
    <n v="0"/>
    <n v="164.91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3923"/>
    <n v="1424822556"/>
    <b v="0"/>
    <n v="0"/>
    <b v="0"/>
    <x v="26"/>
    <n v="0"/>
    <n v="117.49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x v="3924"/>
    <n v="1436812628"/>
    <b v="0"/>
    <n v="0"/>
    <b v="0"/>
    <x v="26"/>
    <n v="0"/>
    <n v="131.99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x v="3925"/>
    <n v="1480882370"/>
    <b v="0"/>
    <n v="0"/>
    <b v="0"/>
    <x v="26"/>
    <n v="0"/>
    <n v="90.5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3926"/>
    <n v="1428419552"/>
    <b v="0"/>
    <n v="0"/>
    <b v="0"/>
    <x v="26"/>
    <n v="0"/>
    <n v="73.5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3927"/>
    <n v="1428596022"/>
    <b v="0"/>
    <n v="0"/>
    <b v="0"/>
    <x v="26"/>
    <n v="0"/>
    <n v="96.88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x v="3928"/>
    <n v="1430938104"/>
    <b v="0"/>
    <n v="0"/>
    <b v="0"/>
    <x v="26"/>
    <n v="0"/>
    <n v="215.73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3929"/>
    <n v="1442501578"/>
    <b v="0"/>
    <n v="0"/>
    <b v="0"/>
    <x v="26"/>
    <n v="0"/>
    <n v="94.55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3930"/>
    <n v="1417818036"/>
    <b v="0"/>
    <n v="0"/>
    <b v="0"/>
    <x v="26"/>
    <n v="0"/>
    <n v="65.86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x v="3931"/>
    <n v="1459975008"/>
    <b v="0"/>
    <n v="0"/>
    <b v="0"/>
    <x v="26"/>
    <n v="0"/>
    <n v="150.9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3932"/>
    <n v="1447460200"/>
    <b v="0"/>
    <n v="0"/>
    <b v="0"/>
    <x v="26"/>
    <n v="0"/>
    <n v="81.95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3933"/>
    <n v="1441146356"/>
    <b v="0"/>
    <n v="0"/>
    <b v="0"/>
    <x v="26"/>
    <n v="0"/>
    <n v="55.76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x v="3934"/>
    <n v="1449596425"/>
    <b v="0"/>
    <n v="0"/>
    <b v="0"/>
    <x v="26"/>
    <n v="0"/>
    <n v="31.66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3935"/>
    <n v="1452540611"/>
    <b v="0"/>
    <n v="0"/>
    <b v="0"/>
    <x v="26"/>
    <n v="0"/>
    <n v="56.9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3936"/>
    <n v="1432665596"/>
    <b v="0"/>
    <n v="0"/>
    <b v="0"/>
    <x v="26"/>
    <n v="0"/>
    <n v="75.13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3937"/>
    <n v="1470859437"/>
    <b v="0"/>
    <n v="0"/>
    <b v="0"/>
    <x v="26"/>
    <n v="0"/>
    <n v="93.26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x v="3938"/>
    <n v="1477515183"/>
    <b v="0"/>
    <n v="0"/>
    <b v="0"/>
    <x v="26"/>
    <n v="0"/>
    <n v="134.26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x v="3939"/>
    <n v="1438042730"/>
    <b v="0"/>
    <n v="0"/>
    <b v="0"/>
    <x v="26"/>
    <n v="0"/>
    <n v="57.63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x v="3940"/>
    <n v="1440116616"/>
    <b v="0"/>
    <n v="0"/>
    <b v="0"/>
    <x v="26"/>
    <n v="0"/>
    <n v="96.3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x v="3941"/>
    <n v="1415736424"/>
    <b v="0"/>
    <n v="0"/>
    <b v="0"/>
    <x v="26"/>
    <n v="0"/>
    <n v="72.48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x v="3942"/>
    <n v="1416896264"/>
    <b v="0"/>
    <n v="0"/>
    <b v="0"/>
    <x v="26"/>
    <n v="0"/>
    <n v="109.45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3943"/>
    <n v="1443495223"/>
    <b v="0"/>
    <n v="0"/>
    <b v="0"/>
    <x v="26"/>
    <n v="0"/>
    <n v="109.42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3944"/>
    <n v="1481597687"/>
    <b v="0"/>
    <n v="0"/>
    <b v="0"/>
    <x v="26"/>
    <n v="0"/>
    <n v="84.91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3945"/>
    <n v="1417641256"/>
    <b v="0"/>
    <n v="0"/>
    <b v="0"/>
    <x v="26"/>
    <n v="0"/>
    <n v="845.7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3946"/>
    <n v="1433282384"/>
    <b v="0"/>
    <n v="0"/>
    <b v="0"/>
    <x v="26"/>
    <n v="0"/>
    <n v="73.42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x v="3947"/>
    <n v="1415910506"/>
    <b v="0"/>
    <n v="0"/>
    <b v="0"/>
    <x v="26"/>
    <n v="0"/>
    <n v="100.23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x v="3948"/>
    <n v="1458023164"/>
    <b v="0"/>
    <n v="0"/>
    <b v="0"/>
    <x v="26"/>
    <n v="0"/>
    <n v="297.02999999999997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3949"/>
    <n v="1449190607"/>
    <b v="0"/>
    <n v="0"/>
    <b v="0"/>
    <x v="29"/>
    <n v="0"/>
    <n v="117.36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x v="3950"/>
    <n v="1439027275"/>
    <b v="0"/>
    <n v="0"/>
    <b v="0"/>
    <x v="29"/>
    <n v="0"/>
    <n v="130.53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x v="3951"/>
    <n v="1476294073"/>
    <b v="0"/>
    <n v="0"/>
    <b v="0"/>
    <x v="29"/>
    <n v="0"/>
    <n v="171.79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3952"/>
    <n v="1405113187"/>
    <b v="0"/>
    <n v="0"/>
    <b v="0"/>
    <x v="29"/>
    <n v="0"/>
    <n v="108.78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3953"/>
    <n v="1419097389"/>
    <b v="0"/>
    <n v="0"/>
    <b v="0"/>
    <x v="29"/>
    <n v="0"/>
    <n v="141.71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3954"/>
    <n v="1433822692"/>
    <b v="0"/>
    <n v="0"/>
    <b v="0"/>
    <x v="29"/>
    <n v="0"/>
    <n v="58.41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3955"/>
    <n v="1454016943"/>
    <b v="0"/>
    <n v="0"/>
    <b v="0"/>
    <x v="29"/>
    <n v="0"/>
    <n v="709.42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x v="3956"/>
    <n v="1422400188"/>
    <b v="0"/>
    <n v="0"/>
    <b v="0"/>
    <x v="29"/>
    <n v="0"/>
    <n v="42.73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3957"/>
    <n v="1442605129"/>
    <b v="0"/>
    <n v="0"/>
    <b v="0"/>
    <x v="29"/>
    <n v="0"/>
    <n v="45.55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3958"/>
    <n v="1462743308"/>
    <b v="0"/>
    <n v="0"/>
    <b v="0"/>
    <x v="40"/>
    <n v="0"/>
    <n v="125.79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x v="3959"/>
    <n v="1413418934"/>
    <b v="0"/>
    <n v="0"/>
    <b v="0"/>
    <x v="40"/>
    <n v="0"/>
    <n v="27.23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3960"/>
    <n v="1423704016"/>
    <b v="0"/>
    <n v="0"/>
    <b v="0"/>
    <x v="40"/>
    <n v="0"/>
    <n v="77.23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x v="3961"/>
    <n v="1428716704"/>
    <b v="0"/>
    <n v="0"/>
    <b v="0"/>
    <x v="40"/>
    <n v="0"/>
    <n v="95.7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3962"/>
    <n v="1405464634"/>
    <b v="0"/>
    <n v="0"/>
    <b v="0"/>
    <x v="40"/>
    <n v="0"/>
    <n v="81.25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3963"/>
    <n v="1451731413"/>
    <b v="0"/>
    <n v="0"/>
    <b v="0"/>
    <x v="40"/>
    <n v="0"/>
    <n v="109.34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3964"/>
    <n v="1417208561"/>
    <b v="0"/>
    <n v="0"/>
    <b v="0"/>
    <x v="40"/>
    <n v="0"/>
    <n v="449.43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x v="3965"/>
    <n v="1482883789"/>
    <b v="0"/>
    <n v="0"/>
    <b v="0"/>
    <x v="40"/>
    <n v="0"/>
    <n v="70.040000000000006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3966"/>
    <n v="1414683652"/>
    <b v="0"/>
    <n v="0"/>
    <b v="0"/>
    <x v="40"/>
    <n v="0"/>
    <n v="66.02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3967"/>
    <n v="1413303628"/>
    <b v="0"/>
    <n v="0"/>
    <b v="0"/>
    <x v="40"/>
    <n v="0"/>
    <n v="92.39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3968"/>
    <n v="1472567085"/>
    <b v="0"/>
    <n v="0"/>
    <b v="0"/>
    <x v="40"/>
    <n v="0"/>
    <n v="233.9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x v="3969"/>
    <n v="1442148089"/>
    <b v="0"/>
    <n v="0"/>
    <b v="0"/>
    <x v="29"/>
    <n v="0"/>
    <n v="230.09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x v="3970"/>
    <n v="1433042451"/>
    <b v="0"/>
    <n v="0"/>
    <b v="0"/>
    <x v="29"/>
    <n v="0"/>
    <n v="170.7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x v="3971"/>
    <n v="1404262699"/>
    <b v="0"/>
    <n v="0"/>
    <b v="0"/>
    <x v="29"/>
    <n v="0"/>
    <n v="30.65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3972"/>
    <n v="1406071948"/>
    <b v="0"/>
    <n v="0"/>
    <b v="0"/>
    <x v="29"/>
    <n v="0"/>
    <n v="59.25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3973"/>
    <n v="1426301517"/>
    <b v="0"/>
    <n v="0"/>
    <b v="0"/>
    <x v="29"/>
    <n v="0"/>
    <n v="95.37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3974"/>
    <n v="1404915149"/>
    <b v="0"/>
    <n v="0"/>
    <b v="0"/>
    <x v="29"/>
    <n v="0"/>
    <n v="301.94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3975"/>
    <n v="1461786545"/>
    <b v="0"/>
    <n v="0"/>
    <b v="0"/>
    <x v="29"/>
    <n v="0"/>
    <n v="47.47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3976"/>
    <n v="1418438194"/>
    <b v="0"/>
    <n v="0"/>
    <b v="0"/>
    <x v="29"/>
    <n v="0"/>
    <n v="148.08000000000001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x v="3977"/>
    <n v="1424823247"/>
    <b v="0"/>
    <n v="0"/>
    <b v="0"/>
    <x v="29"/>
    <n v="0"/>
    <n v="129.82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3978"/>
    <n v="1405021297"/>
    <b v="0"/>
    <n v="0"/>
    <b v="0"/>
    <x v="29"/>
    <n v="0"/>
    <n v="120.31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3979"/>
    <n v="1440203579"/>
    <b v="0"/>
    <n v="0"/>
    <b v="0"/>
    <x v="29"/>
    <n v="0"/>
    <n v="320.45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x v="3980"/>
    <n v="1431749369"/>
    <b v="0"/>
    <n v="0"/>
    <b v="0"/>
    <x v="29"/>
    <n v="0"/>
    <n v="107.05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x v="3981"/>
    <n v="1453212497"/>
    <b v="0"/>
    <n v="0"/>
    <b v="0"/>
    <x v="29"/>
    <n v="0"/>
    <n v="64.17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3982"/>
    <n v="1427401026"/>
    <b v="0"/>
    <n v="0"/>
    <b v="0"/>
    <x v="29"/>
    <n v="0"/>
    <n v="50.76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x v="3983"/>
    <n v="1465970108"/>
    <b v="0"/>
    <n v="0"/>
    <b v="0"/>
    <x v="4"/>
    <n v="0"/>
    <n v="39.07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3984"/>
    <n v="1410391423"/>
    <b v="0"/>
    <n v="0"/>
    <b v="0"/>
    <x v="29"/>
    <n v="0"/>
    <n v="71.239999999999995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x v="3985"/>
    <n v="1432999318"/>
    <b v="0"/>
    <n v="0"/>
    <b v="0"/>
    <x v="29"/>
    <n v="0"/>
    <n v="89.39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x v="3986"/>
    <n v="1404941463"/>
    <b v="0"/>
    <n v="0"/>
    <b v="0"/>
    <x v="29"/>
    <n v="0"/>
    <n v="331.54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3987"/>
    <n v="1474271607"/>
    <b v="0"/>
    <n v="0"/>
    <b v="0"/>
    <x v="39"/>
    <n v="0"/>
    <n v="98.84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3988"/>
    <n v="1340055345"/>
    <b v="0"/>
    <n v="0"/>
    <b v="0"/>
    <x v="39"/>
    <n v="0"/>
    <n v="104.15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3989"/>
    <n v="1397855842"/>
    <b v="0"/>
    <n v="0"/>
    <b v="0"/>
    <x v="39"/>
    <n v="0"/>
    <n v="85.53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3990"/>
    <n v="1407856551"/>
    <b v="0"/>
    <n v="0"/>
    <b v="0"/>
    <x v="39"/>
    <n v="0"/>
    <n v="95.76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3991"/>
    <n v="1369134258"/>
    <b v="0"/>
    <n v="0"/>
    <b v="0"/>
    <x v="39"/>
    <n v="0"/>
    <n v="88.59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3992"/>
    <n v="1350050028"/>
    <b v="0"/>
    <n v="0"/>
    <b v="0"/>
    <x v="39"/>
    <n v="0"/>
    <n v="148.57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3993"/>
    <n v="1355489140"/>
    <b v="0"/>
    <n v="0"/>
    <b v="0"/>
    <x v="39"/>
    <n v="0"/>
    <n v="145.04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3994"/>
    <n v="1379710294"/>
    <b v="0"/>
    <n v="0"/>
    <b v="0"/>
    <x v="39"/>
    <n v="0"/>
    <n v="87.69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x v="3995"/>
    <n v="1486550688"/>
    <b v="0"/>
    <n v="0"/>
    <b v="0"/>
    <x v="39"/>
    <n v="0"/>
    <n v="151.24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3996"/>
    <n v="1401058295"/>
    <b v="0"/>
    <n v="0"/>
    <b v="0"/>
    <x v="11"/>
    <n v="0"/>
    <n v="75.5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3997"/>
    <n v="1462210950"/>
    <b v="0"/>
    <n v="0"/>
    <b v="0"/>
    <x v="11"/>
    <n v="0"/>
    <n v="111.8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3998"/>
    <n v="1429029394"/>
    <b v="0"/>
    <n v="0"/>
    <b v="0"/>
    <x v="11"/>
    <n v="0"/>
    <n v="211.84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3999"/>
    <n v="1458847265"/>
    <b v="0"/>
    <n v="0"/>
    <b v="0"/>
    <x v="11"/>
    <n v="0"/>
    <n v="174.03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x v="4000"/>
    <n v="1453334629"/>
    <b v="0"/>
    <n v="0"/>
    <b v="0"/>
    <x v="11"/>
    <n v="0"/>
    <n v="91.19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x v="4001"/>
    <n v="1405485297"/>
    <b v="0"/>
    <n v="0"/>
    <b v="0"/>
    <x v="11"/>
    <n v="0"/>
    <n v="99.77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x v="4002"/>
    <n v="1415711095"/>
    <b v="0"/>
    <n v="0"/>
    <b v="0"/>
    <x v="11"/>
    <n v="0"/>
    <n v="201.22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4003"/>
    <n v="1415328259"/>
    <b v="0"/>
    <n v="0"/>
    <b v="0"/>
    <x v="11"/>
    <n v="0"/>
    <n v="85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x v="4004"/>
    <n v="1429584438"/>
    <b v="0"/>
    <n v="0"/>
    <b v="0"/>
    <x v="11"/>
    <n v="0"/>
    <n v="346.13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4005"/>
    <n v="1434477079"/>
    <b v="0"/>
    <n v="0"/>
    <b v="0"/>
    <x v="11"/>
    <n v="0"/>
    <n v="546.69000000000005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4006"/>
    <n v="1412432436"/>
    <b v="0"/>
    <n v="0"/>
    <b v="0"/>
    <x v="11"/>
    <n v="0"/>
    <n v="118.7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4007"/>
    <n v="1412945440"/>
    <b v="0"/>
    <n v="0"/>
    <b v="0"/>
    <x v="11"/>
    <n v="0"/>
    <n v="104.31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x v="4008"/>
    <n v="1422920415"/>
    <b v="0"/>
    <n v="0"/>
    <b v="0"/>
    <x v="11"/>
    <n v="0"/>
    <n v="86.14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4009"/>
    <n v="1464141158"/>
    <b v="0"/>
    <n v="0"/>
    <b v="0"/>
    <x v="11"/>
    <n v="0"/>
    <n v="102.86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4010"/>
    <n v="1426302380"/>
    <b v="0"/>
    <n v="0"/>
    <b v="0"/>
    <x v="9"/>
    <n v="0"/>
    <n v="175.51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4011"/>
    <n v="1429845660"/>
    <b v="0"/>
    <n v="0"/>
    <b v="0"/>
    <x v="9"/>
    <n v="0"/>
    <n v="99.38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4012"/>
    <n v="1450946752"/>
    <b v="0"/>
    <n v="0"/>
    <b v="0"/>
    <x v="9"/>
    <n v="0"/>
    <n v="136.46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4013"/>
    <n v="1487944803"/>
    <b v="0"/>
    <n v="0"/>
    <b v="0"/>
    <x v="9"/>
    <n v="0"/>
    <n v="78.2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4014"/>
    <n v="1457548917"/>
    <b v="0"/>
    <n v="0"/>
    <b v="0"/>
    <x v="9"/>
    <n v="0"/>
    <n v="38.18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4015"/>
    <n v="1462666325"/>
    <b v="0"/>
    <n v="0"/>
    <b v="0"/>
    <x v="9"/>
    <n v="0"/>
    <n v="115.69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4016"/>
    <n v="1407867023"/>
    <b v="0"/>
    <n v="0"/>
    <b v="0"/>
    <x v="9"/>
    <n v="0"/>
    <n v="47.38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4017"/>
    <n v="1422043154"/>
    <b v="0"/>
    <n v="0"/>
    <b v="0"/>
    <x v="9"/>
    <n v="0"/>
    <n v="85.34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4018"/>
    <n v="1406819784"/>
    <b v="0"/>
    <n v="0"/>
    <b v="0"/>
    <x v="9"/>
    <n v="0"/>
    <n v="119.19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4019"/>
    <n v="1457105811"/>
    <b v="0"/>
    <n v="0"/>
    <b v="0"/>
    <x v="9"/>
    <n v="0"/>
    <n v="84.02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x v="4020"/>
    <n v="1405363748"/>
    <b v="0"/>
    <n v="0"/>
    <b v="0"/>
    <x v="9"/>
    <n v="0"/>
    <n v="200.89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4021"/>
    <n v="1445033346"/>
    <b v="0"/>
    <n v="0"/>
    <b v="0"/>
    <x v="9"/>
    <n v="0"/>
    <n v="267.81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4022"/>
    <n v="1406128250"/>
    <b v="0"/>
    <n v="0"/>
    <b v="0"/>
    <x v="9"/>
    <n v="0"/>
    <n v="239.35"/>
    <x v="6"/>
    <x v="9"/>
    <x v="4044"/>
    <d v="2014-09-21T15:10:50"/>
  </r>
  <r>
    <n v="3125"/>
    <s v="N/A (Canceled)"/>
    <s v="N/A"/>
    <n v="1500000"/>
    <n v="0"/>
    <x v="1"/>
    <x v="0"/>
    <s v="USD"/>
    <x v="4023"/>
    <n v="1449550672"/>
    <b v="0"/>
    <n v="0"/>
    <b v="0"/>
    <x v="9"/>
    <n v="0"/>
    <n v="115.08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4024"/>
    <n v="1422650029"/>
    <b v="0"/>
    <n v="0"/>
    <b v="0"/>
    <x v="9"/>
    <n v="0"/>
    <n v="25.09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4025"/>
    <n v="1489591807"/>
    <b v="0"/>
    <n v="0"/>
    <b v="0"/>
    <x v="11"/>
    <n v="0"/>
    <n v="176.36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4026"/>
    <n v="1489480556"/>
    <b v="0"/>
    <n v="0"/>
    <b v="0"/>
    <x v="11"/>
    <n v="0"/>
    <n v="725.03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4027"/>
    <n v="1485478734"/>
    <b v="0"/>
    <n v="0"/>
    <b v="0"/>
    <x v="11"/>
    <n v="0"/>
    <n v="98.41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x v="4028"/>
    <n v="1478662675"/>
    <b v="0"/>
    <n v="0"/>
    <b v="0"/>
    <x v="19"/>
    <n v="0"/>
    <n v="42.52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4029"/>
    <n v="1435368598"/>
    <b v="0"/>
    <n v="0"/>
    <b v="0"/>
    <x v="19"/>
    <n v="0"/>
    <n v="251.74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4030"/>
    <n v="1434558479"/>
    <b v="0"/>
    <n v="0"/>
    <b v="0"/>
    <x v="19"/>
    <n v="0"/>
    <n v="62.52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4031"/>
    <n v="1440052651"/>
    <b v="0"/>
    <n v="0"/>
    <b v="0"/>
    <x v="19"/>
    <n v="0"/>
    <n v="82.15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4032"/>
    <n v="1444852796"/>
    <b v="0"/>
    <n v="0"/>
    <b v="0"/>
    <x v="19"/>
    <n v="0"/>
    <n v="39.51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4033"/>
    <n v="1439224829"/>
    <b v="0"/>
    <n v="0"/>
    <b v="0"/>
    <x v="19"/>
    <n v="0"/>
    <n v="82.32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4034"/>
    <n v="1410966179"/>
    <b v="0"/>
    <n v="0"/>
    <b v="0"/>
    <x v="19"/>
    <n v="0"/>
    <n v="117.6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4035"/>
    <n v="1444274839"/>
    <b v="0"/>
    <n v="0"/>
    <b v="0"/>
    <x v="19"/>
    <n v="0"/>
    <n v="177.39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x v="4036"/>
    <n v="1428539708"/>
    <b v="0"/>
    <n v="0"/>
    <b v="0"/>
    <x v="11"/>
    <n v="0"/>
    <n v="388.98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4037"/>
    <n v="1447797950"/>
    <b v="0"/>
    <n v="0"/>
    <b v="0"/>
    <x v="11"/>
    <n v="0"/>
    <n v="189.76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x v="4038"/>
    <n v="1401814964"/>
    <b v="0"/>
    <n v="0"/>
    <b v="0"/>
    <x v="11"/>
    <n v="0"/>
    <n v="110.35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4039"/>
    <n v="1401823952"/>
    <b v="0"/>
    <n v="0"/>
    <b v="0"/>
    <x v="11"/>
    <n v="0"/>
    <n v="222.99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4040"/>
    <n v="1477238423"/>
    <b v="0"/>
    <n v="0"/>
    <b v="0"/>
    <x v="19"/>
    <n v="0"/>
    <n v="146.44999999999999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x v="4041"/>
    <n v="1399480592"/>
    <b v="0"/>
    <n v="0"/>
    <b v="0"/>
    <x v="19"/>
    <n v="0"/>
    <n v="95.83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4042"/>
    <n v="1442890906"/>
    <b v="0"/>
    <n v="0"/>
    <b v="0"/>
    <x v="19"/>
    <n v="0"/>
    <n v="61.56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4043"/>
    <n v="1465172024"/>
    <b v="0"/>
    <n v="0"/>
    <b v="0"/>
    <x v="19"/>
    <n v="0"/>
    <n v="131.38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4044"/>
    <n v="1441552305"/>
    <b v="0"/>
    <n v="0"/>
    <b v="0"/>
    <x v="11"/>
    <n v="0"/>
    <n v="80.19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4045"/>
    <n v="1435202996"/>
    <b v="0"/>
    <n v="0"/>
    <b v="0"/>
    <x v="19"/>
    <n v="0"/>
    <n v="44.06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4046"/>
    <n v="1441730535"/>
    <b v="0"/>
    <n v="0"/>
    <b v="0"/>
    <x v="19"/>
    <n v="0"/>
    <n v="138.66999999999999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x v="4047"/>
    <n v="1420244622"/>
    <b v="0"/>
    <n v="0"/>
    <b v="0"/>
    <x v="19"/>
    <n v="0"/>
    <n v="216.75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x v="4048"/>
    <n v="1472804365"/>
    <b v="0"/>
    <n v="0"/>
    <b v="0"/>
    <x v="19"/>
    <n v="0"/>
    <n v="58.54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4049"/>
    <n v="1419626396"/>
    <b v="0"/>
    <n v="0"/>
    <b v="0"/>
    <x v="19"/>
    <n v="0"/>
    <n v="140.86000000000001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x v="4050"/>
    <n v="1451950570"/>
    <b v="0"/>
    <n v="0"/>
    <b v="0"/>
    <x v="19"/>
    <n v="0"/>
    <n v="148.97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4051"/>
    <n v="1407076069"/>
    <b v="0"/>
    <n v="0"/>
    <b v="0"/>
    <x v="19"/>
    <n v="0"/>
    <n v="67.84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4052"/>
    <n v="1425322792"/>
    <b v="0"/>
    <n v="0"/>
    <b v="0"/>
    <x v="19"/>
    <n v="0"/>
    <n v="207.62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4053"/>
    <n v="1460242191"/>
    <b v="0"/>
    <n v="0"/>
    <b v="0"/>
    <x v="19"/>
    <n v="0"/>
    <n v="116.21"/>
    <x v="6"/>
    <x v="19"/>
    <x v="4075"/>
    <d v="2016-05-09T22:49:51"/>
  </r>
  <r>
    <n v="3886"/>
    <s v="a (Canceled)"/>
    <n v="1"/>
    <n v="10000"/>
    <n v="0"/>
    <x v="1"/>
    <x v="8"/>
    <s v="AUD"/>
    <x v="4054"/>
    <n v="1415683702"/>
    <b v="0"/>
    <n v="0"/>
    <b v="0"/>
    <x v="19"/>
    <n v="0"/>
    <n v="128.62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4055"/>
    <n v="1408203557"/>
    <b v="0"/>
    <n v="0"/>
    <b v="0"/>
    <x v="11"/>
    <n v="0"/>
    <n v="55.96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4056"/>
    <n v="1435709765"/>
    <b v="0"/>
    <n v="0"/>
    <b v="0"/>
    <x v="11"/>
    <n v="0"/>
    <n v="92.04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x v="4057"/>
    <n v="1462360752"/>
    <b v="0"/>
    <n v="0"/>
    <b v="0"/>
    <x v="11"/>
    <n v="0"/>
    <n v="81.13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4058"/>
    <n v="1413291655"/>
    <b v="0"/>
    <n v="0"/>
    <b v="0"/>
    <x v="11"/>
    <n v="0"/>
    <n v="64.37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x v="4059"/>
    <n v="1457078868"/>
    <b v="0"/>
    <n v="0"/>
    <b v="0"/>
    <x v="11"/>
    <n v="0"/>
    <n v="47.06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4060"/>
    <n v="1439350707"/>
    <b v="0"/>
    <n v="0"/>
    <b v="0"/>
    <x v="11"/>
    <n v="0"/>
    <n v="79.97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4061"/>
    <n v="1477981120"/>
    <b v="0"/>
    <n v="0"/>
    <b v="0"/>
    <x v="11"/>
    <n v="0"/>
    <n v="92.13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4062"/>
    <n v="1429306914"/>
    <b v="0"/>
    <n v="0"/>
    <b v="0"/>
    <x v="11"/>
    <n v="0"/>
    <n v="88.15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4063"/>
    <n v="1438098875"/>
    <b v="0"/>
    <n v="0"/>
    <b v="0"/>
    <x v="11"/>
    <n v="0"/>
    <n v="65.3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x v="4064"/>
    <n v="1404892123"/>
    <b v="0"/>
    <n v="0"/>
    <b v="0"/>
    <x v="11"/>
    <n v="0"/>
    <n v="110.39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4065"/>
    <n v="1467162586"/>
    <b v="0"/>
    <n v="0"/>
    <b v="0"/>
    <x v="11"/>
    <n v="0"/>
    <n v="96.38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x v="4066"/>
    <n v="1400168264"/>
    <b v="0"/>
    <n v="0"/>
    <b v="0"/>
    <x v="11"/>
    <n v="0"/>
    <n v="106.8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4067"/>
    <n v="1459203727"/>
    <b v="0"/>
    <n v="0"/>
    <b v="0"/>
    <x v="11"/>
    <n v="0"/>
    <n v="97.64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x v="4068"/>
    <n v="1445226117"/>
    <b v="0"/>
    <n v="0"/>
    <b v="0"/>
    <x v="11"/>
    <n v="0"/>
    <n v="89.96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4069"/>
    <n v="1465850898"/>
    <b v="0"/>
    <n v="0"/>
    <b v="0"/>
    <x v="11"/>
    <n v="0"/>
    <n v="215.96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4070"/>
    <n v="1444413581"/>
    <b v="0"/>
    <n v="0"/>
    <b v="0"/>
    <x v="11"/>
    <n v="0"/>
    <n v="224.85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4071"/>
    <n v="1425633821"/>
    <b v="0"/>
    <n v="0"/>
    <b v="0"/>
    <x v="11"/>
    <n v="0"/>
    <n v="267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4072"/>
    <n v="1427979849"/>
    <b v="0"/>
    <n v="0"/>
    <b v="0"/>
    <x v="11"/>
    <n v="0"/>
    <n v="134.91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4073"/>
    <n v="1455861269"/>
    <b v="0"/>
    <n v="0"/>
    <b v="0"/>
    <x v="11"/>
    <n v="0"/>
    <n v="53.25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74"/>
    <n v="1454975963"/>
    <b v="0"/>
    <n v="0"/>
    <b v="0"/>
    <x v="11"/>
    <n v="0"/>
    <n v="170.63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75"/>
    <n v="1444059839"/>
    <b v="0"/>
    <n v="0"/>
    <b v="0"/>
    <x v="11"/>
    <n v="0"/>
    <n v="370.95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76"/>
    <n v="1447461370"/>
    <b v="0"/>
    <n v="0"/>
    <b v="0"/>
    <x v="11"/>
    <n v="0"/>
    <n v="373.56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77"/>
    <n v="1414591364"/>
    <b v="0"/>
    <n v="0"/>
    <b v="0"/>
    <x v="11"/>
    <n v="0"/>
    <n v="64.930000000000007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x v="4078"/>
    <n v="1415228325"/>
    <b v="0"/>
    <n v="0"/>
    <b v="0"/>
    <x v="11"/>
    <n v="0"/>
    <n v="138.80000000000001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79"/>
    <n v="1399058797"/>
    <b v="0"/>
    <n v="0"/>
    <b v="0"/>
    <x v="11"/>
    <n v="0"/>
    <n v="266.08999999999997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80"/>
    <n v="1472674285"/>
    <b v="0"/>
    <n v="0"/>
    <b v="0"/>
    <x v="11"/>
    <n v="0"/>
    <n v="98.99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81"/>
    <n v="1456025023"/>
    <b v="0"/>
    <n v="0"/>
    <b v="0"/>
    <x v="11"/>
    <n v="0"/>
    <n v="206.31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82"/>
    <n v="1480187931"/>
    <b v="0"/>
    <n v="0"/>
    <b v="0"/>
    <x v="11"/>
    <n v="0"/>
    <n v="101.83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83"/>
    <n v="1411499149"/>
    <b v="0"/>
    <n v="0"/>
    <b v="0"/>
    <x v="11"/>
    <n v="0"/>
    <n v="216.34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84"/>
    <n v="1482951242"/>
    <b v="0"/>
    <n v="0"/>
    <b v="0"/>
    <x v="11"/>
    <n v="0"/>
    <n v="97.11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85"/>
    <n v="1463849116"/>
    <b v="0"/>
    <n v="0"/>
    <b v="0"/>
    <x v="11"/>
    <n v="0"/>
    <n v="67.97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x v="4086"/>
    <n v="1466185786"/>
    <b v="0"/>
    <n v="0"/>
    <b v="0"/>
    <x v="11"/>
    <n v="0"/>
    <n v="99.16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87"/>
    <n v="1449431237"/>
    <b v="0"/>
    <n v="0"/>
    <b v="0"/>
    <x v="11"/>
    <n v="0"/>
    <n v="91.88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x v="4088"/>
    <n v="1462468797"/>
    <b v="0"/>
    <n v="0"/>
    <b v="0"/>
    <x v="11"/>
    <n v="0"/>
    <n v="177.09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89"/>
    <n v="1413341990"/>
    <b v="0"/>
    <n v="0"/>
    <b v="0"/>
    <x v="11"/>
    <n v="0"/>
    <n v="109.96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90"/>
    <n v="1482788482"/>
    <b v="0"/>
    <n v="0"/>
    <b v="0"/>
    <x v="11"/>
    <n v="0"/>
    <n v="168.78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91"/>
    <n v="1446209804"/>
    <b v="0"/>
    <n v="0"/>
    <b v="0"/>
    <x v="11"/>
    <n v="0"/>
    <n v="199.9"/>
    <x v="6"/>
    <x v="11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88.6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1389.36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272.36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116.35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188.51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173.58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29.19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1323.25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247.94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86.16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849.67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422.02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259.25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842.11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511.79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223.58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64.569999999999993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176.2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83.8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593.94000000000005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134.36000000000001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65.89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426.93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180.75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282.66000000000003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128.38999999999999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136.63999999999999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2928.93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56.97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245.02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164.8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108.97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54.88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107.82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91.21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326.29000000000002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483.34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161.26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68.819999999999993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449.26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155.24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147.16999999999999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262.16000000000003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20.47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577.28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457.39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220.74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108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324.69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383.36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117.68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932.31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92.25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279.38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56.34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52.62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53.87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40.07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91.83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385.04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408.98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81.75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223.1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331.1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54.75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61.38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343.15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566.39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203.63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89.31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67.69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31.82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78.83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60.97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120.39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157.29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127.36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95.83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53.48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261.75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48.1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227.85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1008.24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74.11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179.28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105.05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790.84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51.31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55.28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74.64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149.03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84.87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192.39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97.73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589.95000000000005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244.8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379.23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2500.9699999999998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144.69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800.7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51.21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64.819999999999993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226.21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156.05000000000001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71.849999999999994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138.49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154.41999999999999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188.38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143.21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186.81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73.489999999999995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118.61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182.78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161.88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66.62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201.6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75.44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101.86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75.650000000000006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100.08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147.68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74.58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88.26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358.97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244.12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64.63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103.52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133.74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153.52000000000001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118.45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80.989999999999995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118.2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92.16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511.65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307.2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83.35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161.12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42.63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80.73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201.96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60.3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157.33000000000001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169.85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190.55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234.81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451.84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61.2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117.7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81.650000000000006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56.2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164.3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70.92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711.04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115.45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193.05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118.97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186.8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158.36000000000001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493.82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164.94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82.5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76.14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188.31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346.04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183.8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59.96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69.760000000000005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36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526.46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149.46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151.32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278.39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53.99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48.28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44.46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231.66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76.72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67.42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254.39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162.91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49.93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282.72000000000003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117.77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1644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146.35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44.91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114.77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1536.25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97.36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104.99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78.67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2796.67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55.07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922.22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109.04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202.23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246.61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97.82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130.22999999999999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162.91999999999999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159.51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56.41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550.04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152.62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364.35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170.45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119.18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64.02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43.33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82.4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46.58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71.59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149.44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76.44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80.02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109.82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82.96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287.31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66.349999999999994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121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66.7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194.26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133.13999999999999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106.62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219.93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104.82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98.03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119.39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97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271.51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131.13999999999999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153.43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262.11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65.319999999999993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103.2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40.35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119.99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83.97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230.56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99.97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164.91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117.49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131.99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90.5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73.5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96.88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215.73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94.55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65.86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150.9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81.95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55.76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31.66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56.9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75.13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93.26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134.26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57.63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96.3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72.48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109.45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109.42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84.91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845.7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73.42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100.23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297.02999999999997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117.36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130.53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171.79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108.78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141.71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58.41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709.42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42.73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45.55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125.79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27.23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77.23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95.7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81.25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109.34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449.43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70.040000000000006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66.02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92.39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233.9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230.09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170.7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30.65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59.25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95.37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301.94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47.47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148.08000000000001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129.82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120.31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320.45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107.05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64.17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50.76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39.07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71.239999999999995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89.39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331.54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98.84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104.15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85.53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95.76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88.59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148.57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145.04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87.69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151.24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75.5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111.8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211.84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174.03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91.19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99.77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201.22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85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346.13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546.69000000000005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118.7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104.31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86.14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102.86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175.51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99.38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136.46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78.2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38.18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115.69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47.38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85.34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119.19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84.02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200.89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267.81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239.35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115.08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25.09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176.36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725.03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98.41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42.52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251.74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62.52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82.15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39.51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82.32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117.6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177.39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388.98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189.76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110.35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222.99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146.44999999999999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95.83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61.56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131.38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80.19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44.06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138.66999999999999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216.75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58.54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140.86000000000001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148.97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67.84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207.62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116.21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128.62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55.96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92.04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81.13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64.37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47.06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79.97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92.13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88.15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65.3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110.39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96.38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106.8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97.64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89.96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215.96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224.85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267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134.91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53.25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170.63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370.95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373.56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64.930000000000007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138.80000000000001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266.08999999999997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98.99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206.31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101.83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216.34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97.11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67.97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99.16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91.88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177.09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109.96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168.78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199.9"/>
    <x v="6"/>
    <s v="plays"/>
    <x v="4113"/>
    <d v="2015-11-29T13:56:44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40"/>
    <n v="128"/>
    <n v="0"/>
    <n v="468"/>
    <x v="1"/>
    <x v="1"/>
    <x v="0"/>
  </r>
  <r>
    <x v="2"/>
    <n v="44"/>
    <n v="41"/>
    <n v="0"/>
    <n v="85"/>
    <x v="2"/>
    <x v="2"/>
    <x v="0"/>
  </r>
  <r>
    <x v="3"/>
    <n v="10"/>
    <n v="13"/>
    <n v="0"/>
    <n v="23"/>
    <x v="3"/>
    <x v="3"/>
    <x v="0"/>
  </r>
  <r>
    <x v="4"/>
    <n v="1"/>
    <n v="3"/>
    <n v="0"/>
    <n v="4"/>
    <x v="4"/>
    <x v="4"/>
    <x v="0"/>
  </r>
  <r>
    <x v="5"/>
    <n v="3"/>
    <n v="1"/>
    <n v="0"/>
    <n v="4"/>
    <x v="5"/>
    <x v="5"/>
    <x v="0"/>
  </r>
  <r>
    <x v="6"/>
    <n v="0"/>
    <n v="2"/>
    <n v="0"/>
    <n v="2"/>
    <x v="6"/>
    <x v="6"/>
    <x v="0"/>
  </r>
  <r>
    <x v="7"/>
    <n v="1"/>
    <n v="1"/>
    <n v="0"/>
    <n v="2"/>
    <x v="7"/>
    <x v="7"/>
    <x v="0"/>
  </r>
  <r>
    <x v="8"/>
    <n v="0"/>
    <n v="1"/>
    <n v="0"/>
    <n v="1"/>
    <x v="6"/>
    <x v="6"/>
    <x v="0"/>
  </r>
  <r>
    <x v="9"/>
    <n v="0"/>
    <n v="0"/>
    <n v="0"/>
    <n v="0"/>
    <x v="6"/>
    <x v="8"/>
    <x v="0"/>
  </r>
  <r>
    <x v="10"/>
    <n v="0"/>
    <n v="0"/>
    <n v="0"/>
    <n v="0"/>
    <x v="6"/>
    <x v="8"/>
    <x v="0"/>
  </r>
  <r>
    <x v="11"/>
    <n v="2"/>
    <n v="10"/>
    <n v="0"/>
    <n v="12"/>
    <x v="8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DCA29-C62D-734D-816B-CE0A2E223010}" name="PivotTable4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7E2210-2698-CF4A-A29A-3863C90C088B}" name="PivotTable6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11826-FEF0-A144-A32A-E5560456D0A6}" name="PivotTable8" cacheId="6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4F3427-F40E-5A48-90DE-93E8D64B3E94}" name="PivotTable13" cacheId="6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B22:E35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showAll="0">
      <items count="10">
        <item x="6"/>
        <item x="8"/>
        <item x="4"/>
        <item x="3"/>
        <item x="7"/>
        <item x="2"/>
        <item x="1"/>
        <item x="5"/>
        <item x="0"/>
        <item t="default"/>
      </items>
    </pivotField>
    <pivotField dataField="1" showAll="0">
      <items count="11">
        <item x="8"/>
        <item x="0"/>
        <item x="5"/>
        <item x="1"/>
        <item x="2"/>
        <item x="7"/>
        <item x="3"/>
        <item x="4"/>
        <item x="9"/>
        <item x="6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9"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7FD31A-5549-C049-9CA5-4C9693ECDAAA}" name="PivotTable5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E2FD4-30FD-2246-95D8-E0E016CEBBA9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1" t="s">
        <v>8222</v>
      </c>
      <c r="B1" t="s">
        <v>8362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">
      <c r="A5" s="12" t="s">
        <v>8323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">
      <c r="A6" s="12" t="s">
        <v>8359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0522B-E2A5-FD46-937F-D1D909A73A15}">
  <dimension ref="A2:F18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8365</v>
      </c>
      <c r="B2" t="s">
        <v>8323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3" t="s">
        <v>8359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8B58A-57F3-1740-96FF-5026D8B08FCC}">
  <dimension ref="A1:E18"/>
  <sheetViews>
    <sheetView workbookViewId="0">
      <selection activeCell="M8" sqref="M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8365</v>
      </c>
      <c r="B1" t="s">
        <v>8323</v>
      </c>
    </row>
    <row r="2" spans="1:5" x14ac:dyDescent="0.2">
      <c r="A2" s="11" t="s">
        <v>8379</v>
      </c>
      <c r="B2" t="s">
        <v>8362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3" t="s">
        <v>8359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1149-F459-7B42-AFEC-48AAAA53DC14}">
  <dimension ref="A1:H35"/>
  <sheetViews>
    <sheetView topLeftCell="E1" workbookViewId="0">
      <selection activeCell="E14" sqref="E14"/>
    </sheetView>
  </sheetViews>
  <sheetFormatPr baseColWidth="10" defaultRowHeight="15" x14ac:dyDescent="0.2"/>
  <cols>
    <col min="1" max="1" width="15.83203125" customWidth="1"/>
    <col min="2" max="2" width="16" bestFit="1" customWidth="1"/>
    <col min="3" max="3" width="24" bestFit="1" customWidth="1"/>
    <col min="4" max="4" width="20.6640625" bestFit="1" customWidth="1"/>
    <col min="5" max="5" width="23.33203125" bestFit="1" customWidth="1"/>
    <col min="6" max="6" width="20" customWidth="1"/>
    <col min="7" max="7" width="16.5" style="10" customWidth="1"/>
    <col min="8" max="8" width="18.832031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s="10" t="s">
        <v>8386</v>
      </c>
      <c r="H1" t="s">
        <v>8387</v>
      </c>
    </row>
    <row r="2" spans="1:8" x14ac:dyDescent="0.2">
      <c r="A2" t="s">
        <v>8403</v>
      </c>
      <c r="B2">
        <f>COUNTIFS(Kickstarter!$D:$D,"&lt;1000",Kickstarter!$F:$F,"successful", Kickstarter!$R:$R, "plays")</f>
        <v>141</v>
      </c>
      <c r="C2">
        <f>COUNTIFS(Kickstarter!$D:$D,"&lt;1000",Kickstarter!$F:$F,"failed", Kickstarter!$R:$R, "plays")</f>
        <v>45</v>
      </c>
      <c r="D2">
        <f>COUNTIFS(Kickstarter!$D:$D,"&lt;1000",Kickstarter!$F:$F,"canceled", Kickstarter!$R:$R, "plays")</f>
        <v>0</v>
      </c>
      <c r="E2">
        <f>SUM(B2:D2)</f>
        <v>186</v>
      </c>
      <c r="F2">
        <f>((B2/E2)*100)</f>
        <v>75.806451612903231</v>
      </c>
      <c r="G2" s="10">
        <f>((C2/E2)*100)</f>
        <v>24.193548387096776</v>
      </c>
      <c r="H2">
        <f>((D2/E2)*100)</f>
        <v>0</v>
      </c>
    </row>
    <row r="3" spans="1:8" x14ac:dyDescent="0.2">
      <c r="A3" t="s">
        <v>8388</v>
      </c>
      <c r="B3">
        <f>COUNTIFS(Kickstarter!$D:$D,"&gt;1000",Kickstarter!$D:$D,"&lt;4999",Kickstarter!$F:$F,"successful",Kickstarter!$R:$R,"plays")</f>
        <v>340</v>
      </c>
      <c r="C3">
        <f>COUNTIFS(Kickstarter!$D:$D,"&gt;1000",Kickstarter!$D:$D,"&lt;4999",Kickstarter!$F:$F,"failed", Kickstarter!$R:$R, "plays")</f>
        <v>128</v>
      </c>
      <c r="D3">
        <f>COUNTIFS(Kickstarter!$D:$D,"&gt;1000",Kickstarter!$D:$D,"&lt;4999",Kickstarter!$F:$F,"canceled", Kickstarter!$R:$R, "plays")</f>
        <v>0</v>
      </c>
      <c r="E3">
        <f t="shared" ref="E3:E13" si="0">SUM(B3:D3)</f>
        <v>468</v>
      </c>
      <c r="F3">
        <f t="shared" ref="F3:F13" si="1">((B3/E3)*100)</f>
        <v>72.649572649572647</v>
      </c>
      <c r="G3" s="10">
        <f t="shared" ref="G3:G13" si="2">((C3/E3)*100)</f>
        <v>27.350427350427353</v>
      </c>
      <c r="H3">
        <f t="shared" ref="H3:H13" si="3">((D3/E3)*100)</f>
        <v>0</v>
      </c>
    </row>
    <row r="4" spans="1:8" x14ac:dyDescent="0.2">
      <c r="A4" t="s">
        <v>8389</v>
      </c>
      <c r="B4">
        <f>COUNTIFS(Kickstarter!$D:$D,"&gt;5000",Kickstarter!$D:$D,"&lt;9999",Kickstarter!$F:$F,"successful", Kickstarter!$R:$R, "plays")</f>
        <v>44</v>
      </c>
      <c r="C4">
        <f>COUNTIFS(Kickstarter!$D:$D,"&gt;5000",Kickstarter!$D:$D,"&lt;9999",Kickstarter!$F:$F,"failed", Kickstarter!$R:$R, "plays")</f>
        <v>41</v>
      </c>
      <c r="D4">
        <f>COUNTIFS(Kickstarter!$D:$D,"&gt;5000",Kickstarter!$D:$D,"&lt;9999",Kickstarter!$F:$F,"canceled", Kickstarter!$R:$R, "plays")</f>
        <v>0</v>
      </c>
      <c r="E4">
        <f t="shared" si="0"/>
        <v>85</v>
      </c>
      <c r="F4">
        <f t="shared" si="1"/>
        <v>51.764705882352949</v>
      </c>
      <c r="G4" s="10">
        <f t="shared" si="2"/>
        <v>48.235294117647058</v>
      </c>
      <c r="H4">
        <f t="shared" si="3"/>
        <v>0</v>
      </c>
    </row>
    <row r="5" spans="1:8" x14ac:dyDescent="0.2">
      <c r="A5" t="s">
        <v>8390</v>
      </c>
      <c r="B5">
        <f>COUNTIFS(Kickstarter!$D:$D,"&gt;10000",Kickstarter!$D:$D,"&lt;14999",Kickstarter!$F:$F,"successful", Kickstarter!$R:$R, "plays")</f>
        <v>10</v>
      </c>
      <c r="C5">
        <f>COUNTIFS(Kickstarter!$D:$D,"&gt;10000",Kickstarter!$D:$D,"&lt;14999",Kickstarter!$F:$F,"failed", Kickstarter!$R:$R, "plays")</f>
        <v>13</v>
      </c>
      <c r="D5">
        <f>COUNTIFS(Kickstarter!$D:$D,"&gt;10000",Kickstarter!$D:$D,"&lt;14999",Kickstarter!$F:$F,"canceled", Kickstarter!$R:$R, "plays")</f>
        <v>0</v>
      </c>
      <c r="E5">
        <f t="shared" si="0"/>
        <v>23</v>
      </c>
      <c r="F5">
        <f t="shared" si="1"/>
        <v>43.478260869565219</v>
      </c>
      <c r="G5" s="10">
        <f t="shared" si="2"/>
        <v>56.521739130434781</v>
      </c>
      <c r="H5">
        <f t="shared" si="3"/>
        <v>0</v>
      </c>
    </row>
    <row r="6" spans="1:8" x14ac:dyDescent="0.2">
      <c r="A6" t="s">
        <v>8391</v>
      </c>
      <c r="B6">
        <f>COUNTIFS(Kickstarter!$D:$D,"&gt;15000",Kickstarter!$D:$D,"&lt;19999",Kickstarter!$F:$F,"successful", Kickstarter!$R:$R, "plays")</f>
        <v>1</v>
      </c>
      <c r="C6">
        <f>COUNTIFS(Kickstarter!$D:$D,"&gt;15000",Kickstarter!$D:$D,"&lt;19999",Kickstarter!$F:$F,"failed", Kickstarter!$R:$R, "plays")</f>
        <v>3</v>
      </c>
      <c r="D6">
        <f>COUNTIFS(Kickstarter!$D:$D,"&gt;15000",Kickstarter!$D:$D,"&lt;19999",Kickstarter!$F:$F,"canceled", Kickstarter!$R:$R, "plays")</f>
        <v>0</v>
      </c>
      <c r="E6">
        <f t="shared" si="0"/>
        <v>4</v>
      </c>
      <c r="F6">
        <f t="shared" si="1"/>
        <v>25</v>
      </c>
      <c r="G6" s="10">
        <f t="shared" si="2"/>
        <v>75</v>
      </c>
      <c r="H6">
        <f t="shared" si="3"/>
        <v>0</v>
      </c>
    </row>
    <row r="7" spans="1:8" x14ac:dyDescent="0.2">
      <c r="A7" t="s">
        <v>8392</v>
      </c>
      <c r="B7">
        <f>COUNTIFS(Kickstarter!$D:$D,"&gt;20000",Kickstarter!$D:$D,"&lt;24999",Kickstarter!$F:$F,"successful",Kickstarter!$R:$R,"plays")</f>
        <v>3</v>
      </c>
      <c r="C7">
        <f>COUNTIFS(Kickstarter!$D:$D,"&gt;20000",Kickstarter!$D:$D,"&lt;24999",Kickstarter!$F:$F,"failed", Kickstarter!$R:$R, "plays")</f>
        <v>1</v>
      </c>
      <c r="D7">
        <f>COUNTIFS(Kickstarter!$D:$D,"&gt;20000",Kickstarter!$D:$D,"&lt;24999",Kickstarter!$F:$F,"canceled", Kickstarter!$R:$R, "plays")</f>
        <v>0</v>
      </c>
      <c r="E7">
        <f t="shared" si="0"/>
        <v>4</v>
      </c>
      <c r="F7">
        <f t="shared" si="1"/>
        <v>75</v>
      </c>
      <c r="G7" s="10">
        <f t="shared" si="2"/>
        <v>25</v>
      </c>
      <c r="H7">
        <f t="shared" si="3"/>
        <v>0</v>
      </c>
    </row>
    <row r="8" spans="1:8" x14ac:dyDescent="0.2">
      <c r="A8" t="s">
        <v>8393</v>
      </c>
      <c r="B8">
        <f>COUNTIFS(Kickstarter!$D:$D,"&gt;25000",Kickstarter!$D:$D,"&lt;29999",Kickstarter!$F:$F,"successful", Kickstarter!$R:$R, "plays")</f>
        <v>0</v>
      </c>
      <c r="C8">
        <f>COUNTIFS(Kickstarter!$D:$D,"&gt;25000",Kickstarter!$D:$D,"&lt;29999",Kickstarter!$F:$F,"failed", Kickstarter!$R:$R, "plays")</f>
        <v>2</v>
      </c>
      <c r="D8">
        <f>COUNTIFS(Kickstarter!$D:$D,"&gt;25000",Kickstarter!$D:$D,"&lt;29999",Kickstarter!$F:$F,"canceled", Kickstarter!$R:$R, "plays")</f>
        <v>0</v>
      </c>
      <c r="E8">
        <f t="shared" si="0"/>
        <v>2</v>
      </c>
      <c r="F8">
        <f t="shared" si="1"/>
        <v>0</v>
      </c>
      <c r="G8" s="10">
        <f t="shared" si="2"/>
        <v>100</v>
      </c>
      <c r="H8">
        <f t="shared" si="3"/>
        <v>0</v>
      </c>
    </row>
    <row r="9" spans="1:8" x14ac:dyDescent="0.2">
      <c r="A9" t="s">
        <v>8394</v>
      </c>
      <c r="B9">
        <f>COUNTIFS(Kickstarter!$D:$D,"&gt;30000",Kickstarter!$D:$D,"&lt;34999",Kickstarter!$F:$F,"successful", Kickstarter!$R:$R, "plays")</f>
        <v>1</v>
      </c>
      <c r="C9">
        <f>COUNTIFS(Kickstarter!$D:$D,"&gt;30000",Kickstarter!$D:$D,"&lt;34999",Kickstarter!$F:$F,"failed", Kickstarter!$R:$R, "plays")</f>
        <v>1</v>
      </c>
      <c r="D9">
        <f>COUNTIFS(Kickstarter!$D:$D,"&gt;30000",Kickstarter!$D:$D,"&lt;34999",Kickstarter!$F:$F,"canceled", Kickstarter!$R:$R, "plays")</f>
        <v>0</v>
      </c>
      <c r="E9">
        <f t="shared" si="0"/>
        <v>2</v>
      </c>
      <c r="F9">
        <f t="shared" si="1"/>
        <v>50</v>
      </c>
      <c r="G9" s="10">
        <f t="shared" si="2"/>
        <v>50</v>
      </c>
      <c r="H9">
        <f t="shared" si="3"/>
        <v>0</v>
      </c>
    </row>
    <row r="10" spans="1:8" x14ac:dyDescent="0.2">
      <c r="A10" t="s">
        <v>8395</v>
      </c>
      <c r="B10">
        <f>COUNTIFS(Kickstarter!$D:$D,"&gt;35000",Kickstarter!$D:$D,"&lt;39999",Kickstarter!$F:$F,"successful", Kickstarter!$R:$R, "plays")</f>
        <v>0</v>
      </c>
      <c r="C10">
        <f>COUNTIFS(Kickstarter!$D:$D,"&gt;35000",Kickstarter!$D:$D,"&lt;39999",Kickstarter!$F:$F,"failed", Kickstarter!$R:$R, "plays")</f>
        <v>1</v>
      </c>
      <c r="D10">
        <f>COUNTIFS(Kickstarter!$D:$D,"&gt;35000",Kickstarter!$D:$D,"&lt;39999",Kickstarter!$F:$F,"canceled", Kickstarter!$R:$R, "plays")</f>
        <v>0</v>
      </c>
      <c r="E10">
        <f t="shared" si="0"/>
        <v>1</v>
      </c>
      <c r="F10">
        <f t="shared" si="1"/>
        <v>0</v>
      </c>
      <c r="G10" s="10">
        <f t="shared" si="2"/>
        <v>100</v>
      </c>
      <c r="H10">
        <f t="shared" si="3"/>
        <v>0</v>
      </c>
    </row>
    <row r="11" spans="1:8" x14ac:dyDescent="0.2">
      <c r="A11" t="s">
        <v>8396</v>
      </c>
      <c r="B11">
        <f>COUNTIFS(Kickstarter!$D:$D,"&gt;40000",Kickstarter!$D:$D,"&lt;49999",Kickstarter!$F:$F,"successful", Kickstarter!$R:$R, "plays")</f>
        <v>0</v>
      </c>
      <c r="C11">
        <f>COUNTIFS(Kickstarter!$D:$D,"&gt;40000",Kickstarter!$D:$D,"&lt;44999",Kickstarter!$F:$F,"failed", Kickstarter!$R:$R, "plays")</f>
        <v>0</v>
      </c>
      <c r="D11">
        <f>COUNTIFS(Kickstarter!$D:$D,"&gt;40000",Kickstarter!$D:$D,"&lt;44999",Kickstarter!$F:$F,"canceled", Kickstarter!$R:$R, "plays")</f>
        <v>0</v>
      </c>
      <c r="E11">
        <f t="shared" si="0"/>
        <v>0</v>
      </c>
      <c r="F11">
        <f>IFERROR(ROUND(B11/E11,2),0)</f>
        <v>0</v>
      </c>
      <c r="G11" s="10">
        <f>IFERROR(ROUND(C11/E11,2),0)</f>
        <v>0</v>
      </c>
      <c r="H11">
        <f>IFERROR(ROUND(D11/E11,2),0)</f>
        <v>0</v>
      </c>
    </row>
    <row r="12" spans="1:8" x14ac:dyDescent="0.2">
      <c r="A12" t="s">
        <v>8397</v>
      </c>
      <c r="B12">
        <f>COUNTIFS(Kickstarter!$D:$D,"&gt;45000",Kickstarter!$D:$D,"&lt;49999",Kickstarter!$F:$F,"successful", Kickstarter!$R:$R, "plays")</f>
        <v>0</v>
      </c>
      <c r="C12">
        <f>COUNTIFS(Kickstarter!$D:$D,"&gt;45000",Kickstarter!$D:$D,"&lt;49999",Kickstarter!$F:$F,"failed", Kickstarter!$R:$R, "plays")</f>
        <v>0</v>
      </c>
      <c r="D12">
        <f>COUNTIFS(Kickstarter!$D:$D,"&gt;45000",Kickstarter!$D:$D,"&lt;49999",Kickstarter!$F:$F,"canceled", Kickstarter!$R:$R, "plays")</f>
        <v>0</v>
      </c>
      <c r="E12">
        <f t="shared" si="0"/>
        <v>0</v>
      </c>
      <c r="F12">
        <f>IFERROR(ROUND(B12/E12,2),0)</f>
        <v>0</v>
      </c>
      <c r="G12" s="10">
        <f>IFERROR(ROUND(C12/E12,2),0)</f>
        <v>0</v>
      </c>
      <c r="H12">
        <f>IFERROR(ROUND(D12/E12,2),0)</f>
        <v>0</v>
      </c>
    </row>
    <row r="13" spans="1:8" x14ac:dyDescent="0.2">
      <c r="A13" t="s">
        <v>8398</v>
      </c>
      <c r="B13">
        <f>COUNTIFS(Kickstarter!$D:$D,"&gt;50000",Kickstarter!$F:$F,"successful", Kickstarter!$R:$R, "plays")</f>
        <v>2</v>
      </c>
      <c r="C13">
        <f>COUNTIFS(Kickstarter!$D:$D,"&gt;50000",Kickstarter!$F:$F,"failed", Kickstarter!$R:$R, "plays")</f>
        <v>10</v>
      </c>
      <c r="D13">
        <f>COUNTIFS(Kickstarter!$D:$D,"&gt;50000",Kickstarter!$F:$F,"canceled", Kickstarter!$R:$R, "plays")</f>
        <v>0</v>
      </c>
      <c r="E13">
        <f t="shared" si="0"/>
        <v>12</v>
      </c>
      <c r="F13">
        <f t="shared" si="1"/>
        <v>16.666666666666664</v>
      </c>
      <c r="G13" s="10">
        <f t="shared" si="2"/>
        <v>83.333333333333343</v>
      </c>
      <c r="H13">
        <f t="shared" si="3"/>
        <v>0</v>
      </c>
    </row>
    <row r="22" spans="2:5" x14ac:dyDescent="0.2">
      <c r="B22" s="11" t="s">
        <v>8358</v>
      </c>
      <c r="C22" t="s">
        <v>8399</v>
      </c>
      <c r="D22" t="s">
        <v>8400</v>
      </c>
      <c r="E22" t="s">
        <v>8401</v>
      </c>
    </row>
    <row r="23" spans="2:5" x14ac:dyDescent="0.2">
      <c r="B23" s="12" t="s">
        <v>8402</v>
      </c>
      <c r="C23" s="10">
        <v>75.806451612903231</v>
      </c>
      <c r="D23" s="10">
        <v>24.193548387096776</v>
      </c>
      <c r="E23" s="10">
        <v>0</v>
      </c>
    </row>
    <row r="24" spans="2:5" x14ac:dyDescent="0.2">
      <c r="B24" s="12" t="s">
        <v>8388</v>
      </c>
      <c r="C24" s="10">
        <v>72.649572649572647</v>
      </c>
      <c r="D24" s="10">
        <v>27.350427350427353</v>
      </c>
      <c r="E24" s="10">
        <v>0</v>
      </c>
    </row>
    <row r="25" spans="2:5" x14ac:dyDescent="0.2">
      <c r="B25" s="12" t="s">
        <v>8390</v>
      </c>
      <c r="C25" s="10">
        <v>43.478260869565219</v>
      </c>
      <c r="D25" s="10">
        <v>56.521739130434781</v>
      </c>
      <c r="E25" s="10">
        <v>0</v>
      </c>
    </row>
    <row r="26" spans="2:5" x14ac:dyDescent="0.2">
      <c r="B26" s="12" t="s">
        <v>8391</v>
      </c>
      <c r="C26" s="10">
        <v>25</v>
      </c>
      <c r="D26" s="10">
        <v>75</v>
      </c>
      <c r="E26" s="10">
        <v>0</v>
      </c>
    </row>
    <row r="27" spans="2:5" x14ac:dyDescent="0.2">
      <c r="B27" s="12" t="s">
        <v>8392</v>
      </c>
      <c r="C27" s="10">
        <v>75</v>
      </c>
      <c r="D27" s="10">
        <v>25</v>
      </c>
      <c r="E27" s="10">
        <v>0</v>
      </c>
    </row>
    <row r="28" spans="2:5" x14ac:dyDescent="0.2">
      <c r="B28" s="12" t="s">
        <v>8393</v>
      </c>
      <c r="C28" s="10">
        <v>0</v>
      </c>
      <c r="D28" s="10">
        <v>100</v>
      </c>
      <c r="E28" s="10">
        <v>0</v>
      </c>
    </row>
    <row r="29" spans="2:5" x14ac:dyDescent="0.2">
      <c r="B29" s="12" t="s">
        <v>8394</v>
      </c>
      <c r="C29" s="10">
        <v>50</v>
      </c>
      <c r="D29" s="10">
        <v>50</v>
      </c>
      <c r="E29" s="10">
        <v>0</v>
      </c>
    </row>
    <row r="30" spans="2:5" x14ac:dyDescent="0.2">
      <c r="B30" s="12" t="s">
        <v>8395</v>
      </c>
      <c r="C30" s="10">
        <v>0</v>
      </c>
      <c r="D30" s="10">
        <v>100</v>
      </c>
      <c r="E30" s="10">
        <v>0</v>
      </c>
    </row>
    <row r="31" spans="2:5" x14ac:dyDescent="0.2">
      <c r="B31" s="12" t="s">
        <v>8396</v>
      </c>
      <c r="C31" s="10">
        <v>0</v>
      </c>
      <c r="D31" s="10">
        <v>0</v>
      </c>
      <c r="E31" s="10">
        <v>0</v>
      </c>
    </row>
    <row r="32" spans="2:5" x14ac:dyDescent="0.2">
      <c r="B32" s="12" t="s">
        <v>8397</v>
      </c>
      <c r="C32" s="10">
        <v>0</v>
      </c>
      <c r="D32" s="10">
        <v>0</v>
      </c>
      <c r="E32" s="10">
        <v>0</v>
      </c>
    </row>
    <row r="33" spans="2:5" x14ac:dyDescent="0.2">
      <c r="B33" s="12" t="s">
        <v>8389</v>
      </c>
      <c r="C33" s="10">
        <v>51.764705882352949</v>
      </c>
      <c r="D33" s="10">
        <v>48.235294117647058</v>
      </c>
      <c r="E33" s="10">
        <v>0</v>
      </c>
    </row>
    <row r="34" spans="2:5" x14ac:dyDescent="0.2">
      <c r="B34" s="12" t="s">
        <v>8398</v>
      </c>
      <c r="C34" s="10">
        <v>16.666666666666664</v>
      </c>
      <c r="D34" s="10">
        <v>83.333333333333343</v>
      </c>
      <c r="E34" s="10">
        <v>0</v>
      </c>
    </row>
    <row r="35" spans="2:5" x14ac:dyDescent="0.2">
      <c r="B35" s="12" t="s">
        <v>8359</v>
      </c>
      <c r="C35" s="10">
        <v>410.36565768106067</v>
      </c>
      <c r="D35" s="10">
        <v>589.63434231893939</v>
      </c>
      <c r="E35" s="10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Q1" zoomScale="120" zoomScaleNormal="120" workbookViewId="0">
      <selection activeCell="T7" sqref="T7"/>
    </sheetView>
  </sheetViews>
  <sheetFormatPr baseColWidth="10" defaultColWidth="8.83203125" defaultRowHeight="15" x14ac:dyDescent="0.2"/>
  <cols>
    <col min="1" max="1" width="8.83203125" customWidth="1"/>
    <col min="2" max="2" width="38.5" style="3" customWidth="1"/>
    <col min="3" max="3" width="40.33203125" style="3" customWidth="1"/>
    <col min="4" max="4" width="19.33203125" style="6" customWidth="1"/>
    <col min="5" max="5" width="19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6.33203125" style="10" customWidth="1"/>
    <col min="17" max="17" width="41.1640625" customWidth="1"/>
    <col min="18" max="18" width="14.6640625" customWidth="1"/>
    <col min="19" max="19" width="21.33203125" style="15" customWidth="1"/>
    <col min="20" max="20" width="18.1640625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8365</v>
      </c>
      <c r="R1" s="9" t="s">
        <v>8366</v>
      </c>
      <c r="S1" s="14" t="s">
        <v>8363</v>
      </c>
      <c r="T1" s="16" t="s">
        <v>8364</v>
      </c>
      <c r="U1" s="9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ROUND(E2/L2,2)</f>
        <v>88.6</v>
      </c>
      <c r="Q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>ROUND(E3/L3,2)</f>
        <v>1389.36</v>
      </c>
      <c r="Q3" t="s">
        <v>8308</v>
      </c>
      <c r="R3" t="s">
        <v>8310</v>
      </c>
      <c r="S3" s="15">
        <f t="shared" ref="S3:S66" si="1">(((J3/60)/60)/24)+DATE(1970,1,1)</f>
        <v>42714.440416666665</v>
      </c>
      <c r="T3" s="15">
        <f t="shared" ref="T3:T66" si="2">(((I3/60)/60)/24)+DATE(1970,1,1)</f>
        <v>42759.440416666665</v>
      </c>
      <c r="U3">
        <f t="shared" ref="U3:U66" si="3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ref="P4:P66" si="4">ROUND(E4/L4,2)</f>
        <v>272.36</v>
      </c>
      <c r="Q4" t="s">
        <v>8308</v>
      </c>
      <c r="R4" t="s">
        <v>8309</v>
      </c>
      <c r="S4" s="15">
        <f t="shared" si="1"/>
        <v>41561.500706018516</v>
      </c>
      <c r="T4" s="15">
        <f t="shared" si="2"/>
        <v>41593.166666666664</v>
      </c>
      <c r="U4">
        <f t="shared" si="3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4"/>
        <v>116.35</v>
      </c>
      <c r="Q5" t="s">
        <v>8308</v>
      </c>
      <c r="R5" t="s">
        <v>8309</v>
      </c>
      <c r="S5" s="15">
        <f t="shared" si="1"/>
        <v>41803.880659722221</v>
      </c>
      <c r="T5" s="15">
        <f t="shared" si="2"/>
        <v>41843.880659722221</v>
      </c>
      <c r="U5">
        <f t="shared" si="3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4"/>
        <v>188.51</v>
      </c>
      <c r="Q6" t="s">
        <v>8308</v>
      </c>
      <c r="R6" t="s">
        <v>8309</v>
      </c>
      <c r="S6" s="15">
        <f t="shared" si="1"/>
        <v>42473.604270833333</v>
      </c>
      <c r="T6" s="15">
        <f t="shared" si="2"/>
        <v>42527.709722222222</v>
      </c>
      <c r="U6">
        <f t="shared" si="3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4"/>
        <v>173.58</v>
      </c>
      <c r="Q7" t="s">
        <v>8308</v>
      </c>
      <c r="R7" t="s">
        <v>8309</v>
      </c>
      <c r="S7" s="15">
        <f t="shared" si="1"/>
        <v>42499.960810185185</v>
      </c>
      <c r="T7" s="15">
        <f t="shared" si="2"/>
        <v>42559.960810185185</v>
      </c>
      <c r="U7">
        <f t="shared" si="3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4"/>
        <v>29.19</v>
      </c>
      <c r="Q8" t="s">
        <v>8311</v>
      </c>
      <c r="R8" t="s">
        <v>8312</v>
      </c>
      <c r="S8" s="15">
        <f t="shared" si="1"/>
        <v>41394.871678240743</v>
      </c>
      <c r="T8" s="15">
        <f t="shared" si="2"/>
        <v>41408.871678240743</v>
      </c>
      <c r="U8">
        <f t="shared" si="3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4"/>
        <v>1323.25</v>
      </c>
      <c r="Q9" t="s">
        <v>8308</v>
      </c>
      <c r="R9" t="s">
        <v>8309</v>
      </c>
      <c r="S9" s="15">
        <f t="shared" si="1"/>
        <v>41039.225601851853</v>
      </c>
      <c r="T9" s="15">
        <f t="shared" si="2"/>
        <v>41072.291666666664</v>
      </c>
      <c r="U9">
        <f t="shared" si="3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4"/>
        <v>247.94</v>
      </c>
      <c r="Q10" t="s">
        <v>8308</v>
      </c>
      <c r="R10" t="s">
        <v>8309</v>
      </c>
      <c r="S10" s="15">
        <f t="shared" si="1"/>
        <v>42549.722962962958</v>
      </c>
      <c r="T10" s="15">
        <f t="shared" si="2"/>
        <v>42588.291666666672</v>
      </c>
      <c r="U10">
        <f t="shared" si="3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4"/>
        <v>86.16</v>
      </c>
      <c r="Q11" t="s">
        <v>8308</v>
      </c>
      <c r="R11" t="s">
        <v>8309</v>
      </c>
      <c r="S11" s="15">
        <f t="shared" si="1"/>
        <v>41389.364849537036</v>
      </c>
      <c r="T11" s="15">
        <f t="shared" si="2"/>
        <v>41425.5</v>
      </c>
      <c r="U11">
        <f t="shared" si="3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4"/>
        <v>849.67</v>
      </c>
      <c r="Q12" t="s">
        <v>8313</v>
      </c>
      <c r="R12" t="s">
        <v>8314</v>
      </c>
      <c r="S12" s="15">
        <f t="shared" si="1"/>
        <v>42415.253437499996</v>
      </c>
      <c r="T12" s="15">
        <f t="shared" si="2"/>
        <v>42445.211770833332</v>
      </c>
      <c r="U12">
        <f t="shared" si="3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4"/>
        <v>422.02</v>
      </c>
      <c r="Q13" t="s">
        <v>8308</v>
      </c>
      <c r="R13" t="s">
        <v>8309</v>
      </c>
      <c r="S13" s="15">
        <f t="shared" si="1"/>
        <v>42347.358483796299</v>
      </c>
      <c r="T13" s="15">
        <f t="shared" si="2"/>
        <v>42380.958333333328</v>
      </c>
      <c r="U13">
        <f t="shared" si="3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4"/>
        <v>259.25</v>
      </c>
      <c r="Q14" t="s">
        <v>8308</v>
      </c>
      <c r="R14" t="s">
        <v>8309</v>
      </c>
      <c r="S14" s="15">
        <f t="shared" si="1"/>
        <v>42519.6565162037</v>
      </c>
      <c r="T14" s="15">
        <f t="shared" si="2"/>
        <v>42549.6565162037</v>
      </c>
      <c r="U14">
        <f t="shared" si="3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4"/>
        <v>842.11</v>
      </c>
      <c r="Q15" t="s">
        <v>8308</v>
      </c>
      <c r="R15" t="s">
        <v>8309</v>
      </c>
      <c r="S15" s="15">
        <f t="shared" si="1"/>
        <v>42394.580740740741</v>
      </c>
      <c r="T15" s="15">
        <f t="shared" si="2"/>
        <v>42441.208333333328</v>
      </c>
      <c r="U15">
        <f t="shared" si="3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4"/>
        <v>511.79</v>
      </c>
      <c r="Q16" t="s">
        <v>8308</v>
      </c>
      <c r="R16" t="s">
        <v>8309</v>
      </c>
      <c r="S16" s="15">
        <f t="shared" si="1"/>
        <v>42157.251828703709</v>
      </c>
      <c r="T16" s="15">
        <f t="shared" si="2"/>
        <v>42197.251828703709</v>
      </c>
      <c r="U16">
        <f t="shared" si="3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4"/>
        <v>223.58</v>
      </c>
      <c r="Q17" t="s">
        <v>8308</v>
      </c>
      <c r="R17" t="s">
        <v>8315</v>
      </c>
      <c r="S17" s="15">
        <f t="shared" si="1"/>
        <v>42689.582349537035</v>
      </c>
      <c r="T17" s="15">
        <f t="shared" si="2"/>
        <v>42725.332638888889</v>
      </c>
      <c r="U17">
        <f t="shared" si="3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4"/>
        <v>64.569999999999993</v>
      </c>
      <c r="Q18" t="s">
        <v>8308</v>
      </c>
      <c r="R18" t="s">
        <v>8309</v>
      </c>
      <c r="S18" s="15">
        <f t="shared" si="1"/>
        <v>41744.290868055556</v>
      </c>
      <c r="T18" s="15">
        <f t="shared" si="2"/>
        <v>41774.290868055556</v>
      </c>
      <c r="U18">
        <f t="shared" si="3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4"/>
        <v>176.2</v>
      </c>
      <c r="Q19" t="s">
        <v>8308</v>
      </c>
      <c r="R19" t="s">
        <v>8309</v>
      </c>
      <c r="S19" s="15">
        <f t="shared" si="1"/>
        <v>41730.584374999999</v>
      </c>
      <c r="T19" s="15">
        <f t="shared" si="2"/>
        <v>41760.584374999999</v>
      </c>
      <c r="U19">
        <f t="shared" si="3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4"/>
        <v>83.8</v>
      </c>
      <c r="Q20" t="s">
        <v>8308</v>
      </c>
      <c r="R20" t="s">
        <v>8315</v>
      </c>
      <c r="S20" s="15">
        <f t="shared" si="1"/>
        <v>42704.335810185185</v>
      </c>
      <c r="T20" s="15">
        <f t="shared" si="2"/>
        <v>42737.957638888889</v>
      </c>
      <c r="U20">
        <f t="shared" si="3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4"/>
        <v>593.94000000000005</v>
      </c>
      <c r="Q21" t="s">
        <v>8308</v>
      </c>
      <c r="R21" t="s">
        <v>8309</v>
      </c>
      <c r="S21" s="15">
        <f t="shared" si="1"/>
        <v>42076.130011574074</v>
      </c>
      <c r="T21" s="15">
        <f t="shared" si="2"/>
        <v>42131.290277777778</v>
      </c>
      <c r="U21">
        <f t="shared" si="3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4"/>
        <v>134.36000000000001</v>
      </c>
      <c r="Q22" t="s">
        <v>8308</v>
      </c>
      <c r="R22" t="s">
        <v>8310</v>
      </c>
      <c r="S22" s="15">
        <f t="shared" si="1"/>
        <v>42199.651319444441</v>
      </c>
      <c r="T22" s="15">
        <f t="shared" si="2"/>
        <v>42235.651319444441</v>
      </c>
      <c r="U22">
        <f t="shared" si="3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4"/>
        <v>65.89</v>
      </c>
      <c r="Q23" t="s">
        <v>8316</v>
      </c>
      <c r="R23" t="s">
        <v>8317</v>
      </c>
      <c r="S23" s="15">
        <f t="shared" si="1"/>
        <v>42033.584016203706</v>
      </c>
      <c r="T23" s="15">
        <f t="shared" si="2"/>
        <v>42063.584016203706</v>
      </c>
      <c r="U23">
        <f t="shared" si="3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4"/>
        <v>426.93</v>
      </c>
      <c r="Q24" t="s">
        <v>8316</v>
      </c>
      <c r="R24" t="s">
        <v>8317</v>
      </c>
      <c r="S24" s="15">
        <f t="shared" si="1"/>
        <v>42677.005474537036</v>
      </c>
      <c r="T24" s="15">
        <f t="shared" si="2"/>
        <v>42707.0471412037</v>
      </c>
      <c r="U24">
        <f t="shared" si="3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4"/>
        <v>180.75</v>
      </c>
      <c r="Q25" t="s">
        <v>8308</v>
      </c>
      <c r="R25" t="s">
        <v>8309</v>
      </c>
      <c r="S25" s="15">
        <f t="shared" si="1"/>
        <v>42452.272824074069</v>
      </c>
      <c r="T25" s="15">
        <f t="shared" si="2"/>
        <v>42482.272824074069</v>
      </c>
      <c r="U25">
        <f t="shared" si="3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4"/>
        <v>282.66000000000003</v>
      </c>
      <c r="Q26" t="s">
        <v>8308</v>
      </c>
      <c r="R26" t="s">
        <v>8309</v>
      </c>
      <c r="S26" s="15">
        <f t="shared" si="1"/>
        <v>42290.460023148145</v>
      </c>
      <c r="T26" s="15">
        <f t="shared" si="2"/>
        <v>42327.207638888889</v>
      </c>
      <c r="U26">
        <f t="shared" si="3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4"/>
        <v>128.38999999999999</v>
      </c>
      <c r="Q27" t="s">
        <v>8308</v>
      </c>
      <c r="R27" t="s">
        <v>8309</v>
      </c>
      <c r="S27" s="15">
        <f t="shared" si="1"/>
        <v>42136.209675925929</v>
      </c>
      <c r="T27" s="15">
        <f t="shared" si="2"/>
        <v>42167.833333333328</v>
      </c>
      <c r="U27">
        <f t="shared" si="3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4"/>
        <v>136.63999999999999</v>
      </c>
      <c r="Q28" t="s">
        <v>8308</v>
      </c>
      <c r="R28" t="s">
        <v>8309</v>
      </c>
      <c r="S28" s="15">
        <f t="shared" si="1"/>
        <v>41835.540486111109</v>
      </c>
      <c r="T28" s="15">
        <f t="shared" si="2"/>
        <v>41865.540486111109</v>
      </c>
      <c r="U28">
        <f t="shared" si="3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4"/>
        <v>2928.93</v>
      </c>
      <c r="Q29" t="s">
        <v>8308</v>
      </c>
      <c r="R29" t="s">
        <v>8318</v>
      </c>
      <c r="S29" s="15">
        <f t="shared" si="1"/>
        <v>42746.270057870366</v>
      </c>
      <c r="T29" s="15">
        <f t="shared" si="2"/>
        <v>42776.270057870366</v>
      </c>
      <c r="U29">
        <f t="shared" si="3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4"/>
        <v>56.97</v>
      </c>
      <c r="Q30" t="s">
        <v>8316</v>
      </c>
      <c r="R30" t="s">
        <v>8317</v>
      </c>
      <c r="S30" s="15">
        <f t="shared" si="1"/>
        <v>42068.209097222221</v>
      </c>
      <c r="T30" s="15">
        <f t="shared" si="2"/>
        <v>42097.165972222225</v>
      </c>
      <c r="U30">
        <f t="shared" si="3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4"/>
        <v>245.02</v>
      </c>
      <c r="Q31" t="s">
        <v>8308</v>
      </c>
      <c r="R31" t="s">
        <v>8309</v>
      </c>
      <c r="S31" s="15">
        <f t="shared" si="1"/>
        <v>42311.216898148152</v>
      </c>
      <c r="T31" s="15">
        <f t="shared" si="2"/>
        <v>42357.332638888889</v>
      </c>
      <c r="U31">
        <f t="shared" si="3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4"/>
        <v>164.8</v>
      </c>
      <c r="Q32" t="s">
        <v>8316</v>
      </c>
      <c r="R32" t="s">
        <v>8317</v>
      </c>
      <c r="S32" s="15">
        <f t="shared" si="1"/>
        <v>41873.79184027778</v>
      </c>
      <c r="T32" s="15">
        <f t="shared" si="2"/>
        <v>41903.79184027778</v>
      </c>
      <c r="U32">
        <f t="shared" si="3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4"/>
        <v>108.97</v>
      </c>
      <c r="Q33" t="s">
        <v>8308</v>
      </c>
      <c r="R33" t="s">
        <v>8309</v>
      </c>
      <c r="S33" s="15">
        <f t="shared" si="1"/>
        <v>42605.70857638889</v>
      </c>
      <c r="T33" s="15">
        <f t="shared" si="2"/>
        <v>42635.70857638889</v>
      </c>
      <c r="U33">
        <f t="shared" si="3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4"/>
        <v>54.88</v>
      </c>
      <c r="Q34" t="s">
        <v>8319</v>
      </c>
      <c r="R34" t="s">
        <v>8320</v>
      </c>
      <c r="S34" s="15">
        <f t="shared" si="1"/>
        <v>41842.917129629634</v>
      </c>
      <c r="T34" s="15">
        <f t="shared" si="2"/>
        <v>41877.917129629634</v>
      </c>
      <c r="U34">
        <f t="shared" si="3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4"/>
        <v>107.82</v>
      </c>
      <c r="Q35" t="s">
        <v>8316</v>
      </c>
      <c r="R35" t="s">
        <v>8317</v>
      </c>
      <c r="S35" s="15">
        <f t="shared" si="1"/>
        <v>42725.869363425925</v>
      </c>
      <c r="T35" s="15">
        <f t="shared" si="2"/>
        <v>42745.915972222225</v>
      </c>
      <c r="U35">
        <f t="shared" si="3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4"/>
        <v>91.21</v>
      </c>
      <c r="Q36" t="s">
        <v>8308</v>
      </c>
      <c r="R36" t="s">
        <v>8309</v>
      </c>
      <c r="S36" s="15">
        <f t="shared" si="1"/>
        <v>42423.542384259257</v>
      </c>
      <c r="T36" s="15">
        <f t="shared" si="2"/>
        <v>42463.500717592593</v>
      </c>
      <c r="U36">
        <f t="shared" si="3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4"/>
        <v>326.29000000000002</v>
      </c>
      <c r="Q37" t="s">
        <v>8308</v>
      </c>
      <c r="R37" t="s">
        <v>8309</v>
      </c>
      <c r="S37" s="15">
        <f t="shared" si="1"/>
        <v>42375.08394675926</v>
      </c>
      <c r="T37" s="15">
        <f t="shared" si="2"/>
        <v>42420.08394675926</v>
      </c>
      <c r="U37">
        <f t="shared" si="3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4"/>
        <v>483.34</v>
      </c>
      <c r="Q38" t="s">
        <v>8308</v>
      </c>
      <c r="R38" t="s">
        <v>8309</v>
      </c>
      <c r="S38" s="15">
        <f t="shared" si="1"/>
        <v>42067.923668981486</v>
      </c>
      <c r="T38" s="15">
        <f t="shared" si="2"/>
        <v>42112.882002314815</v>
      </c>
      <c r="U38">
        <f t="shared" si="3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4"/>
        <v>161.26</v>
      </c>
      <c r="Q39" t="s">
        <v>8321</v>
      </c>
      <c r="R39" t="s">
        <v>8322</v>
      </c>
      <c r="S39" s="15">
        <f t="shared" si="1"/>
        <v>41261.767812500002</v>
      </c>
      <c r="T39" s="15">
        <f t="shared" si="2"/>
        <v>41306.767812500002</v>
      </c>
      <c r="U39">
        <f t="shared" si="3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4"/>
        <v>68.819999999999993</v>
      </c>
      <c r="Q40" t="s">
        <v>8308</v>
      </c>
      <c r="R40" t="s">
        <v>8309</v>
      </c>
      <c r="S40" s="15">
        <f t="shared" si="1"/>
        <v>42548.269861111112</v>
      </c>
      <c r="T40" s="15">
        <f t="shared" si="2"/>
        <v>42593.269861111112</v>
      </c>
      <c r="U40">
        <f t="shared" si="3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4"/>
        <v>449.26</v>
      </c>
      <c r="Q41" t="s">
        <v>8308</v>
      </c>
      <c r="R41" t="s">
        <v>8309</v>
      </c>
      <c r="S41" s="15">
        <f t="shared" si="1"/>
        <v>42675.438946759255</v>
      </c>
      <c r="T41" s="15">
        <f t="shared" si="2"/>
        <v>42705.207638888889</v>
      </c>
      <c r="U41">
        <f t="shared" si="3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4"/>
        <v>155.24</v>
      </c>
      <c r="Q42" t="s">
        <v>8323</v>
      </c>
      <c r="R42" t="s">
        <v>8324</v>
      </c>
      <c r="S42" s="15">
        <f t="shared" si="1"/>
        <v>41894.632361111115</v>
      </c>
      <c r="T42" s="15">
        <f t="shared" si="2"/>
        <v>41954.674027777779</v>
      </c>
      <c r="U42">
        <f t="shared" si="3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4"/>
        <v>147.16999999999999</v>
      </c>
      <c r="Q43" t="s">
        <v>8321</v>
      </c>
      <c r="R43" t="s">
        <v>8322</v>
      </c>
      <c r="S43" s="15">
        <f t="shared" si="1"/>
        <v>42775.314884259264</v>
      </c>
      <c r="T43" s="15">
        <f t="shared" si="2"/>
        <v>42808.956250000003</v>
      </c>
      <c r="U43">
        <f t="shared" si="3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4"/>
        <v>262.16000000000003</v>
      </c>
      <c r="Q44" t="s">
        <v>8308</v>
      </c>
      <c r="R44" t="s">
        <v>8309</v>
      </c>
      <c r="S44" s="15">
        <f t="shared" si="1"/>
        <v>42311.625081018516</v>
      </c>
      <c r="T44" s="15">
        <f t="shared" si="2"/>
        <v>42357.041666666672</v>
      </c>
      <c r="U44">
        <f t="shared" si="3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4"/>
        <v>20.47</v>
      </c>
      <c r="Q45" t="s">
        <v>8308</v>
      </c>
      <c r="R45" t="s">
        <v>8309</v>
      </c>
      <c r="S45" s="15">
        <f t="shared" si="1"/>
        <v>41450.681574074071</v>
      </c>
      <c r="T45" s="15">
        <f t="shared" si="2"/>
        <v>41480.681574074071</v>
      </c>
      <c r="U45">
        <f t="shared" si="3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4"/>
        <v>577.28</v>
      </c>
      <c r="Q46" t="s">
        <v>8308</v>
      </c>
      <c r="R46" t="s">
        <v>8309</v>
      </c>
      <c r="S46" s="15">
        <f t="shared" si="1"/>
        <v>41020.271770833337</v>
      </c>
      <c r="T46" s="15">
        <f t="shared" si="2"/>
        <v>41052.791666666664</v>
      </c>
      <c r="U46">
        <f t="shared" si="3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4"/>
        <v>457.39</v>
      </c>
      <c r="Q47" t="s">
        <v>8308</v>
      </c>
      <c r="R47" t="s">
        <v>8309</v>
      </c>
      <c r="S47" s="15">
        <f t="shared" si="1"/>
        <v>42136.420752314814</v>
      </c>
      <c r="T47" s="15">
        <f t="shared" si="2"/>
        <v>42166.420752314814</v>
      </c>
      <c r="U47">
        <f t="shared" si="3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4"/>
        <v>220.74</v>
      </c>
      <c r="Q48" t="s">
        <v>8308</v>
      </c>
      <c r="R48" t="s">
        <v>8309</v>
      </c>
      <c r="S48" s="15">
        <f t="shared" si="1"/>
        <v>42136.184560185182</v>
      </c>
      <c r="T48" s="15">
        <f t="shared" si="2"/>
        <v>42166.184560185182</v>
      </c>
      <c r="U48">
        <f t="shared" si="3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4"/>
        <v>108</v>
      </c>
      <c r="Q49" t="s">
        <v>8323</v>
      </c>
      <c r="R49" t="s">
        <v>8324</v>
      </c>
      <c r="S49" s="15">
        <f t="shared" si="1"/>
        <v>42322.653749999998</v>
      </c>
      <c r="T49" s="15">
        <f t="shared" si="2"/>
        <v>42362.653749999998</v>
      </c>
      <c r="U49">
        <f t="shared" si="3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4"/>
        <v>324.69</v>
      </c>
      <c r="Q50" t="s">
        <v>8308</v>
      </c>
      <c r="R50" t="s">
        <v>8309</v>
      </c>
      <c r="S50" s="15">
        <f t="shared" si="1"/>
        <v>42087.668032407411</v>
      </c>
      <c r="T50" s="15">
        <f t="shared" si="2"/>
        <v>42132.668032407411</v>
      </c>
      <c r="U50">
        <f t="shared" si="3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4"/>
        <v>383.36</v>
      </c>
      <c r="Q51" t="s">
        <v>8308</v>
      </c>
      <c r="R51" t="s">
        <v>8309</v>
      </c>
      <c r="S51" s="15">
        <f t="shared" si="1"/>
        <v>42661.323414351849</v>
      </c>
      <c r="T51" s="15">
        <f t="shared" si="2"/>
        <v>42697.365081018521</v>
      </c>
      <c r="U51">
        <f t="shared" si="3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4"/>
        <v>117.68</v>
      </c>
      <c r="Q52" t="s">
        <v>8321</v>
      </c>
      <c r="R52" t="s">
        <v>8325</v>
      </c>
      <c r="S52" s="15">
        <f t="shared" si="1"/>
        <v>42556.583368055552</v>
      </c>
      <c r="T52" s="15">
        <f t="shared" si="2"/>
        <v>42586.583368055552</v>
      </c>
      <c r="U52">
        <f t="shared" si="3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4"/>
        <v>932.31</v>
      </c>
      <c r="Q53" t="s">
        <v>8308</v>
      </c>
      <c r="R53" t="s">
        <v>8310</v>
      </c>
      <c r="S53" s="15">
        <f t="shared" si="1"/>
        <v>42276.624803240738</v>
      </c>
      <c r="T53" s="15">
        <f t="shared" si="2"/>
        <v>42307.624803240738</v>
      </c>
      <c r="U53">
        <f t="shared" si="3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4"/>
        <v>92.25</v>
      </c>
      <c r="Q54" t="s">
        <v>8321</v>
      </c>
      <c r="R54" t="s">
        <v>8322</v>
      </c>
      <c r="S54" s="15">
        <f t="shared" si="1"/>
        <v>42758.197013888886</v>
      </c>
      <c r="T54" s="15">
        <f t="shared" si="2"/>
        <v>42788.197013888886</v>
      </c>
      <c r="U54">
        <f t="shared" si="3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4"/>
        <v>279.38</v>
      </c>
      <c r="Q55" t="s">
        <v>8308</v>
      </c>
      <c r="R55" t="s">
        <v>8309</v>
      </c>
      <c r="S55" s="15">
        <f t="shared" si="1"/>
        <v>42676.586979166663</v>
      </c>
      <c r="T55" s="15">
        <f t="shared" si="2"/>
        <v>42707.628645833334</v>
      </c>
      <c r="U55">
        <f t="shared" si="3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4"/>
        <v>56.34</v>
      </c>
      <c r="Q56" t="s">
        <v>8321</v>
      </c>
      <c r="R56" t="s">
        <v>8322</v>
      </c>
      <c r="S56" s="15">
        <f t="shared" si="1"/>
        <v>41709.463518518518</v>
      </c>
      <c r="T56" s="15">
        <f t="shared" si="2"/>
        <v>41768.875</v>
      </c>
      <c r="U56">
        <f t="shared" si="3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4"/>
        <v>52.62</v>
      </c>
      <c r="Q57" t="s">
        <v>8311</v>
      </c>
      <c r="R57" t="s">
        <v>8312</v>
      </c>
      <c r="S57" s="15">
        <f t="shared" si="1"/>
        <v>40959.734398148146</v>
      </c>
      <c r="T57" s="15">
        <f t="shared" si="2"/>
        <v>40990.125</v>
      </c>
      <c r="U57">
        <f t="shared" si="3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4"/>
        <v>53.87</v>
      </c>
      <c r="Q58" t="s">
        <v>8316</v>
      </c>
      <c r="R58" t="s">
        <v>8317</v>
      </c>
      <c r="S58" s="15">
        <f t="shared" si="1"/>
        <v>41569.575613425928</v>
      </c>
      <c r="T58" s="15">
        <f t="shared" si="2"/>
        <v>41605.126388888886</v>
      </c>
      <c r="U58">
        <f t="shared" si="3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4"/>
        <v>40.07</v>
      </c>
      <c r="Q59" t="s">
        <v>8316</v>
      </c>
      <c r="R59" t="s">
        <v>8317</v>
      </c>
      <c r="S59" s="15">
        <f t="shared" si="1"/>
        <v>42691.8512037037</v>
      </c>
      <c r="T59" s="15">
        <f t="shared" si="2"/>
        <v>42719.958333333328</v>
      </c>
      <c r="U59">
        <f t="shared" si="3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4"/>
        <v>91.83</v>
      </c>
      <c r="Q60" t="s">
        <v>8308</v>
      </c>
      <c r="R60" t="s">
        <v>8309</v>
      </c>
      <c r="S60" s="15">
        <f t="shared" si="1"/>
        <v>41387.651516203703</v>
      </c>
      <c r="T60" s="15">
        <f t="shared" si="2"/>
        <v>41417.651516203703</v>
      </c>
      <c r="U60">
        <f t="shared" si="3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4"/>
        <v>385.04</v>
      </c>
      <c r="Q61" t="s">
        <v>8308</v>
      </c>
      <c r="R61" t="s">
        <v>8309</v>
      </c>
      <c r="S61" s="15">
        <f t="shared" si="1"/>
        <v>42502.569120370375</v>
      </c>
      <c r="T61" s="15">
        <f t="shared" si="2"/>
        <v>42532.569120370375</v>
      </c>
      <c r="U61">
        <f t="shared" si="3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4"/>
        <v>408.98</v>
      </c>
      <c r="Q62" t="s">
        <v>8308</v>
      </c>
      <c r="R62" t="s">
        <v>8309</v>
      </c>
      <c r="S62" s="15">
        <f t="shared" si="1"/>
        <v>41941.500520833331</v>
      </c>
      <c r="T62" s="15">
        <f t="shared" si="2"/>
        <v>41976.542187500003</v>
      </c>
      <c r="U62">
        <f t="shared" si="3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4"/>
        <v>81.75</v>
      </c>
      <c r="Q63" t="s">
        <v>8321</v>
      </c>
      <c r="R63" t="s">
        <v>8322</v>
      </c>
      <c r="S63" s="15">
        <f t="shared" si="1"/>
        <v>41674.063078703701</v>
      </c>
      <c r="T63" s="15">
        <f t="shared" si="2"/>
        <v>41705.957638888889</v>
      </c>
      <c r="U63">
        <f t="shared" si="3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4"/>
        <v>223.1</v>
      </c>
      <c r="Q64" t="s">
        <v>8308</v>
      </c>
      <c r="R64" t="s">
        <v>8309</v>
      </c>
      <c r="S64" s="15">
        <f t="shared" si="1"/>
        <v>42048.813877314817</v>
      </c>
      <c r="T64" s="15">
        <f t="shared" si="2"/>
        <v>42093.772210648152</v>
      </c>
      <c r="U64">
        <f t="shared" si="3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4"/>
        <v>331.1</v>
      </c>
      <c r="Q65" t="s">
        <v>8308</v>
      </c>
      <c r="R65" t="s">
        <v>8309</v>
      </c>
      <c r="S65" s="15">
        <f t="shared" si="1"/>
        <v>41800.604895833334</v>
      </c>
      <c r="T65" s="15">
        <f t="shared" si="2"/>
        <v>41830.604895833334</v>
      </c>
      <c r="U65">
        <f t="shared" si="3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4"/>
        <v>54.75</v>
      </c>
      <c r="Q66" t="s">
        <v>8321</v>
      </c>
      <c r="R66" t="s">
        <v>8322</v>
      </c>
      <c r="S66" s="15">
        <f t="shared" si="1"/>
        <v>41744.590682870366</v>
      </c>
      <c r="T66" s="15">
        <f t="shared" si="2"/>
        <v>41789.590682870366</v>
      </c>
      <c r="U66">
        <f t="shared" si="3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0">
        <f t="shared" ref="P67:P130" si="6">ROUND(E67/L67,2)</f>
        <v>61.38</v>
      </c>
      <c r="Q67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0">
        <f t="shared" si="6"/>
        <v>153.52000000000001</v>
      </c>
      <c r="Q13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0">
        <f t="shared" ref="P131:P194" si="11">ROUND(E131/L131,2)</f>
        <v>118.45</v>
      </c>
      <c r="Q13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0">
        <f t="shared" si="11"/>
        <v>55.07</v>
      </c>
      <c r="Q194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0">
        <f t="shared" ref="P195:P258" si="16">ROUND(E195/L195,2)</f>
        <v>922.22</v>
      </c>
      <c r="Q195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0">
        <f t="shared" si="16"/>
        <v>134.26</v>
      </c>
      <c r="Q258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0">
        <f t="shared" ref="P259:P322" si="21">ROUND(E259/L259,2)</f>
        <v>57.63</v>
      </c>
      <c r="Q259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0">
        <f t="shared" si="21"/>
        <v>201.22</v>
      </c>
      <c r="Q322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0">
        <f t="shared" ref="P323:P386" si="26">ROUND(E323/L323,2)</f>
        <v>85</v>
      </c>
      <c r="Q323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0">
        <f t="shared" si="26"/>
        <v>106.8</v>
      </c>
      <c r="Q386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0">
        <f t="shared" ref="P387:P450" si="31">ROUND(E387/L387,2)</f>
        <v>97.64</v>
      </c>
      <c r="Q387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0">
        <f t="shared" si="31"/>
        <v>89.1</v>
      </c>
      <c r="Q45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0">
        <f t="shared" ref="P451:P514" si="36">ROUND(E451/L451,2)</f>
        <v>180.41</v>
      </c>
      <c r="Q45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0">
        <f t="shared" si="36"/>
        <v>136.85</v>
      </c>
      <c r="Q514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0">
        <f t="shared" ref="P515:P578" si="41">ROUND(E515/L515,2)</f>
        <v>88.04</v>
      </c>
      <c r="Q515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0">
        <f t="shared" si="41"/>
        <v>108.24</v>
      </c>
      <c r="Q578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0">
        <f t="shared" ref="P579:P642" si="46">ROUND(E579/L579,2)</f>
        <v>69.569999999999993</v>
      </c>
      <c r="Q579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0">
        <f t="shared" si="46"/>
        <v>139.53</v>
      </c>
      <c r="Q608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0">
        <f t="shared" si="46"/>
        <v>1000</v>
      </c>
      <c r="Q609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0">
        <f t="shared" si="46"/>
        <v>105.05</v>
      </c>
      <c r="Q642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0">
        <f t="shared" ref="P643:P706" si="51">ROUND(E643/L643,2)</f>
        <v>50.16</v>
      </c>
      <c r="Q643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0">
        <f t="shared" si="51"/>
        <v>59.36</v>
      </c>
      <c r="Q702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0">
        <f t="shared" si="51"/>
        <v>64.62</v>
      </c>
      <c r="Q703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0">
        <f t="shared" si="51"/>
        <v>141.29</v>
      </c>
      <c r="Q706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0">
        <f t="shared" ref="P707:P770" si="56">ROUND(E707/L707,2)</f>
        <v>137.24</v>
      </c>
      <c r="Q707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0">
        <f t="shared" si="56"/>
        <v>85.44</v>
      </c>
      <c r="Q755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0">
        <f t="shared" si="56"/>
        <v>196.34</v>
      </c>
      <c r="Q756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0">
        <f t="shared" si="56"/>
        <v>65.91</v>
      </c>
      <c r="Q77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0">
        <f t="shared" ref="P771:P834" si="61">ROUND(E771/L771,2)</f>
        <v>93.9</v>
      </c>
      <c r="Q77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0">
        <f t="shared" si="61"/>
        <v>74.23</v>
      </c>
      <c r="Q834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48" si="65">ROUND(E835/D835*100,0)</f>
        <v>101</v>
      </c>
      <c r="P835" s="10">
        <f t="shared" ref="P835:P898" si="66">ROUND(E835/L835,2)</f>
        <v>104.99</v>
      </c>
      <c r="Q835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ROUND(E849/D849*100,0)</f>
        <v>107</v>
      </c>
      <c r="P849" s="10">
        <f t="shared" si="66"/>
        <v>89.89</v>
      </c>
      <c r="Q849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ref="O850:O913" si="70">ROUND(E850/D850*100,0)</f>
        <v>114</v>
      </c>
      <c r="P850" s="10">
        <f t="shared" si="66"/>
        <v>89.67</v>
      </c>
      <c r="Q85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70"/>
        <v>113</v>
      </c>
      <c r="P851" s="10">
        <f t="shared" si="66"/>
        <v>74.22</v>
      </c>
      <c r="Q85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70"/>
        <v>132</v>
      </c>
      <c r="P852" s="10">
        <f t="shared" si="66"/>
        <v>74.150000000000006</v>
      </c>
      <c r="Q852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0"/>
        <v>106</v>
      </c>
      <c r="P853" s="10">
        <f t="shared" si="66"/>
        <v>60.9</v>
      </c>
      <c r="Q853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70"/>
        <v>20</v>
      </c>
      <c r="P854" s="10">
        <f t="shared" si="66"/>
        <v>272.58999999999997</v>
      </c>
      <c r="Q854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70"/>
        <v>113</v>
      </c>
      <c r="P855" s="10">
        <f t="shared" si="66"/>
        <v>64.27</v>
      </c>
      <c r="Q855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70"/>
        <v>131</v>
      </c>
      <c r="P856" s="10">
        <f t="shared" si="66"/>
        <v>48.33</v>
      </c>
      <c r="Q856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0"/>
        <v>232</v>
      </c>
      <c r="P857" s="10">
        <f t="shared" si="66"/>
        <v>106.43</v>
      </c>
      <c r="Q857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0"/>
        <v>22</v>
      </c>
      <c r="P858" s="10">
        <f t="shared" si="66"/>
        <v>157.46</v>
      </c>
      <c r="Q858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70"/>
        <v>101</v>
      </c>
      <c r="P859" s="10">
        <f t="shared" si="66"/>
        <v>302.31</v>
      </c>
      <c r="Q859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0"/>
        <v>131</v>
      </c>
      <c r="P860" s="10">
        <f t="shared" si="66"/>
        <v>45.05</v>
      </c>
      <c r="Q86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0"/>
        <v>39</v>
      </c>
      <c r="P861" s="10">
        <f t="shared" si="66"/>
        <v>147.81</v>
      </c>
      <c r="Q86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0"/>
        <v>104</v>
      </c>
      <c r="P862" s="10">
        <f t="shared" si="66"/>
        <v>340.57</v>
      </c>
      <c r="Q862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70"/>
        <v>156</v>
      </c>
      <c r="P863" s="10">
        <f t="shared" si="66"/>
        <v>38.28</v>
      </c>
      <c r="Q863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0"/>
        <v>780</v>
      </c>
      <c r="P864" s="10">
        <f t="shared" si="66"/>
        <v>37.119999999999997</v>
      </c>
      <c r="Q864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0"/>
        <v>26</v>
      </c>
      <c r="P865" s="10">
        <f t="shared" si="66"/>
        <v>90.62</v>
      </c>
      <c r="Q865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0"/>
        <v>104</v>
      </c>
      <c r="P866" s="10">
        <f t="shared" si="66"/>
        <v>60.86</v>
      </c>
      <c r="Q866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0"/>
        <v>104</v>
      </c>
      <c r="P867" s="10">
        <f t="shared" si="66"/>
        <v>90.52</v>
      </c>
      <c r="Q867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0"/>
        <v>19</v>
      </c>
      <c r="P868" s="10">
        <f t="shared" si="66"/>
        <v>55.46</v>
      </c>
      <c r="Q868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0"/>
        <v>111</v>
      </c>
      <c r="P869" s="10">
        <f t="shared" si="66"/>
        <v>104.73</v>
      </c>
      <c r="Q869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0"/>
        <v>103</v>
      </c>
      <c r="P870" s="10">
        <f t="shared" si="66"/>
        <v>69.67</v>
      </c>
      <c r="Q87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0"/>
        <v>110</v>
      </c>
      <c r="P871" s="10">
        <f t="shared" si="66"/>
        <v>68.239999999999995</v>
      </c>
      <c r="Q87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0"/>
        <v>103</v>
      </c>
      <c r="P872" s="10">
        <f t="shared" si="66"/>
        <v>79.400000000000006</v>
      </c>
      <c r="Q872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0"/>
        <v>102</v>
      </c>
      <c r="P873" s="10">
        <f t="shared" si="66"/>
        <v>111.38</v>
      </c>
      <c r="Q873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70"/>
        <v>170</v>
      </c>
      <c r="P874" s="10">
        <f t="shared" si="66"/>
        <v>84.29</v>
      </c>
      <c r="Q874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0"/>
        <v>128</v>
      </c>
      <c r="P875" s="10">
        <f t="shared" si="66"/>
        <v>117.92</v>
      </c>
      <c r="Q875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0"/>
        <v>10</v>
      </c>
      <c r="P876" s="10">
        <f t="shared" si="66"/>
        <v>94.51</v>
      </c>
      <c r="Q876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0"/>
        <v>102</v>
      </c>
      <c r="P877" s="10">
        <f t="shared" si="66"/>
        <v>246.29</v>
      </c>
      <c r="Q877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0"/>
        <v>102</v>
      </c>
      <c r="P878" s="10">
        <f t="shared" si="66"/>
        <v>177.21</v>
      </c>
      <c r="Q878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70"/>
        <v>109</v>
      </c>
      <c r="P879" s="10">
        <f t="shared" si="66"/>
        <v>65.099999999999994</v>
      </c>
      <c r="Q879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70"/>
        <v>109</v>
      </c>
      <c r="P880" s="10">
        <f t="shared" si="66"/>
        <v>73.03</v>
      </c>
      <c r="Q88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0"/>
        <v>101</v>
      </c>
      <c r="P881" s="10">
        <f t="shared" si="66"/>
        <v>270.57</v>
      </c>
      <c r="Q88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0"/>
        <v>126</v>
      </c>
      <c r="P882" s="10">
        <f t="shared" si="66"/>
        <v>28.63</v>
      </c>
      <c r="Q882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70"/>
        <v>302</v>
      </c>
      <c r="P883" s="10">
        <f t="shared" si="66"/>
        <v>52.1</v>
      </c>
      <c r="Q883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70"/>
        <v>75</v>
      </c>
      <c r="P884" s="10">
        <f t="shared" si="66"/>
        <v>251.33</v>
      </c>
      <c r="Q884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0"/>
        <v>50</v>
      </c>
      <c r="P885" s="10">
        <f t="shared" si="66"/>
        <v>51.22</v>
      </c>
      <c r="Q885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0"/>
        <v>108</v>
      </c>
      <c r="P886" s="10">
        <f t="shared" si="66"/>
        <v>132.05000000000001</v>
      </c>
      <c r="Q886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0"/>
        <v>100</v>
      </c>
      <c r="P887" s="10">
        <f t="shared" si="66"/>
        <v>156.77000000000001</v>
      </c>
      <c r="Q887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0"/>
        <v>100</v>
      </c>
      <c r="P888" s="10">
        <f t="shared" si="66"/>
        <v>81.739999999999995</v>
      </c>
      <c r="Q888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0"/>
        <v>107</v>
      </c>
      <c r="P889" s="10">
        <f t="shared" si="66"/>
        <v>58.63</v>
      </c>
      <c r="Q889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70"/>
        <v>20</v>
      </c>
      <c r="P890" s="10">
        <f t="shared" si="66"/>
        <v>500</v>
      </c>
      <c r="Q89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0"/>
        <v>107</v>
      </c>
      <c r="P891" s="10">
        <f t="shared" si="66"/>
        <v>107.07</v>
      </c>
      <c r="Q89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0"/>
        <v>248</v>
      </c>
      <c r="P892" s="10">
        <f t="shared" si="66"/>
        <v>27.47</v>
      </c>
      <c r="Q892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0"/>
        <v>59</v>
      </c>
      <c r="P893" s="10">
        <f t="shared" si="66"/>
        <v>72.17</v>
      </c>
      <c r="Q893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0"/>
        <v>148</v>
      </c>
      <c r="P894" s="10">
        <f t="shared" si="66"/>
        <v>322.39</v>
      </c>
      <c r="Q894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0"/>
        <v>124</v>
      </c>
      <c r="P895" s="10">
        <f t="shared" si="66"/>
        <v>89.3</v>
      </c>
      <c r="Q895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0"/>
        <v>148</v>
      </c>
      <c r="P896" s="10">
        <f t="shared" si="66"/>
        <v>493.13</v>
      </c>
      <c r="Q896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0"/>
        <v>105</v>
      </c>
      <c r="P897" s="10">
        <f t="shared" si="66"/>
        <v>51.63</v>
      </c>
      <c r="Q897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70"/>
        <v>105</v>
      </c>
      <c r="P898" s="10">
        <f t="shared" si="66"/>
        <v>98.2</v>
      </c>
      <c r="Q898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 s="10">
        <f t="shared" ref="P899:P962" si="71">ROUND(E899/L899,2)</f>
        <v>43.98</v>
      </c>
      <c r="Q899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0">
        <f t="shared" si="71"/>
        <v>162.27000000000001</v>
      </c>
      <c r="Q912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0">
        <f t="shared" si="71"/>
        <v>66.11</v>
      </c>
      <c r="Q913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ref="O914:O977" si="75">ROUND(E914/D914*100,0)</f>
        <v>101</v>
      </c>
      <c r="P914" s="10">
        <f t="shared" si="71"/>
        <v>46.77</v>
      </c>
      <c r="Q914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5"/>
        <v>109</v>
      </c>
      <c r="P915" s="10">
        <f t="shared" si="71"/>
        <v>68.48</v>
      </c>
      <c r="Q915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5"/>
        <v>141</v>
      </c>
      <c r="P916" s="10">
        <f t="shared" si="71"/>
        <v>90.38</v>
      </c>
      <c r="Q916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5"/>
        <v>101</v>
      </c>
      <c r="P917" s="10">
        <f t="shared" si="71"/>
        <v>234.67</v>
      </c>
      <c r="Q917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5"/>
        <v>102</v>
      </c>
      <c r="P918" s="10">
        <f t="shared" si="71"/>
        <v>107.98</v>
      </c>
      <c r="Q918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5"/>
        <v>117</v>
      </c>
      <c r="P919" s="10">
        <f t="shared" si="71"/>
        <v>81.569999999999993</v>
      </c>
      <c r="Q919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5"/>
        <v>506</v>
      </c>
      <c r="P920" s="10">
        <f t="shared" si="71"/>
        <v>36.33</v>
      </c>
      <c r="Q92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5"/>
        <v>100</v>
      </c>
      <c r="P921" s="10">
        <f t="shared" si="71"/>
        <v>127.33</v>
      </c>
      <c r="Q92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5"/>
        <v>100</v>
      </c>
      <c r="P922" s="10">
        <f t="shared" si="71"/>
        <v>57.38</v>
      </c>
      <c r="Q922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5"/>
        <v>14</v>
      </c>
      <c r="P923" s="10">
        <f t="shared" si="71"/>
        <v>102.38</v>
      </c>
      <c r="Q923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5"/>
        <v>35</v>
      </c>
      <c r="P924" s="10">
        <f t="shared" si="71"/>
        <v>153.88999999999999</v>
      </c>
      <c r="Q924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5"/>
        <v>115</v>
      </c>
      <c r="P925" s="10">
        <f t="shared" si="71"/>
        <v>123.29</v>
      </c>
      <c r="Q925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5"/>
        <v>114</v>
      </c>
      <c r="P926" s="10">
        <f t="shared" si="71"/>
        <v>55.8</v>
      </c>
      <c r="Q926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5"/>
        <v>171</v>
      </c>
      <c r="P927" s="10">
        <f t="shared" si="71"/>
        <v>62.87</v>
      </c>
      <c r="Q927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5"/>
        <v>342</v>
      </c>
      <c r="P928" s="10">
        <f t="shared" si="71"/>
        <v>43.03</v>
      </c>
      <c r="Q928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5"/>
        <v>12</v>
      </c>
      <c r="P929" s="10">
        <f t="shared" si="71"/>
        <v>356.84</v>
      </c>
      <c r="Q929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5"/>
        <v>68</v>
      </c>
      <c r="P930" s="10">
        <f t="shared" si="71"/>
        <v>48.25</v>
      </c>
      <c r="Q93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5"/>
        <v>135</v>
      </c>
      <c r="P931" s="10">
        <f t="shared" si="71"/>
        <v>60.18</v>
      </c>
      <c r="Q93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5"/>
        <v>134</v>
      </c>
      <c r="P932" s="10">
        <f t="shared" si="71"/>
        <v>108.15</v>
      </c>
      <c r="Q932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5"/>
        <v>112</v>
      </c>
      <c r="P933" s="10">
        <f t="shared" si="71"/>
        <v>159.52000000000001</v>
      </c>
      <c r="Q933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5"/>
        <v>39</v>
      </c>
      <c r="P934" s="10">
        <f t="shared" si="71"/>
        <v>393.59</v>
      </c>
      <c r="Q934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5"/>
        <v>67</v>
      </c>
      <c r="P935" s="10">
        <f t="shared" si="71"/>
        <v>99.76</v>
      </c>
      <c r="Q935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5"/>
        <v>134</v>
      </c>
      <c r="P936" s="10">
        <f t="shared" si="71"/>
        <v>31.66</v>
      </c>
      <c r="Q936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5"/>
        <v>13</v>
      </c>
      <c r="P937" s="10">
        <f t="shared" si="71"/>
        <v>69.41</v>
      </c>
      <c r="Q937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5"/>
        <v>111</v>
      </c>
      <c r="P938" s="10">
        <f t="shared" si="71"/>
        <v>93.77</v>
      </c>
      <c r="Q938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5"/>
        <v>123</v>
      </c>
      <c r="P939" s="10">
        <f t="shared" si="71"/>
        <v>114.59</v>
      </c>
      <c r="Q939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5"/>
        <v>102</v>
      </c>
      <c r="P940" s="10">
        <f t="shared" si="71"/>
        <v>61.53</v>
      </c>
      <c r="Q94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5"/>
        <v>25</v>
      </c>
      <c r="P941" s="10">
        <f t="shared" si="71"/>
        <v>58.18</v>
      </c>
      <c r="Q94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5"/>
        <v>121</v>
      </c>
      <c r="P942" s="10">
        <f t="shared" si="71"/>
        <v>83.95</v>
      </c>
      <c r="Q942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5"/>
        <v>114</v>
      </c>
      <c r="P943" s="10">
        <f t="shared" si="71"/>
        <v>105.21</v>
      </c>
      <c r="Q943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5"/>
        <v>13</v>
      </c>
      <c r="P944" s="10">
        <f t="shared" si="71"/>
        <v>161.22</v>
      </c>
      <c r="Q944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5"/>
        <v>120</v>
      </c>
      <c r="P945" s="10">
        <f t="shared" si="71"/>
        <v>49.19</v>
      </c>
      <c r="Q945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5"/>
        <v>13</v>
      </c>
      <c r="P946" s="10">
        <f t="shared" si="71"/>
        <v>65</v>
      </c>
      <c r="Q946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5"/>
        <v>101</v>
      </c>
      <c r="P947" s="10">
        <f t="shared" si="71"/>
        <v>43.7</v>
      </c>
      <c r="Q947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5"/>
        <v>12</v>
      </c>
      <c r="P948" s="10">
        <f t="shared" si="71"/>
        <v>38.479999999999997</v>
      </c>
      <c r="Q948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5"/>
        <v>109</v>
      </c>
      <c r="P949" s="10">
        <f t="shared" si="71"/>
        <v>94.64</v>
      </c>
      <c r="Q949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5"/>
        <v>118</v>
      </c>
      <c r="P950" s="10">
        <f t="shared" si="71"/>
        <v>93.07</v>
      </c>
      <c r="Q95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5"/>
        <v>43</v>
      </c>
      <c r="P951" s="10">
        <f t="shared" si="71"/>
        <v>89.19</v>
      </c>
      <c r="Q95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5"/>
        <v>102</v>
      </c>
      <c r="P952" s="10">
        <f t="shared" si="71"/>
        <v>35.549999999999997</v>
      </c>
      <c r="Q952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5"/>
        <v>100</v>
      </c>
      <c r="P953" s="10">
        <f t="shared" si="71"/>
        <v>209.84</v>
      </c>
      <c r="Q953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5"/>
        <v>130</v>
      </c>
      <c r="P954" s="10">
        <f t="shared" si="71"/>
        <v>39.159999999999997</v>
      </c>
      <c r="Q954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5"/>
        <v>100</v>
      </c>
      <c r="P955" s="10">
        <f t="shared" si="71"/>
        <v>135.41999999999999</v>
      </c>
      <c r="Q955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5"/>
        <v>108</v>
      </c>
      <c r="P956" s="10">
        <f t="shared" si="71"/>
        <v>72.87</v>
      </c>
      <c r="Q956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5"/>
        <v>107</v>
      </c>
      <c r="P957" s="10">
        <f t="shared" si="71"/>
        <v>88.19</v>
      </c>
      <c r="Q957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5"/>
        <v>107</v>
      </c>
      <c r="P958" s="10">
        <f t="shared" si="71"/>
        <v>59.82</v>
      </c>
      <c r="Q958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5"/>
        <v>106</v>
      </c>
      <c r="P959" s="10">
        <f t="shared" si="71"/>
        <v>375.76</v>
      </c>
      <c r="Q959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5"/>
        <v>128</v>
      </c>
      <c r="P960" s="10">
        <f t="shared" si="71"/>
        <v>63.87</v>
      </c>
      <c r="Q96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5"/>
        <v>14</v>
      </c>
      <c r="P961" s="10">
        <f t="shared" si="71"/>
        <v>43.42</v>
      </c>
      <c r="Q96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5"/>
        <v>21</v>
      </c>
      <c r="P962" s="10">
        <f t="shared" si="71"/>
        <v>108.05</v>
      </c>
      <c r="Q962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 s="10">
        <f t="shared" ref="P963:P1026" si="76">ROUND(E963/L963,2)</f>
        <v>108.02</v>
      </c>
      <c r="Q963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ref="O978:O1041" si="80">ROUND(E978/D978*100,0)</f>
        <v>207</v>
      </c>
      <c r="P978" s="10">
        <f t="shared" si="76"/>
        <v>221.79</v>
      </c>
      <c r="Q978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80"/>
        <v>106</v>
      </c>
      <c r="P979" s="10">
        <f t="shared" si="76"/>
        <v>59.7</v>
      </c>
      <c r="Q979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80"/>
        <v>155</v>
      </c>
      <c r="P980" s="10">
        <f t="shared" si="76"/>
        <v>46.67</v>
      </c>
      <c r="Q98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80"/>
        <v>124</v>
      </c>
      <c r="P981" s="10">
        <f t="shared" si="76"/>
        <v>80.27</v>
      </c>
      <c r="Q98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80"/>
        <v>106</v>
      </c>
      <c r="P982" s="10">
        <f t="shared" si="76"/>
        <v>136.78</v>
      </c>
      <c r="Q982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80"/>
        <v>102</v>
      </c>
      <c r="P983" s="10">
        <f t="shared" si="76"/>
        <v>55.37</v>
      </c>
      <c r="Q983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80"/>
        <v>26</v>
      </c>
      <c r="P984" s="10">
        <f t="shared" si="76"/>
        <v>65.34</v>
      </c>
      <c r="Q984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80"/>
        <v>15</v>
      </c>
      <c r="P985" s="10">
        <f t="shared" si="76"/>
        <v>45.41</v>
      </c>
      <c r="Q985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80"/>
        <v>122</v>
      </c>
      <c r="P986" s="10">
        <f t="shared" si="76"/>
        <v>56.67</v>
      </c>
      <c r="Q986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80"/>
        <v>27</v>
      </c>
      <c r="P987" s="10">
        <f t="shared" si="76"/>
        <v>291.33</v>
      </c>
      <c r="Q987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80"/>
        <v>102</v>
      </c>
      <c r="P988" s="10">
        <f t="shared" si="76"/>
        <v>165.16</v>
      </c>
      <c r="Q988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80"/>
        <v>102</v>
      </c>
      <c r="P989" s="10">
        <f t="shared" si="76"/>
        <v>82.54</v>
      </c>
      <c r="Q989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80"/>
        <v>102</v>
      </c>
      <c r="P990" s="10">
        <f t="shared" si="76"/>
        <v>148.78</v>
      </c>
      <c r="Q99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80"/>
        <v>102</v>
      </c>
      <c r="P991" s="10">
        <f t="shared" si="76"/>
        <v>78.209999999999994</v>
      </c>
      <c r="Q99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80"/>
        <v>101</v>
      </c>
      <c r="P992" s="10">
        <f t="shared" si="76"/>
        <v>160.16</v>
      </c>
      <c r="Q992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80"/>
        <v>101</v>
      </c>
      <c r="P993" s="10">
        <f t="shared" si="76"/>
        <v>81.069999999999993</v>
      </c>
      <c r="Q993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80"/>
        <v>122</v>
      </c>
      <c r="P994" s="10">
        <f t="shared" si="76"/>
        <v>129.36000000000001</v>
      </c>
      <c r="Q994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80"/>
        <v>101</v>
      </c>
      <c r="P995" s="10">
        <f t="shared" si="76"/>
        <v>110.49</v>
      </c>
      <c r="Q995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80"/>
        <v>202</v>
      </c>
      <c r="P996" s="10">
        <f t="shared" si="76"/>
        <v>55.7</v>
      </c>
      <c r="Q996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80"/>
        <v>26</v>
      </c>
      <c r="P997" s="10">
        <f t="shared" si="76"/>
        <v>116.56</v>
      </c>
      <c r="Q997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80"/>
        <v>121</v>
      </c>
      <c r="P998" s="10">
        <f t="shared" si="76"/>
        <v>163.78</v>
      </c>
      <c r="Q998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80"/>
        <v>101</v>
      </c>
      <c r="P999" s="10">
        <f t="shared" si="76"/>
        <v>147.71</v>
      </c>
      <c r="Q999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80"/>
        <v>121</v>
      </c>
      <c r="P1000" s="10">
        <f t="shared" si="76"/>
        <v>37.130000000000003</v>
      </c>
      <c r="Q100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80"/>
        <v>101</v>
      </c>
      <c r="P1001" s="10">
        <f t="shared" si="76"/>
        <v>53.47</v>
      </c>
      <c r="Q100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80"/>
        <v>101</v>
      </c>
      <c r="P1002" s="10">
        <f t="shared" si="76"/>
        <v>137.31</v>
      </c>
      <c r="Q1002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80"/>
        <v>109</v>
      </c>
      <c r="P1003" s="10">
        <f t="shared" si="76"/>
        <v>40.549999999999997</v>
      </c>
      <c r="Q1003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80"/>
        <v>503</v>
      </c>
      <c r="P1004" s="10">
        <f t="shared" si="76"/>
        <v>68.63</v>
      </c>
      <c r="Q1004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80"/>
        <v>121</v>
      </c>
      <c r="P1005" s="10">
        <f t="shared" si="76"/>
        <v>71.790000000000006</v>
      </c>
      <c r="Q1005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80"/>
        <v>126</v>
      </c>
      <c r="P1006" s="10">
        <f t="shared" si="76"/>
        <v>58.53</v>
      </c>
      <c r="Q1006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80"/>
        <v>100</v>
      </c>
      <c r="P1007" s="10">
        <f t="shared" si="76"/>
        <v>215.25</v>
      </c>
      <c r="Q1007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80"/>
        <v>121</v>
      </c>
      <c r="P1008" s="10">
        <f t="shared" si="76"/>
        <v>80.33</v>
      </c>
      <c r="Q1008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80"/>
        <v>100</v>
      </c>
      <c r="P1009" s="10">
        <f t="shared" si="76"/>
        <v>89.93</v>
      </c>
      <c r="Q1009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80"/>
        <v>100</v>
      </c>
      <c r="P1010" s="10">
        <f t="shared" si="76"/>
        <v>188.13</v>
      </c>
      <c r="Q10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80"/>
        <v>120</v>
      </c>
      <c r="P1011" s="10">
        <f t="shared" si="76"/>
        <v>34.01</v>
      </c>
      <c r="Q10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80"/>
        <v>1</v>
      </c>
      <c r="P1012" s="10">
        <f t="shared" si="76"/>
        <v>859.86</v>
      </c>
      <c r="Q1012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80"/>
        <v>100</v>
      </c>
      <c r="P1013" s="10">
        <f t="shared" si="76"/>
        <v>127.81</v>
      </c>
      <c r="Q1013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80"/>
        <v>120</v>
      </c>
      <c r="P1014" s="10">
        <f t="shared" si="76"/>
        <v>46.88</v>
      </c>
      <c r="Q1014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80"/>
        <v>100</v>
      </c>
      <c r="P1015" s="10">
        <f t="shared" si="76"/>
        <v>93.76</v>
      </c>
      <c r="Q1015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80"/>
        <v>120</v>
      </c>
      <c r="P1016" s="10">
        <f t="shared" si="76"/>
        <v>98.36</v>
      </c>
      <c r="Q1016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80"/>
        <v>240</v>
      </c>
      <c r="P1017" s="10">
        <f t="shared" si="76"/>
        <v>41.38</v>
      </c>
      <c r="Q1017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80"/>
        <v>100</v>
      </c>
      <c r="P1018" s="10">
        <f t="shared" si="76"/>
        <v>600</v>
      </c>
      <c r="Q1018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80"/>
        <v>100</v>
      </c>
      <c r="P1019" s="10">
        <f t="shared" si="76"/>
        <v>63.83</v>
      </c>
      <c r="Q1019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80"/>
        <v>100</v>
      </c>
      <c r="P1020" s="10">
        <f t="shared" si="76"/>
        <v>72.290000000000006</v>
      </c>
      <c r="Q1020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80"/>
        <v>102</v>
      </c>
      <c r="P1021" s="10">
        <f t="shared" si="76"/>
        <v>230.19</v>
      </c>
      <c r="Q102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80"/>
        <v>119</v>
      </c>
      <c r="P1022" s="10">
        <f t="shared" si="76"/>
        <v>97.38</v>
      </c>
      <c r="Q1022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80"/>
        <v>148</v>
      </c>
      <c r="P1023" s="10">
        <f t="shared" si="76"/>
        <v>120.86</v>
      </c>
      <c r="Q1023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80"/>
        <v>118</v>
      </c>
      <c r="P1024" s="10">
        <f t="shared" si="76"/>
        <v>64.95</v>
      </c>
      <c r="Q1024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80"/>
        <v>169</v>
      </c>
      <c r="P1025" s="10">
        <f t="shared" si="76"/>
        <v>32.82</v>
      </c>
      <c r="Q1025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80"/>
        <v>148</v>
      </c>
      <c r="P1026" s="10">
        <f t="shared" si="76"/>
        <v>95.23</v>
      </c>
      <c r="Q1026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 s="10">
        <f t="shared" ref="P1027:P1090" si="81">ROUND(E1027/L1027,2)</f>
        <v>42.16</v>
      </c>
      <c r="Q1027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ref="O1042:O1105" si="85">ROUND(E1042/D1042*100,0)</f>
        <v>114</v>
      </c>
      <c r="P1042" s="10">
        <f t="shared" si="81"/>
        <v>82.61</v>
      </c>
      <c r="Q1042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5"/>
        <v>114</v>
      </c>
      <c r="P1043" s="10">
        <f t="shared" si="81"/>
        <v>80.23</v>
      </c>
      <c r="Q1043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5"/>
        <v>21</v>
      </c>
      <c r="P1044" s="10">
        <f t="shared" si="81"/>
        <v>189.33</v>
      </c>
      <c r="Q1044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5"/>
        <v>113</v>
      </c>
      <c r="P1045" s="10">
        <f t="shared" si="81"/>
        <v>83.43</v>
      </c>
      <c r="Q1045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5"/>
        <v>113</v>
      </c>
      <c r="P1046" s="10">
        <f t="shared" si="81"/>
        <v>107</v>
      </c>
      <c r="Q1046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5"/>
        <v>378</v>
      </c>
      <c r="P1047" s="10">
        <f t="shared" si="81"/>
        <v>40.76</v>
      </c>
      <c r="Q1047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5"/>
        <v>113</v>
      </c>
      <c r="P1048" s="10">
        <f t="shared" si="81"/>
        <v>68.25</v>
      </c>
      <c r="Q1048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5"/>
        <v>142</v>
      </c>
      <c r="P1049" s="10">
        <f t="shared" si="81"/>
        <v>115.51</v>
      </c>
      <c r="Q1049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5"/>
        <v>103</v>
      </c>
      <c r="P1050" s="10">
        <f t="shared" si="81"/>
        <v>47.13</v>
      </c>
      <c r="Q105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5"/>
        <v>113</v>
      </c>
      <c r="P1051" s="10">
        <f t="shared" si="81"/>
        <v>144.91</v>
      </c>
      <c r="Q105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5"/>
        <v>103</v>
      </c>
      <c r="P1052" s="10">
        <f t="shared" si="81"/>
        <v>68.010000000000005</v>
      </c>
      <c r="Q1052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5"/>
        <v>113</v>
      </c>
      <c r="P1053" s="10">
        <f t="shared" si="81"/>
        <v>78.260000000000005</v>
      </c>
      <c r="Q1053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5"/>
        <v>113</v>
      </c>
      <c r="P1054" s="10">
        <f t="shared" si="81"/>
        <v>110.47</v>
      </c>
      <c r="Q1054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5"/>
        <v>102</v>
      </c>
      <c r="P1055" s="10">
        <f t="shared" si="81"/>
        <v>66.150000000000006</v>
      </c>
      <c r="Q1055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5"/>
        <v>19</v>
      </c>
      <c r="P1056" s="10">
        <f t="shared" si="81"/>
        <v>95.28</v>
      </c>
      <c r="Q1056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5"/>
        <v>107</v>
      </c>
      <c r="P1057" s="10">
        <f t="shared" si="81"/>
        <v>70.209999999999994</v>
      </c>
      <c r="Q1057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5"/>
        <v>112</v>
      </c>
      <c r="P1058" s="10">
        <f t="shared" si="81"/>
        <v>69.19</v>
      </c>
      <c r="Q1058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5"/>
        <v>102</v>
      </c>
      <c r="P1059" s="10">
        <f t="shared" si="81"/>
        <v>62.92</v>
      </c>
      <c r="Q1059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5"/>
        <v>160</v>
      </c>
      <c r="P1060" s="10">
        <f t="shared" si="81"/>
        <v>109.78</v>
      </c>
      <c r="Q106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5"/>
        <v>112</v>
      </c>
      <c r="P1061" s="10">
        <f t="shared" si="81"/>
        <v>53.19</v>
      </c>
      <c r="Q106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5"/>
        <v>101</v>
      </c>
      <c r="P1062" s="10">
        <f t="shared" si="81"/>
        <v>113.88</v>
      </c>
      <c r="Q1062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5"/>
        <v>279</v>
      </c>
      <c r="P1063" s="10">
        <f t="shared" si="81"/>
        <v>23.52</v>
      </c>
      <c r="Q1063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5"/>
        <v>111</v>
      </c>
      <c r="P1064" s="10">
        <f t="shared" si="81"/>
        <v>50.18</v>
      </c>
      <c r="Q1064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5"/>
        <v>25</v>
      </c>
      <c r="P1065" s="10">
        <f t="shared" si="81"/>
        <v>168.39</v>
      </c>
      <c r="Q1065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5"/>
        <v>111</v>
      </c>
      <c r="P1066" s="10">
        <f t="shared" si="81"/>
        <v>95.78</v>
      </c>
      <c r="Q1066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5"/>
        <v>111</v>
      </c>
      <c r="P1067" s="10">
        <f t="shared" si="81"/>
        <v>554</v>
      </c>
      <c r="Q1067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5"/>
        <v>111</v>
      </c>
      <c r="P1068" s="10">
        <f t="shared" si="81"/>
        <v>63.62</v>
      </c>
      <c r="Q1068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5"/>
        <v>120</v>
      </c>
      <c r="P1069" s="10">
        <f t="shared" si="81"/>
        <v>48.13</v>
      </c>
      <c r="Q1069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5"/>
        <v>111</v>
      </c>
      <c r="P1070" s="10">
        <f t="shared" si="81"/>
        <v>40.630000000000003</v>
      </c>
      <c r="Q107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5"/>
        <v>100</v>
      </c>
      <c r="P1071" s="10">
        <f t="shared" si="81"/>
        <v>69.819999999999993</v>
      </c>
      <c r="Q107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5"/>
        <v>110</v>
      </c>
      <c r="P1072" s="10">
        <f t="shared" si="81"/>
        <v>166.97</v>
      </c>
      <c r="Q1072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5"/>
        <v>220</v>
      </c>
      <c r="P1073" s="10">
        <f t="shared" si="81"/>
        <v>37.479999999999997</v>
      </c>
      <c r="Q1073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5"/>
        <v>110</v>
      </c>
      <c r="P1074" s="10">
        <f t="shared" si="81"/>
        <v>68.86</v>
      </c>
      <c r="Q1074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5"/>
        <v>100</v>
      </c>
      <c r="P1075" s="10">
        <f t="shared" si="81"/>
        <v>125.09</v>
      </c>
      <c r="Q1075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5"/>
        <v>110</v>
      </c>
      <c r="P1076" s="10">
        <f t="shared" si="81"/>
        <v>72.38</v>
      </c>
      <c r="Q1076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5"/>
        <v>100</v>
      </c>
      <c r="P1077" s="10">
        <f t="shared" si="81"/>
        <v>305.56</v>
      </c>
      <c r="Q1077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5"/>
        <v>137</v>
      </c>
      <c r="P1078" s="10">
        <f t="shared" si="81"/>
        <v>69.569999999999993</v>
      </c>
      <c r="Q1078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5"/>
        <v>110</v>
      </c>
      <c r="P1079" s="10">
        <f t="shared" si="81"/>
        <v>50.75</v>
      </c>
      <c r="Q1079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5"/>
        <v>110</v>
      </c>
      <c r="P1080" s="10">
        <f t="shared" si="81"/>
        <v>91.3</v>
      </c>
      <c r="Q108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5"/>
        <v>109</v>
      </c>
      <c r="P1081" s="10">
        <f t="shared" si="81"/>
        <v>54.69</v>
      </c>
      <c r="Q108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5"/>
        <v>137</v>
      </c>
      <c r="P1082" s="10">
        <f t="shared" si="81"/>
        <v>70.06</v>
      </c>
      <c r="Q1082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5"/>
        <v>109</v>
      </c>
      <c r="P1083" s="10">
        <f t="shared" si="81"/>
        <v>74.819999999999993</v>
      </c>
      <c r="Q1083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5"/>
        <v>136</v>
      </c>
      <c r="P1084" s="10">
        <f t="shared" si="81"/>
        <v>160.47</v>
      </c>
      <c r="Q1084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5"/>
        <v>35</v>
      </c>
      <c r="P1085" s="10">
        <f t="shared" si="81"/>
        <v>104.85</v>
      </c>
      <c r="Q1085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5"/>
        <v>156</v>
      </c>
      <c r="P1086" s="10">
        <f t="shared" si="81"/>
        <v>36.53</v>
      </c>
      <c r="Q1086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5"/>
        <v>272</v>
      </c>
      <c r="P1087" s="10">
        <f t="shared" si="81"/>
        <v>48.54</v>
      </c>
      <c r="Q1087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5"/>
        <v>109</v>
      </c>
      <c r="P1088" s="10">
        <f t="shared" si="81"/>
        <v>61.04</v>
      </c>
      <c r="Q1088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5"/>
        <v>32</v>
      </c>
      <c r="P1089" s="10">
        <f t="shared" si="81"/>
        <v>115.55</v>
      </c>
      <c r="Q1089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5"/>
        <v>109</v>
      </c>
      <c r="P1090" s="10">
        <f t="shared" si="81"/>
        <v>54.3</v>
      </c>
      <c r="Q109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 s="10">
        <f t="shared" ref="P1091:P1154" si="86">ROUND(E1091/L1091,2)</f>
        <v>71.34</v>
      </c>
      <c r="Q109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0">
        <f t="shared" si="86"/>
        <v>102.08</v>
      </c>
      <c r="Q1093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0">
        <f t="shared" si="86"/>
        <v>94.91</v>
      </c>
      <c r="Q1094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ref="O1106:O1169" si="90">ROUND(E1106/D1106*100,0)</f>
        <v>107</v>
      </c>
      <c r="P1106" s="10">
        <f t="shared" si="86"/>
        <v>73.36</v>
      </c>
      <c r="Q1106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90"/>
        <v>107</v>
      </c>
      <c r="P1107" s="10">
        <f t="shared" si="86"/>
        <v>74.209999999999994</v>
      </c>
      <c r="Q1107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90"/>
        <v>127</v>
      </c>
      <c r="P1108" s="10">
        <f t="shared" si="86"/>
        <v>59.23</v>
      </c>
      <c r="Q1108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90"/>
        <v>107</v>
      </c>
      <c r="P1109" s="10">
        <f t="shared" si="86"/>
        <v>108.78</v>
      </c>
      <c r="Q1109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90"/>
        <v>27</v>
      </c>
      <c r="P1110" s="10">
        <f t="shared" si="86"/>
        <v>70.11</v>
      </c>
      <c r="Q11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90"/>
        <v>177</v>
      </c>
      <c r="P1111" s="10">
        <f t="shared" si="86"/>
        <v>81.89</v>
      </c>
      <c r="Q11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90"/>
        <v>116</v>
      </c>
      <c r="P1112" s="10">
        <f t="shared" si="86"/>
        <v>50.69</v>
      </c>
      <c r="Q1112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90"/>
        <v>133</v>
      </c>
      <c r="P1113" s="10">
        <f t="shared" si="86"/>
        <v>82.94</v>
      </c>
      <c r="Q1113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90"/>
        <v>106</v>
      </c>
      <c r="P1114" s="10">
        <f t="shared" si="86"/>
        <v>189.29</v>
      </c>
      <c r="Q1114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90"/>
        <v>132</v>
      </c>
      <c r="P1115" s="10">
        <f t="shared" si="86"/>
        <v>48.15</v>
      </c>
      <c r="Q1115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90"/>
        <v>106</v>
      </c>
      <c r="P1116" s="10">
        <f t="shared" si="86"/>
        <v>143.11000000000001</v>
      </c>
      <c r="Q1116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90"/>
        <v>106</v>
      </c>
      <c r="P1117" s="10">
        <f t="shared" si="86"/>
        <v>115.02</v>
      </c>
      <c r="Q1117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90"/>
        <v>106</v>
      </c>
      <c r="P1118" s="10">
        <f t="shared" si="86"/>
        <v>41.94</v>
      </c>
      <c r="Q1118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90"/>
        <v>105</v>
      </c>
      <c r="P1119" s="10">
        <f t="shared" si="86"/>
        <v>107.57</v>
      </c>
      <c r="Q1119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90"/>
        <v>105</v>
      </c>
      <c r="P1120" s="10">
        <f t="shared" si="86"/>
        <v>75.19</v>
      </c>
      <c r="Q112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90"/>
        <v>105</v>
      </c>
      <c r="P1121" s="10">
        <f t="shared" si="86"/>
        <v>64.16</v>
      </c>
      <c r="Q112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90"/>
        <v>105</v>
      </c>
      <c r="P1122" s="10">
        <f t="shared" si="86"/>
        <v>122.33</v>
      </c>
      <c r="Q1122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90"/>
        <v>112</v>
      </c>
      <c r="P1123" s="10">
        <f t="shared" si="86"/>
        <v>105.18</v>
      </c>
      <c r="Q1123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90"/>
        <v>117</v>
      </c>
      <c r="P1124" s="10">
        <f t="shared" si="86"/>
        <v>52.58</v>
      </c>
      <c r="Q1124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90"/>
        <v>11</v>
      </c>
      <c r="P1125" s="10">
        <f t="shared" si="86"/>
        <v>437.5</v>
      </c>
      <c r="Q1125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90"/>
        <v>105</v>
      </c>
      <c r="P1126" s="10">
        <f t="shared" si="86"/>
        <v>50.38</v>
      </c>
      <c r="Q1126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90"/>
        <v>105</v>
      </c>
      <c r="P1127" s="10">
        <f t="shared" si="86"/>
        <v>113.83</v>
      </c>
      <c r="Q1127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90"/>
        <v>105</v>
      </c>
      <c r="P1128" s="10">
        <f t="shared" si="86"/>
        <v>35.61</v>
      </c>
      <c r="Q1128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90"/>
        <v>105</v>
      </c>
      <c r="P1129" s="10">
        <f t="shared" si="86"/>
        <v>36.86</v>
      </c>
      <c r="Q1129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90"/>
        <v>2</v>
      </c>
      <c r="P1130" s="10">
        <f t="shared" si="86"/>
        <v>307.82</v>
      </c>
      <c r="Q113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90"/>
        <v>105</v>
      </c>
      <c r="P1131" s="10">
        <f t="shared" si="86"/>
        <v>93.43</v>
      </c>
      <c r="Q113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90"/>
        <v>131</v>
      </c>
      <c r="P1132" s="10">
        <f t="shared" si="86"/>
        <v>43.55</v>
      </c>
      <c r="Q1132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90"/>
        <v>105</v>
      </c>
      <c r="P1133" s="10">
        <f t="shared" si="86"/>
        <v>80.400000000000006</v>
      </c>
      <c r="Q1133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90"/>
        <v>104</v>
      </c>
      <c r="P1134" s="10">
        <f t="shared" si="86"/>
        <v>64.47</v>
      </c>
      <c r="Q1134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90"/>
        <v>116</v>
      </c>
      <c r="P1135" s="10">
        <f t="shared" si="86"/>
        <v>50.69</v>
      </c>
      <c r="Q1135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90"/>
        <v>116</v>
      </c>
      <c r="P1136" s="10">
        <f t="shared" si="86"/>
        <v>50.2</v>
      </c>
      <c r="Q1136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90"/>
        <v>26</v>
      </c>
      <c r="P1137" s="10">
        <f t="shared" si="86"/>
        <v>65.97</v>
      </c>
      <c r="Q1137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90"/>
        <v>104</v>
      </c>
      <c r="P1138" s="10">
        <f t="shared" si="86"/>
        <v>66.7</v>
      </c>
      <c r="Q1138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90"/>
        <v>104</v>
      </c>
      <c r="P1139" s="10">
        <f t="shared" si="86"/>
        <v>64.2</v>
      </c>
      <c r="Q1139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90"/>
        <v>104</v>
      </c>
      <c r="P1140" s="10">
        <f t="shared" si="86"/>
        <v>1300</v>
      </c>
      <c r="Q114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90"/>
        <v>104</v>
      </c>
      <c r="P1141" s="10">
        <f t="shared" si="86"/>
        <v>96.2</v>
      </c>
      <c r="Q114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90"/>
        <v>104</v>
      </c>
      <c r="P1142" s="10">
        <f t="shared" si="86"/>
        <v>54.02</v>
      </c>
      <c r="Q1142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90"/>
        <v>104</v>
      </c>
      <c r="P1143" s="10">
        <f t="shared" si="86"/>
        <v>99.54</v>
      </c>
      <c r="Q1143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90"/>
        <v>104</v>
      </c>
      <c r="P1144" s="10">
        <f t="shared" si="86"/>
        <v>63.11</v>
      </c>
      <c r="Q1144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90"/>
        <v>103</v>
      </c>
      <c r="P1145" s="10">
        <f t="shared" si="86"/>
        <v>172.23</v>
      </c>
      <c r="Q1145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90"/>
        <v>129</v>
      </c>
      <c r="P1146" s="10">
        <f t="shared" si="86"/>
        <v>53.16</v>
      </c>
      <c r="Q1146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90"/>
        <v>103</v>
      </c>
      <c r="P1147" s="10">
        <f t="shared" si="86"/>
        <v>85.75</v>
      </c>
      <c r="Q1147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90"/>
        <v>103</v>
      </c>
      <c r="P1148" s="10">
        <f t="shared" si="86"/>
        <v>66.69</v>
      </c>
      <c r="Q1148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90"/>
        <v>102</v>
      </c>
      <c r="P1149" s="10">
        <f t="shared" si="86"/>
        <v>55.01</v>
      </c>
      <c r="Q1149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90"/>
        <v>102</v>
      </c>
      <c r="P1150" s="10">
        <f t="shared" si="86"/>
        <v>82.52</v>
      </c>
      <c r="Q115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90"/>
        <v>102</v>
      </c>
      <c r="P1151" s="10">
        <f t="shared" si="86"/>
        <v>150.15</v>
      </c>
      <c r="Q115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90"/>
        <v>102</v>
      </c>
      <c r="P1152" s="10">
        <f t="shared" si="86"/>
        <v>86.49</v>
      </c>
      <c r="Q1152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90"/>
        <v>102</v>
      </c>
      <c r="P1153" s="10">
        <f t="shared" si="86"/>
        <v>58.62</v>
      </c>
      <c r="Q1153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90"/>
        <v>128</v>
      </c>
      <c r="P1154" s="10">
        <f t="shared" si="86"/>
        <v>82.26</v>
      </c>
      <c r="Q1154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 s="10">
        <f t="shared" ref="P1155:P1218" si="91">ROUND(E1155/L1155,2)</f>
        <v>51.47</v>
      </c>
      <c r="Q1155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ref="O1170:O1233" si="95">ROUND(E1170/D1170*100,0)</f>
        <v>101</v>
      </c>
      <c r="P1170" s="10">
        <f t="shared" si="91"/>
        <v>109.71</v>
      </c>
      <c r="Q117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5"/>
        <v>126</v>
      </c>
      <c r="P1171" s="10">
        <f t="shared" si="91"/>
        <v>84.08</v>
      </c>
      <c r="Q117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5"/>
        <v>101</v>
      </c>
      <c r="P1172" s="10">
        <f t="shared" si="91"/>
        <v>88.44</v>
      </c>
      <c r="Q1172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5"/>
        <v>101</v>
      </c>
      <c r="P1173" s="10">
        <f t="shared" si="91"/>
        <v>114.55</v>
      </c>
      <c r="Q1173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5"/>
        <v>101</v>
      </c>
      <c r="P1174" s="10">
        <f t="shared" si="91"/>
        <v>25.69</v>
      </c>
      <c r="Q1174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5"/>
        <v>101</v>
      </c>
      <c r="P1175" s="10">
        <f t="shared" si="91"/>
        <v>186.11</v>
      </c>
      <c r="Q1175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5"/>
        <v>100</v>
      </c>
      <c r="P1176" s="10">
        <f t="shared" si="91"/>
        <v>122.54</v>
      </c>
      <c r="Q1176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5"/>
        <v>100</v>
      </c>
      <c r="P1177" s="10">
        <f t="shared" si="91"/>
        <v>79.62</v>
      </c>
      <c r="Q1177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5"/>
        <v>100</v>
      </c>
      <c r="P1178" s="10">
        <f t="shared" si="91"/>
        <v>200.49</v>
      </c>
      <c r="Q1178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5"/>
        <v>10</v>
      </c>
      <c r="P1179" s="10">
        <f t="shared" si="91"/>
        <v>178.93</v>
      </c>
      <c r="Q1179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5"/>
        <v>100</v>
      </c>
      <c r="P1180" s="10">
        <f t="shared" si="91"/>
        <v>68.53</v>
      </c>
      <c r="Q118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5"/>
        <v>100</v>
      </c>
      <c r="P1181" s="10">
        <f t="shared" si="91"/>
        <v>178.61</v>
      </c>
      <c r="Q118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5"/>
        <v>100</v>
      </c>
      <c r="P1182" s="10">
        <f t="shared" si="91"/>
        <v>131.58000000000001</v>
      </c>
      <c r="Q1182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5"/>
        <v>100</v>
      </c>
      <c r="P1183" s="10">
        <f t="shared" si="91"/>
        <v>192.31</v>
      </c>
      <c r="Q1183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5"/>
        <v>100</v>
      </c>
      <c r="P1184" s="10">
        <f t="shared" si="91"/>
        <v>100</v>
      </c>
      <c r="Q1184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5"/>
        <v>100</v>
      </c>
      <c r="P1185" s="10">
        <f t="shared" si="91"/>
        <v>185.19</v>
      </c>
      <c r="Q1185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5"/>
        <v>100</v>
      </c>
      <c r="P1186" s="10">
        <f t="shared" si="91"/>
        <v>64.94</v>
      </c>
      <c r="Q1186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5"/>
        <v>100</v>
      </c>
      <c r="P1187" s="10">
        <f t="shared" si="91"/>
        <v>178.57</v>
      </c>
      <c r="Q1187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5"/>
        <v>108</v>
      </c>
      <c r="P1188" s="10">
        <f t="shared" si="91"/>
        <v>65.16</v>
      </c>
      <c r="Q1188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5"/>
        <v>20</v>
      </c>
      <c r="P1189" s="10">
        <f t="shared" si="91"/>
        <v>308.75</v>
      </c>
      <c r="Q1189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5"/>
        <v>14</v>
      </c>
      <c r="P1190" s="10">
        <f t="shared" si="91"/>
        <v>129.97</v>
      </c>
      <c r="Q119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5"/>
        <v>110</v>
      </c>
      <c r="P1191" s="10">
        <f t="shared" si="91"/>
        <v>94.9</v>
      </c>
      <c r="Q119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5"/>
        <v>10</v>
      </c>
      <c r="P1192" s="10">
        <f t="shared" si="91"/>
        <v>54.67</v>
      </c>
      <c r="Q1192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5"/>
        <v>2</v>
      </c>
      <c r="P1193" s="10">
        <f t="shared" si="91"/>
        <v>39.57</v>
      </c>
      <c r="Q1193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5"/>
        <v>100</v>
      </c>
      <c r="P1194" s="10">
        <f t="shared" si="91"/>
        <v>148.47999999999999</v>
      </c>
      <c r="Q1194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5"/>
        <v>196</v>
      </c>
      <c r="P1195" s="10">
        <f t="shared" si="91"/>
        <v>40.75</v>
      </c>
      <c r="Q1195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5"/>
        <v>33</v>
      </c>
      <c r="P1196" s="10">
        <f t="shared" si="91"/>
        <v>88.8</v>
      </c>
      <c r="Q1196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5"/>
        <v>106</v>
      </c>
      <c r="P1197" s="10">
        <f t="shared" si="91"/>
        <v>64.75</v>
      </c>
      <c r="Q1197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5"/>
        <v>20</v>
      </c>
      <c r="P1198" s="10">
        <f t="shared" si="91"/>
        <v>44.94</v>
      </c>
      <c r="Q1198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5"/>
        <v>110</v>
      </c>
      <c r="P1199" s="10">
        <f t="shared" si="91"/>
        <v>74.25</v>
      </c>
      <c r="Q1199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5"/>
        <v>138</v>
      </c>
      <c r="P1200" s="10">
        <f t="shared" si="91"/>
        <v>34.17</v>
      </c>
      <c r="Q120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5"/>
        <v>320</v>
      </c>
      <c r="P1201" s="10">
        <f t="shared" si="91"/>
        <v>24.76</v>
      </c>
      <c r="Q120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5"/>
        <v>107</v>
      </c>
      <c r="P1202" s="10">
        <f t="shared" si="91"/>
        <v>28.58</v>
      </c>
      <c r="Q1202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5"/>
        <v>120</v>
      </c>
      <c r="P1203" s="10">
        <f t="shared" si="91"/>
        <v>41.7</v>
      </c>
      <c r="Q1203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5"/>
        <v>114</v>
      </c>
      <c r="P1204" s="10">
        <f t="shared" si="91"/>
        <v>77.34</v>
      </c>
      <c r="Q1204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5"/>
        <v>120</v>
      </c>
      <c r="P1205" s="10">
        <f t="shared" si="91"/>
        <v>159.47</v>
      </c>
      <c r="Q1205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5"/>
        <v>237</v>
      </c>
      <c r="P1206" s="10">
        <f t="shared" si="91"/>
        <v>36.21</v>
      </c>
      <c r="Q1206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5"/>
        <v>3</v>
      </c>
      <c r="P1207" s="10">
        <f t="shared" si="91"/>
        <v>81.239999999999995</v>
      </c>
      <c r="Q1207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5"/>
        <v>117</v>
      </c>
      <c r="P1208" s="10">
        <f t="shared" si="91"/>
        <v>85.18</v>
      </c>
      <c r="Q1208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5"/>
        <v>134</v>
      </c>
      <c r="P1209" s="10">
        <f t="shared" si="91"/>
        <v>62.38</v>
      </c>
      <c r="Q1209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5"/>
        <v>212</v>
      </c>
      <c r="P1210" s="10">
        <f t="shared" si="91"/>
        <v>50.25</v>
      </c>
      <c r="Q12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5"/>
        <v>2</v>
      </c>
      <c r="P1211" s="10">
        <f t="shared" si="91"/>
        <v>424.45</v>
      </c>
      <c r="Q12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5"/>
        <v>72</v>
      </c>
      <c r="P1212" s="10">
        <f t="shared" si="91"/>
        <v>49.12</v>
      </c>
      <c r="Q1212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5"/>
        <v>104</v>
      </c>
      <c r="P1213" s="10">
        <f t="shared" si="91"/>
        <v>53.56</v>
      </c>
      <c r="Q1213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5"/>
        <v>155</v>
      </c>
      <c r="P1214" s="10">
        <f t="shared" si="91"/>
        <v>83.14</v>
      </c>
      <c r="Q1214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5"/>
        <v>103</v>
      </c>
      <c r="P1215" s="10">
        <f t="shared" si="91"/>
        <v>43.04</v>
      </c>
      <c r="Q1215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5"/>
        <v>155</v>
      </c>
      <c r="P1216" s="10">
        <f t="shared" si="91"/>
        <v>96.71</v>
      </c>
      <c r="Q1216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5"/>
        <v>155</v>
      </c>
      <c r="P1217" s="10">
        <f t="shared" si="91"/>
        <v>69.27</v>
      </c>
      <c r="Q1217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5"/>
        <v>31</v>
      </c>
      <c r="P1218" s="10">
        <f t="shared" si="91"/>
        <v>231.75</v>
      </c>
      <c r="Q1218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 s="10">
        <f t="shared" ref="P1219:P1282" si="96">ROUND(E1219/L1219,2)</f>
        <v>125.27</v>
      </c>
      <c r="Q1219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ref="O1234:O1297" si="100">ROUND(E1234/D1234*100,0)</f>
        <v>100</v>
      </c>
      <c r="P1234" s="10">
        <f t="shared" si="96"/>
        <v>167.49</v>
      </c>
      <c r="Q1234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00"/>
        <v>113</v>
      </c>
      <c r="P1235" s="10">
        <f t="shared" si="96"/>
        <v>136.91</v>
      </c>
      <c r="Q1235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00"/>
        <v>100</v>
      </c>
      <c r="P1236" s="10">
        <f t="shared" si="96"/>
        <v>74.069999999999993</v>
      </c>
      <c r="Q1236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00"/>
        <v>113</v>
      </c>
      <c r="P1237" s="10">
        <f t="shared" si="96"/>
        <v>47.54</v>
      </c>
      <c r="Q1237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00"/>
        <v>100</v>
      </c>
      <c r="P1238" s="10">
        <f t="shared" si="96"/>
        <v>65.38</v>
      </c>
      <c r="Q1238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00"/>
        <v>113</v>
      </c>
      <c r="P1239" s="10">
        <f t="shared" si="96"/>
        <v>80.55</v>
      </c>
      <c r="Q1239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00"/>
        <v>100</v>
      </c>
      <c r="P1240" s="10">
        <f t="shared" si="96"/>
        <v>104.65</v>
      </c>
      <c r="Q124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00"/>
        <v>100</v>
      </c>
      <c r="P1241" s="10">
        <f t="shared" si="96"/>
        <v>145.16</v>
      </c>
      <c r="Q124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00"/>
        <v>36</v>
      </c>
      <c r="P1242" s="10">
        <f t="shared" si="96"/>
        <v>373.5</v>
      </c>
      <c r="Q1242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00"/>
        <v>111</v>
      </c>
      <c r="P1243" s="10">
        <f t="shared" si="96"/>
        <v>61.9</v>
      </c>
      <c r="Q1243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00"/>
        <v>127</v>
      </c>
      <c r="P1244" s="10">
        <f t="shared" si="96"/>
        <v>72.95</v>
      </c>
      <c r="Q1244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00"/>
        <v>111</v>
      </c>
      <c r="P1245" s="10">
        <f t="shared" si="96"/>
        <v>68.349999999999994</v>
      </c>
      <c r="Q1245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00"/>
        <v>164</v>
      </c>
      <c r="P1246" s="10">
        <f t="shared" si="96"/>
        <v>70.290000000000006</v>
      </c>
      <c r="Q1246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00"/>
        <v>110</v>
      </c>
      <c r="P1247" s="10">
        <f t="shared" si="96"/>
        <v>50.11</v>
      </c>
      <c r="Q1247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00"/>
        <v>103</v>
      </c>
      <c r="P1248" s="10">
        <f t="shared" si="96"/>
        <v>49.55</v>
      </c>
      <c r="Q1248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00"/>
        <v>110</v>
      </c>
      <c r="P1249" s="10">
        <f t="shared" si="96"/>
        <v>49.44</v>
      </c>
      <c r="Q1249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00"/>
        <v>147</v>
      </c>
      <c r="P1250" s="10">
        <f t="shared" si="96"/>
        <v>191.13</v>
      </c>
      <c r="Q125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00"/>
        <v>126</v>
      </c>
      <c r="P1251" s="10">
        <f t="shared" si="96"/>
        <v>57.08</v>
      </c>
      <c r="Q125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00"/>
        <v>110</v>
      </c>
      <c r="P1252" s="10">
        <f t="shared" si="96"/>
        <v>93.4</v>
      </c>
      <c r="Q1252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00"/>
        <v>878</v>
      </c>
      <c r="P1253" s="10">
        <f t="shared" si="96"/>
        <v>27.6</v>
      </c>
      <c r="Q1253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00"/>
        <v>219</v>
      </c>
      <c r="P1254" s="10">
        <f t="shared" si="96"/>
        <v>67.260000000000005</v>
      </c>
      <c r="Q1254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00"/>
        <v>146</v>
      </c>
      <c r="P1255" s="10">
        <f t="shared" si="96"/>
        <v>104.07</v>
      </c>
      <c r="Q1255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00"/>
        <v>17</v>
      </c>
      <c r="P1256" s="10">
        <f t="shared" si="96"/>
        <v>111.41</v>
      </c>
      <c r="Q1256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00"/>
        <v>124</v>
      </c>
      <c r="P1257" s="10">
        <f t="shared" si="96"/>
        <v>68.94</v>
      </c>
      <c r="Q1257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00"/>
        <v>109</v>
      </c>
      <c r="P1258" s="10">
        <f t="shared" si="96"/>
        <v>28.94</v>
      </c>
      <c r="Q1258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00"/>
        <v>124</v>
      </c>
      <c r="P1259" s="10">
        <f t="shared" si="96"/>
        <v>135.63</v>
      </c>
      <c r="Q1259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00"/>
        <v>173</v>
      </c>
      <c r="P1260" s="10">
        <f t="shared" si="96"/>
        <v>100.47</v>
      </c>
      <c r="Q126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00"/>
        <v>22</v>
      </c>
      <c r="P1261" s="10">
        <f t="shared" si="96"/>
        <v>110.64</v>
      </c>
      <c r="Q126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00"/>
        <v>127</v>
      </c>
      <c r="P1262" s="10">
        <f t="shared" si="96"/>
        <v>52.6</v>
      </c>
      <c r="Q1262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00"/>
        <v>123</v>
      </c>
      <c r="P1263" s="10">
        <f t="shared" si="96"/>
        <v>93.7</v>
      </c>
      <c r="Q1263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00"/>
        <v>168</v>
      </c>
      <c r="P1264" s="10">
        <f t="shared" si="96"/>
        <v>10.51</v>
      </c>
      <c r="Q1264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00"/>
        <v>108</v>
      </c>
      <c r="P1265" s="10">
        <f t="shared" si="96"/>
        <v>74.239999999999995</v>
      </c>
      <c r="Q1265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00"/>
        <v>43</v>
      </c>
      <c r="P1266" s="10">
        <f t="shared" si="96"/>
        <v>40.98</v>
      </c>
      <c r="Q1266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00"/>
        <v>107</v>
      </c>
      <c r="P1267" s="10">
        <f t="shared" si="96"/>
        <v>204.57</v>
      </c>
      <c r="Q1267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00"/>
        <v>107</v>
      </c>
      <c r="P1268" s="10">
        <f t="shared" si="96"/>
        <v>52.96</v>
      </c>
      <c r="Q1268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00"/>
        <v>107</v>
      </c>
      <c r="P1269" s="10">
        <f t="shared" si="96"/>
        <v>99.53</v>
      </c>
      <c r="Q1269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00"/>
        <v>122</v>
      </c>
      <c r="P1270" s="10">
        <f t="shared" si="96"/>
        <v>75.09</v>
      </c>
      <c r="Q127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00"/>
        <v>122</v>
      </c>
      <c r="P1271" s="10">
        <f t="shared" si="96"/>
        <v>85.5</v>
      </c>
      <c r="Q127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00"/>
        <v>107</v>
      </c>
      <c r="P1272" s="10">
        <f t="shared" si="96"/>
        <v>106.53</v>
      </c>
      <c r="Q1272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00"/>
        <v>106</v>
      </c>
      <c r="P1273" s="10">
        <f t="shared" si="96"/>
        <v>184.78</v>
      </c>
      <c r="Q1273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00"/>
        <v>142</v>
      </c>
      <c r="P1274" s="10">
        <f t="shared" si="96"/>
        <v>25.13</v>
      </c>
      <c r="Q1274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00"/>
        <v>106</v>
      </c>
      <c r="P1275" s="10">
        <f t="shared" si="96"/>
        <v>90.28</v>
      </c>
      <c r="Q1275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00"/>
        <v>101</v>
      </c>
      <c r="P1276" s="10">
        <f t="shared" si="96"/>
        <v>103.17</v>
      </c>
      <c r="Q1276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00"/>
        <v>384</v>
      </c>
      <c r="P1277" s="10">
        <f t="shared" si="96"/>
        <v>22.12</v>
      </c>
      <c r="Q1277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00"/>
        <v>121</v>
      </c>
      <c r="P1278" s="10">
        <f t="shared" si="96"/>
        <v>58.6</v>
      </c>
      <c r="Q1278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00"/>
        <v>105</v>
      </c>
      <c r="P1279" s="10">
        <f t="shared" si="96"/>
        <v>136</v>
      </c>
      <c r="Q1279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00"/>
        <v>105</v>
      </c>
      <c r="P1280" s="10">
        <f t="shared" si="96"/>
        <v>73.77</v>
      </c>
      <c r="Q128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00"/>
        <v>22</v>
      </c>
      <c r="P1281" s="10">
        <f t="shared" si="96"/>
        <v>48.72</v>
      </c>
      <c r="Q128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00"/>
        <v>105</v>
      </c>
      <c r="P1282" s="10">
        <f t="shared" si="96"/>
        <v>42.72</v>
      </c>
      <c r="Q1282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 s="10">
        <f t="shared" ref="P1283:P1346" si="101">ROUND(E1283/L1283,2)</f>
        <v>44.96</v>
      </c>
      <c r="Q1283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0">
        <f t="shared" si="101"/>
        <v>62.33</v>
      </c>
      <c r="Q1285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0">
        <f t="shared" si="101"/>
        <v>174</v>
      </c>
      <c r="Q1286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ref="O1298:O1361" si="105">ROUND(E1298/D1298*100,0)</f>
        <v>103</v>
      </c>
      <c r="P1298" s="10">
        <f t="shared" si="101"/>
        <v>62.17</v>
      </c>
      <c r="Q1298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5"/>
        <v>29</v>
      </c>
      <c r="P1299" s="10">
        <f t="shared" si="101"/>
        <v>44.48</v>
      </c>
      <c r="Q1299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5"/>
        <v>102</v>
      </c>
      <c r="P1300" s="10">
        <f t="shared" si="101"/>
        <v>85.21</v>
      </c>
      <c r="Q130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5"/>
        <v>102</v>
      </c>
      <c r="P1301" s="10">
        <f t="shared" si="101"/>
        <v>57.54</v>
      </c>
      <c r="Q130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5"/>
        <v>136</v>
      </c>
      <c r="P1302" s="10">
        <f t="shared" si="101"/>
        <v>46.42</v>
      </c>
      <c r="Q1302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5"/>
        <v>102</v>
      </c>
      <c r="P1303" s="10">
        <f t="shared" si="101"/>
        <v>204.05</v>
      </c>
      <c r="Q1303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5"/>
        <v>102</v>
      </c>
      <c r="P1304" s="10">
        <f t="shared" si="101"/>
        <v>60.87</v>
      </c>
      <c r="Q1304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5"/>
        <v>102</v>
      </c>
      <c r="P1305" s="10">
        <f t="shared" si="101"/>
        <v>84.85</v>
      </c>
      <c r="Q1305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5"/>
        <v>203</v>
      </c>
      <c r="P1306" s="10">
        <f t="shared" si="101"/>
        <v>30.58</v>
      </c>
      <c r="Q1306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5"/>
        <v>41</v>
      </c>
      <c r="P1307" s="10">
        <f t="shared" si="101"/>
        <v>81.319999999999993</v>
      </c>
      <c r="Q1307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5"/>
        <v>102</v>
      </c>
      <c r="P1308" s="10">
        <f t="shared" si="101"/>
        <v>86.49</v>
      </c>
      <c r="Q1308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5"/>
        <v>101</v>
      </c>
      <c r="P1309" s="10">
        <f t="shared" si="101"/>
        <v>126.72</v>
      </c>
      <c r="Q1309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5"/>
        <v>108</v>
      </c>
      <c r="P1310" s="10">
        <f t="shared" si="101"/>
        <v>46.61</v>
      </c>
      <c r="Q13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5"/>
        <v>101</v>
      </c>
      <c r="P1311" s="10">
        <f t="shared" si="101"/>
        <v>76.45</v>
      </c>
      <c r="Q13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5"/>
        <v>135</v>
      </c>
      <c r="P1312" s="10">
        <f t="shared" si="101"/>
        <v>168.75</v>
      </c>
      <c r="Q1312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5"/>
        <v>119</v>
      </c>
      <c r="P1313" s="10">
        <f t="shared" si="101"/>
        <v>176.09</v>
      </c>
      <c r="Q1313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5"/>
        <v>108</v>
      </c>
      <c r="P1314" s="10">
        <f t="shared" si="101"/>
        <v>56.98</v>
      </c>
      <c r="Q1314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5"/>
        <v>115</v>
      </c>
      <c r="P1315" s="10">
        <f t="shared" si="101"/>
        <v>85.96</v>
      </c>
      <c r="Q1315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5"/>
        <v>101</v>
      </c>
      <c r="P1316" s="10">
        <f t="shared" si="101"/>
        <v>98.54</v>
      </c>
      <c r="Q1316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5"/>
        <v>101</v>
      </c>
      <c r="P1317" s="10">
        <f t="shared" si="101"/>
        <v>45.88</v>
      </c>
      <c r="Q1317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5"/>
        <v>101</v>
      </c>
      <c r="P1318" s="10">
        <f t="shared" si="101"/>
        <v>72.05</v>
      </c>
      <c r="Q1318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5"/>
        <v>101</v>
      </c>
      <c r="P1319" s="10">
        <f t="shared" si="101"/>
        <v>310</v>
      </c>
      <c r="Q1319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5"/>
        <v>101</v>
      </c>
      <c r="P1320" s="10">
        <f t="shared" si="101"/>
        <v>115.09</v>
      </c>
      <c r="Q132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5"/>
        <v>161</v>
      </c>
      <c r="P1321" s="10">
        <f t="shared" si="101"/>
        <v>41.04</v>
      </c>
      <c r="Q132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5"/>
        <v>115</v>
      </c>
      <c r="P1322" s="10">
        <f t="shared" si="101"/>
        <v>46.22</v>
      </c>
      <c r="Q1322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5"/>
        <v>100</v>
      </c>
      <c r="P1323" s="10">
        <f t="shared" si="101"/>
        <v>65.87</v>
      </c>
      <c r="Q1323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5"/>
        <v>100</v>
      </c>
      <c r="P1324" s="10">
        <f t="shared" si="101"/>
        <v>34.92</v>
      </c>
      <c r="Q1324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5"/>
        <v>115</v>
      </c>
      <c r="P1325" s="10">
        <f t="shared" si="101"/>
        <v>72.91</v>
      </c>
      <c r="Q1325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5"/>
        <v>100</v>
      </c>
      <c r="P1326" s="10">
        <f t="shared" si="101"/>
        <v>121.36</v>
      </c>
      <c r="Q1326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5"/>
        <v>133</v>
      </c>
      <c r="P1327" s="10">
        <f t="shared" si="101"/>
        <v>57.2</v>
      </c>
      <c r="Q1327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5"/>
        <v>100</v>
      </c>
      <c r="P1328" s="10">
        <f t="shared" si="101"/>
        <v>81.67</v>
      </c>
      <c r="Q1328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5"/>
        <v>100</v>
      </c>
      <c r="P1329" s="10">
        <f t="shared" si="101"/>
        <v>40.01</v>
      </c>
      <c r="Q1329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5"/>
        <v>105</v>
      </c>
      <c r="P1330" s="10">
        <f t="shared" si="101"/>
        <v>114.29</v>
      </c>
      <c r="Q133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5"/>
        <v>100</v>
      </c>
      <c r="P1331" s="10">
        <f t="shared" si="101"/>
        <v>129.03</v>
      </c>
      <c r="Q133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5"/>
        <v>107</v>
      </c>
      <c r="P1332" s="10">
        <f t="shared" si="101"/>
        <v>74.069999999999993</v>
      </c>
      <c r="Q1332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5"/>
        <v>100</v>
      </c>
      <c r="P1333" s="10">
        <f t="shared" si="101"/>
        <v>307.69</v>
      </c>
      <c r="Q1333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5"/>
        <v>36</v>
      </c>
      <c r="P1334" s="10">
        <f t="shared" si="101"/>
        <v>104.89</v>
      </c>
      <c r="Q1334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5"/>
        <v>114</v>
      </c>
      <c r="P1335" s="10">
        <f t="shared" si="101"/>
        <v>47.4</v>
      </c>
      <c r="Q1335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5"/>
        <v>114</v>
      </c>
      <c r="P1336" s="10">
        <f t="shared" si="101"/>
        <v>69.790000000000006</v>
      </c>
      <c r="Q1336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5"/>
        <v>179</v>
      </c>
      <c r="P1337" s="10">
        <f t="shared" si="101"/>
        <v>53.73</v>
      </c>
      <c r="Q1337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5"/>
        <v>132</v>
      </c>
      <c r="P1338" s="10">
        <f t="shared" si="101"/>
        <v>63.03</v>
      </c>
      <c r="Q1338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5"/>
        <v>132</v>
      </c>
      <c r="P1339" s="10">
        <f t="shared" si="101"/>
        <v>70.63</v>
      </c>
      <c r="Q1339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5"/>
        <v>101</v>
      </c>
      <c r="P1340" s="10">
        <f t="shared" si="101"/>
        <v>53.95</v>
      </c>
      <c r="Q134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5"/>
        <v>171</v>
      </c>
      <c r="P1341" s="10">
        <f t="shared" si="101"/>
        <v>46.18</v>
      </c>
      <c r="Q134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5"/>
        <v>112</v>
      </c>
      <c r="P1342" s="10">
        <f t="shared" si="101"/>
        <v>47.76</v>
      </c>
      <c r="Q1342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5"/>
        <v>112</v>
      </c>
      <c r="P1343" s="10">
        <f t="shared" si="101"/>
        <v>60.15</v>
      </c>
      <c r="Q1343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5"/>
        <v>130</v>
      </c>
      <c r="P1344" s="10">
        <f t="shared" si="101"/>
        <v>61.06</v>
      </c>
      <c r="Q1344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5"/>
        <v>195</v>
      </c>
      <c r="P1345" s="10">
        <f t="shared" si="101"/>
        <v>64.03</v>
      </c>
      <c r="Q1345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5"/>
        <v>78</v>
      </c>
      <c r="P1346" s="10">
        <f t="shared" si="101"/>
        <v>105.54</v>
      </c>
      <c r="Q1346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 s="10">
        <f t="shared" ref="P1347:P1410" si="106">ROUND(E1347/L1347,2)</f>
        <v>100.06</v>
      </c>
      <c r="Q1347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ref="O1362:O1425" si="110">ROUND(E1362/D1362*100,0)</f>
        <v>107</v>
      </c>
      <c r="P1362" s="10">
        <f t="shared" si="106"/>
        <v>62.67</v>
      </c>
      <c r="Q1362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10"/>
        <v>114</v>
      </c>
      <c r="P1363" s="10">
        <f t="shared" si="106"/>
        <v>50.69</v>
      </c>
      <c r="Q1363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10"/>
        <v>125</v>
      </c>
      <c r="P1364" s="10">
        <f t="shared" si="106"/>
        <v>75</v>
      </c>
      <c r="Q1364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10"/>
        <v>107</v>
      </c>
      <c r="P1365" s="10">
        <f t="shared" si="106"/>
        <v>59.46</v>
      </c>
      <c r="Q1365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10"/>
        <v>107</v>
      </c>
      <c r="P1366" s="10">
        <f t="shared" si="106"/>
        <v>51.19</v>
      </c>
      <c r="Q1366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10"/>
        <v>107</v>
      </c>
      <c r="P1367" s="10">
        <f t="shared" si="106"/>
        <v>67.91</v>
      </c>
      <c r="Q1367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10"/>
        <v>124</v>
      </c>
      <c r="P1368" s="10">
        <f t="shared" si="106"/>
        <v>47.85</v>
      </c>
      <c r="Q1368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10"/>
        <v>107</v>
      </c>
      <c r="P1369" s="10">
        <f t="shared" si="106"/>
        <v>71.73</v>
      </c>
      <c r="Q1369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10"/>
        <v>106</v>
      </c>
      <c r="P1370" s="10">
        <f t="shared" si="106"/>
        <v>78.94</v>
      </c>
      <c r="Q137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10"/>
        <v>123</v>
      </c>
      <c r="P1371" s="10">
        <f t="shared" si="106"/>
        <v>31.62</v>
      </c>
      <c r="Q137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10"/>
        <v>247</v>
      </c>
      <c r="P1372" s="10">
        <f t="shared" si="106"/>
        <v>78.72</v>
      </c>
      <c r="Q1372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10"/>
        <v>37</v>
      </c>
      <c r="P1373" s="10">
        <f t="shared" si="106"/>
        <v>147.4</v>
      </c>
      <c r="Q1373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10"/>
        <v>123</v>
      </c>
      <c r="P1374" s="10">
        <f t="shared" si="106"/>
        <v>54.99</v>
      </c>
      <c r="Q1374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10"/>
        <v>105</v>
      </c>
      <c r="P1375" s="10">
        <f t="shared" si="106"/>
        <v>59.26</v>
      </c>
      <c r="Q1375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10"/>
        <v>108</v>
      </c>
      <c r="P1376" s="10">
        <f t="shared" si="106"/>
        <v>126.55</v>
      </c>
      <c r="Q1376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10"/>
        <v>105</v>
      </c>
      <c r="P1377" s="10">
        <f t="shared" si="106"/>
        <v>32.97</v>
      </c>
      <c r="Q1377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10"/>
        <v>105</v>
      </c>
      <c r="P1378" s="10">
        <f t="shared" si="106"/>
        <v>79.540000000000006</v>
      </c>
      <c r="Q1378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10"/>
        <v>104</v>
      </c>
      <c r="P1379" s="10">
        <f t="shared" si="106"/>
        <v>71.67</v>
      </c>
      <c r="Q1379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10"/>
        <v>121</v>
      </c>
      <c r="P1380" s="10">
        <f t="shared" si="106"/>
        <v>46.09</v>
      </c>
      <c r="Q138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10"/>
        <v>104</v>
      </c>
      <c r="P1381" s="10">
        <f t="shared" si="106"/>
        <v>125.45</v>
      </c>
      <c r="Q138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10"/>
        <v>121</v>
      </c>
      <c r="P1382" s="10">
        <f t="shared" si="106"/>
        <v>125.38</v>
      </c>
      <c r="Q1382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10"/>
        <v>103</v>
      </c>
      <c r="P1383" s="10">
        <f t="shared" si="106"/>
        <v>60</v>
      </c>
      <c r="Q1383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10"/>
        <v>120</v>
      </c>
      <c r="P1384" s="10">
        <f t="shared" si="106"/>
        <v>78.260000000000005</v>
      </c>
      <c r="Q1384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10"/>
        <v>51</v>
      </c>
      <c r="P1385" s="10">
        <f t="shared" si="106"/>
        <v>63.12</v>
      </c>
      <c r="Q1385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10"/>
        <v>103</v>
      </c>
      <c r="P1386" s="10">
        <f t="shared" si="106"/>
        <v>132.96</v>
      </c>
      <c r="Q1386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10"/>
        <v>119</v>
      </c>
      <c r="P1387" s="10">
        <f t="shared" si="106"/>
        <v>51.81</v>
      </c>
      <c r="Q1387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10"/>
        <v>128</v>
      </c>
      <c r="P1388" s="10">
        <f t="shared" si="106"/>
        <v>37.21</v>
      </c>
      <c r="Q1388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10"/>
        <v>18</v>
      </c>
      <c r="P1389" s="10">
        <f t="shared" si="106"/>
        <v>43.98</v>
      </c>
      <c r="Q1389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10"/>
        <v>119</v>
      </c>
      <c r="P1390" s="10">
        <f t="shared" si="106"/>
        <v>57.34</v>
      </c>
      <c r="Q139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10"/>
        <v>4</v>
      </c>
      <c r="P1391" s="10">
        <f t="shared" si="106"/>
        <v>591.66999999999996</v>
      </c>
      <c r="Q139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10"/>
        <v>118</v>
      </c>
      <c r="P1392" s="10">
        <f t="shared" si="106"/>
        <v>57.26</v>
      </c>
      <c r="Q1392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10"/>
        <v>101</v>
      </c>
      <c r="P1393" s="10">
        <f t="shared" si="106"/>
        <v>51.3</v>
      </c>
      <c r="Q1393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10"/>
        <v>101</v>
      </c>
      <c r="P1394" s="10">
        <f t="shared" si="106"/>
        <v>33.99</v>
      </c>
      <c r="Q1394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10"/>
        <v>101</v>
      </c>
      <c r="P1395" s="10">
        <f t="shared" si="106"/>
        <v>90.54</v>
      </c>
      <c r="Q1395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10"/>
        <v>101</v>
      </c>
      <c r="P1396" s="10">
        <f t="shared" si="106"/>
        <v>88.25</v>
      </c>
      <c r="Q1396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10"/>
        <v>71</v>
      </c>
      <c r="P1397" s="10">
        <f t="shared" si="106"/>
        <v>106.97</v>
      </c>
      <c r="Q1397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10"/>
        <v>101</v>
      </c>
      <c r="P1398" s="10">
        <f t="shared" si="106"/>
        <v>76.650000000000006</v>
      </c>
      <c r="Q1398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10"/>
        <v>100</v>
      </c>
      <c r="P1399" s="10">
        <f t="shared" si="106"/>
        <v>103.35</v>
      </c>
      <c r="Q1399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10"/>
        <v>153</v>
      </c>
      <c r="P1400" s="10">
        <f t="shared" si="106"/>
        <v>57.54</v>
      </c>
      <c r="Q140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10"/>
        <v>103</v>
      </c>
      <c r="P1401" s="10">
        <f t="shared" si="106"/>
        <v>87.7</v>
      </c>
      <c r="Q140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10"/>
        <v>117</v>
      </c>
      <c r="P1402" s="10">
        <f t="shared" si="106"/>
        <v>100.17</v>
      </c>
      <c r="Q1402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10"/>
        <v>100</v>
      </c>
      <c r="P1403" s="10">
        <f t="shared" si="106"/>
        <v>291.79000000000002</v>
      </c>
      <c r="Q1403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10"/>
        <v>100</v>
      </c>
      <c r="P1404" s="10">
        <f t="shared" si="106"/>
        <v>100</v>
      </c>
      <c r="Q1404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10"/>
        <v>233</v>
      </c>
      <c r="P1405" s="10">
        <f t="shared" si="106"/>
        <v>175</v>
      </c>
      <c r="Q1405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10"/>
        <v>175</v>
      </c>
      <c r="P1406" s="10">
        <f t="shared" si="106"/>
        <v>62.5</v>
      </c>
      <c r="Q1406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10"/>
        <v>140</v>
      </c>
      <c r="P1407" s="10">
        <f t="shared" si="106"/>
        <v>42.67</v>
      </c>
      <c r="Q1407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10"/>
        <v>116</v>
      </c>
      <c r="P1408" s="10">
        <f t="shared" si="106"/>
        <v>55.33</v>
      </c>
      <c r="Q1408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10"/>
        <v>116</v>
      </c>
      <c r="P1409" s="10">
        <f t="shared" si="106"/>
        <v>63.36</v>
      </c>
      <c r="Q1409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10"/>
        <v>108</v>
      </c>
      <c r="P1410" s="10">
        <f t="shared" si="106"/>
        <v>46.89</v>
      </c>
      <c r="Q14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 s="10">
        <f t="shared" ref="P1411:P1474" si="111">ROUND(E1411/L1411,2)</f>
        <v>29.62</v>
      </c>
      <c r="Q1411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0">
        <f t="shared" si="111"/>
        <v>115.53</v>
      </c>
      <c r="Q1412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ref="O1426:O1489" si="115">ROUND(E1426/D1426*100,0)</f>
        <v>114</v>
      </c>
      <c r="P1426" s="10">
        <f t="shared" si="111"/>
        <v>113.57</v>
      </c>
      <c r="Q1426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5"/>
        <v>62</v>
      </c>
      <c r="P1427" s="10">
        <f t="shared" si="111"/>
        <v>486.43</v>
      </c>
      <c r="Q1427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5"/>
        <v>106</v>
      </c>
      <c r="P1428" s="10">
        <f t="shared" si="111"/>
        <v>56.67</v>
      </c>
      <c r="Q1428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5"/>
        <v>136</v>
      </c>
      <c r="P1429" s="10">
        <f t="shared" si="111"/>
        <v>66.67</v>
      </c>
      <c r="Q1429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5"/>
        <v>105</v>
      </c>
      <c r="P1430" s="10">
        <f t="shared" si="111"/>
        <v>91.84</v>
      </c>
      <c r="Q143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5"/>
        <v>170</v>
      </c>
      <c r="P1431" s="10">
        <f t="shared" si="111"/>
        <v>47.18</v>
      </c>
      <c r="Q143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5"/>
        <v>110</v>
      </c>
      <c r="P1432" s="10">
        <f t="shared" si="111"/>
        <v>45.88</v>
      </c>
      <c r="Q1432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5"/>
        <v>130</v>
      </c>
      <c r="P1433" s="10">
        <f t="shared" si="111"/>
        <v>49.88</v>
      </c>
      <c r="Q1433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5"/>
        <v>6</v>
      </c>
      <c r="P1434" s="10">
        <f t="shared" si="111"/>
        <v>89.21</v>
      </c>
      <c r="Q1434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5"/>
        <v>226</v>
      </c>
      <c r="P1435" s="10">
        <f t="shared" si="111"/>
        <v>94.03</v>
      </c>
      <c r="Q1435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5"/>
        <v>113</v>
      </c>
      <c r="P1436" s="10">
        <f t="shared" si="111"/>
        <v>49.06</v>
      </c>
      <c r="Q1436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5"/>
        <v>113</v>
      </c>
      <c r="P1437" s="10">
        <f t="shared" si="111"/>
        <v>99.5</v>
      </c>
      <c r="Q1437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5"/>
        <v>101</v>
      </c>
      <c r="P1438" s="10">
        <f t="shared" si="111"/>
        <v>41.73</v>
      </c>
      <c r="Q1438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5"/>
        <v>135</v>
      </c>
      <c r="P1439" s="10">
        <f t="shared" si="111"/>
        <v>59.16</v>
      </c>
      <c r="Q1439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5"/>
        <v>112</v>
      </c>
      <c r="P1440" s="10">
        <f t="shared" si="111"/>
        <v>44.32</v>
      </c>
      <c r="Q144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5"/>
        <v>102</v>
      </c>
      <c r="P1441" s="10">
        <f t="shared" si="111"/>
        <v>99</v>
      </c>
      <c r="Q144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5"/>
        <v>112</v>
      </c>
      <c r="P1442" s="10">
        <f t="shared" si="111"/>
        <v>44.25</v>
      </c>
      <c r="Q1442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5"/>
        <v>105</v>
      </c>
      <c r="P1443" s="10">
        <f t="shared" si="111"/>
        <v>61.1</v>
      </c>
      <c r="Q1443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5"/>
        <v>112</v>
      </c>
      <c r="P1444" s="10">
        <f t="shared" si="111"/>
        <v>40.4</v>
      </c>
      <c r="Q1444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5"/>
        <v>112</v>
      </c>
      <c r="P1445" s="10">
        <f t="shared" si="111"/>
        <v>68.37</v>
      </c>
      <c r="Q1445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5"/>
        <v>102</v>
      </c>
      <c r="P1446" s="10">
        <f t="shared" si="111"/>
        <v>145.65</v>
      </c>
      <c r="Q1446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5"/>
        <v>100</v>
      </c>
      <c r="P1447" s="10">
        <f t="shared" si="111"/>
        <v>119.64</v>
      </c>
      <c r="Q1447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5"/>
        <v>111</v>
      </c>
      <c r="P1448" s="10">
        <f t="shared" si="111"/>
        <v>416.88</v>
      </c>
      <c r="Q1448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5"/>
        <v>111</v>
      </c>
      <c r="P1449" s="10">
        <f t="shared" si="111"/>
        <v>92.5</v>
      </c>
      <c r="Q1449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5"/>
        <v>111</v>
      </c>
      <c r="P1450" s="10">
        <f t="shared" si="111"/>
        <v>28.88</v>
      </c>
      <c r="Q145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5"/>
        <v>111</v>
      </c>
      <c r="P1451" s="10">
        <f t="shared" si="111"/>
        <v>63.85</v>
      </c>
      <c r="Q145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5"/>
        <v>33</v>
      </c>
      <c r="P1452" s="10">
        <f t="shared" si="111"/>
        <v>70.62</v>
      </c>
      <c r="Q1452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5"/>
        <v>111</v>
      </c>
      <c r="P1453" s="10">
        <f t="shared" si="111"/>
        <v>77.19</v>
      </c>
      <c r="Q1453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5"/>
        <v>111</v>
      </c>
      <c r="P1454" s="10">
        <f t="shared" si="111"/>
        <v>34.21</v>
      </c>
      <c r="Q1454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5"/>
        <v>7</v>
      </c>
      <c r="P1455" s="10">
        <f t="shared" si="111"/>
        <v>89.65</v>
      </c>
      <c r="Q1455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5"/>
        <v>100</v>
      </c>
      <c r="P1456" s="10">
        <f t="shared" si="111"/>
        <v>67.650000000000006</v>
      </c>
      <c r="Q1456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5"/>
        <v>118</v>
      </c>
      <c r="P1457" s="10">
        <f t="shared" si="111"/>
        <v>75.34</v>
      </c>
      <c r="Q1457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5"/>
        <v>661</v>
      </c>
      <c r="P1458" s="10">
        <f t="shared" si="111"/>
        <v>21.9</v>
      </c>
      <c r="Q1458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5"/>
        <v>132</v>
      </c>
      <c r="P1459" s="10">
        <f t="shared" si="111"/>
        <v>75.11</v>
      </c>
      <c r="Q1459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5"/>
        <v>18</v>
      </c>
      <c r="P1460" s="10">
        <f t="shared" si="111"/>
        <v>122</v>
      </c>
      <c r="Q146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5"/>
        <v>110</v>
      </c>
      <c r="P1461" s="10">
        <f t="shared" si="111"/>
        <v>47.03</v>
      </c>
      <c r="Q146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5"/>
        <v>110</v>
      </c>
      <c r="P1462" s="10">
        <f t="shared" si="111"/>
        <v>28.11</v>
      </c>
      <c r="Q1462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5"/>
        <v>109</v>
      </c>
      <c r="P1463" s="10">
        <f t="shared" si="111"/>
        <v>136.46</v>
      </c>
      <c r="Q1463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5"/>
        <v>109</v>
      </c>
      <c r="P1464" s="10">
        <f t="shared" si="111"/>
        <v>83.97</v>
      </c>
      <c r="Q1464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5"/>
        <v>109</v>
      </c>
      <c r="P1465" s="10">
        <f t="shared" si="111"/>
        <v>155.94999999999999</v>
      </c>
      <c r="Q1465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5"/>
        <v>109</v>
      </c>
      <c r="P1466" s="10">
        <f t="shared" si="111"/>
        <v>71.150000000000006</v>
      </c>
      <c r="Q1466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5"/>
        <v>109</v>
      </c>
      <c r="P1467" s="10">
        <f t="shared" si="111"/>
        <v>57.39</v>
      </c>
      <c r="Q1467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5"/>
        <v>102</v>
      </c>
      <c r="P1468" s="10">
        <f t="shared" si="111"/>
        <v>46.71</v>
      </c>
      <c r="Q1468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5"/>
        <v>109</v>
      </c>
      <c r="P1469" s="10">
        <f t="shared" si="111"/>
        <v>53.41</v>
      </c>
      <c r="Q1469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5"/>
        <v>105</v>
      </c>
      <c r="P1470" s="10">
        <f t="shared" si="111"/>
        <v>85.74</v>
      </c>
      <c r="Q1470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5"/>
        <v>109</v>
      </c>
      <c r="P1471" s="10">
        <f t="shared" si="111"/>
        <v>81.38</v>
      </c>
      <c r="Q147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5"/>
        <v>109</v>
      </c>
      <c r="P1472" s="10">
        <f t="shared" si="111"/>
        <v>135.63</v>
      </c>
      <c r="Q1472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5"/>
        <v>108</v>
      </c>
      <c r="P1473" s="10">
        <f t="shared" si="111"/>
        <v>70.650000000000006</v>
      </c>
      <c r="Q1473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5"/>
        <v>108</v>
      </c>
      <c r="P1474" s="10">
        <f t="shared" si="111"/>
        <v>40.96</v>
      </c>
      <c r="Q1474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 s="10">
        <f t="shared" ref="P1475:P1538" si="116">ROUND(E1475/L1475,2)</f>
        <v>41.96</v>
      </c>
      <c r="Q1475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0">
        <f t="shared" si="116"/>
        <v>44.44</v>
      </c>
      <c r="Q1487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0">
        <f t="shared" si="116"/>
        <v>640</v>
      </c>
      <c r="Q1488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ref="O1490:O1553" si="120">ROUND(E1490/D1490*100,0)</f>
        <v>106</v>
      </c>
      <c r="P1490" s="10">
        <f t="shared" si="116"/>
        <v>96.67</v>
      </c>
      <c r="Q149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20"/>
        <v>206</v>
      </c>
      <c r="P1491" s="10">
        <f t="shared" si="116"/>
        <v>106.2</v>
      </c>
      <c r="Q149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20"/>
        <v>4</v>
      </c>
      <c r="P1492" s="10">
        <f t="shared" si="116"/>
        <v>176.94</v>
      </c>
      <c r="Q1492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20"/>
        <v>106</v>
      </c>
      <c r="P1493" s="10">
        <f t="shared" si="116"/>
        <v>44.14</v>
      </c>
      <c r="Q1493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20"/>
        <v>113</v>
      </c>
      <c r="P1494" s="10">
        <f t="shared" si="116"/>
        <v>50.4</v>
      </c>
      <c r="Q1494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20"/>
        <v>21</v>
      </c>
      <c r="P1495" s="10">
        <f t="shared" si="116"/>
        <v>453.14</v>
      </c>
      <c r="Q1495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20"/>
        <v>127</v>
      </c>
      <c r="P1496" s="10">
        <f t="shared" si="116"/>
        <v>57.65</v>
      </c>
      <c r="Q1496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20"/>
        <v>106</v>
      </c>
      <c r="P1497" s="10">
        <f t="shared" si="116"/>
        <v>45.94</v>
      </c>
      <c r="Q1497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20"/>
        <v>105</v>
      </c>
      <c r="P1498" s="10">
        <f t="shared" si="116"/>
        <v>47.88</v>
      </c>
      <c r="Q1498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20"/>
        <v>158</v>
      </c>
      <c r="P1499" s="10">
        <f t="shared" si="116"/>
        <v>38.99</v>
      </c>
      <c r="Q1499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20"/>
        <v>21</v>
      </c>
      <c r="P1500" s="10">
        <f t="shared" si="116"/>
        <v>73.37</v>
      </c>
      <c r="Q150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20"/>
        <v>105</v>
      </c>
      <c r="P1501" s="10">
        <f t="shared" si="116"/>
        <v>58.33</v>
      </c>
      <c r="Q150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20"/>
        <v>105</v>
      </c>
      <c r="P1502" s="10">
        <f t="shared" si="116"/>
        <v>80.72</v>
      </c>
      <c r="Q1502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20"/>
        <v>112</v>
      </c>
      <c r="P1503" s="10">
        <f t="shared" si="116"/>
        <v>39.81</v>
      </c>
      <c r="Q1503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20"/>
        <v>105</v>
      </c>
      <c r="P1504" s="10">
        <f t="shared" si="116"/>
        <v>48.98</v>
      </c>
      <c r="Q1504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20"/>
        <v>104</v>
      </c>
      <c r="P1505" s="10">
        <f t="shared" si="116"/>
        <v>111.89</v>
      </c>
      <c r="Q1505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20"/>
        <v>104</v>
      </c>
      <c r="P1506" s="10">
        <f t="shared" si="116"/>
        <v>46.07</v>
      </c>
      <c r="Q1506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20"/>
        <v>31</v>
      </c>
      <c r="P1507" s="10">
        <f t="shared" si="116"/>
        <v>80.13</v>
      </c>
      <c r="Q1507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20"/>
        <v>260</v>
      </c>
      <c r="P1508" s="10">
        <f t="shared" si="116"/>
        <v>34.69</v>
      </c>
      <c r="Q1508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20"/>
        <v>125</v>
      </c>
      <c r="P1509" s="10">
        <f t="shared" si="116"/>
        <v>37.14</v>
      </c>
      <c r="Q1509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20"/>
        <v>125</v>
      </c>
      <c r="P1510" s="10">
        <f t="shared" si="116"/>
        <v>69.33</v>
      </c>
      <c r="Q15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20"/>
        <v>124</v>
      </c>
      <c r="P1511" s="10">
        <f t="shared" si="116"/>
        <v>50.9</v>
      </c>
      <c r="Q1511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20"/>
        <v>104</v>
      </c>
      <c r="P1512" s="10">
        <f t="shared" si="116"/>
        <v>70.569999999999993</v>
      </c>
      <c r="Q1512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20"/>
        <v>103</v>
      </c>
      <c r="P1513" s="10">
        <f t="shared" si="116"/>
        <v>88.57</v>
      </c>
      <c r="Q1513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20"/>
        <v>16</v>
      </c>
      <c r="P1514" s="10">
        <f t="shared" si="116"/>
        <v>129.16999999999999</v>
      </c>
      <c r="Q1514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20"/>
        <v>103</v>
      </c>
      <c r="P1515" s="10">
        <f t="shared" si="116"/>
        <v>60.78</v>
      </c>
      <c r="Q1515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20"/>
        <v>155</v>
      </c>
      <c r="P1516" s="10">
        <f t="shared" si="116"/>
        <v>39.74</v>
      </c>
      <c r="Q1516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20"/>
        <v>103</v>
      </c>
      <c r="P1517" s="10">
        <f t="shared" si="116"/>
        <v>53.36</v>
      </c>
      <c r="Q1517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20"/>
        <v>103</v>
      </c>
      <c r="P1518" s="10">
        <f t="shared" si="116"/>
        <v>39.54</v>
      </c>
      <c r="Q1518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20"/>
        <v>119</v>
      </c>
      <c r="P1519" s="10">
        <f t="shared" si="116"/>
        <v>49.69</v>
      </c>
      <c r="Q1519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20"/>
        <v>103</v>
      </c>
      <c r="P1520" s="10">
        <f t="shared" si="116"/>
        <v>66.959999999999994</v>
      </c>
      <c r="Q152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20"/>
        <v>103</v>
      </c>
      <c r="P1521" s="10">
        <f t="shared" si="116"/>
        <v>39.49</v>
      </c>
      <c r="Q152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20"/>
        <v>123</v>
      </c>
      <c r="P1522" s="10">
        <f t="shared" si="116"/>
        <v>25.35</v>
      </c>
      <c r="Q1522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20"/>
        <v>153</v>
      </c>
      <c r="P1523" s="10">
        <f t="shared" si="116"/>
        <v>57.77</v>
      </c>
      <c r="Q1523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20"/>
        <v>102</v>
      </c>
      <c r="P1524" s="10">
        <f t="shared" si="116"/>
        <v>235.46</v>
      </c>
      <c r="Q1524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20"/>
        <v>122</v>
      </c>
      <c r="P1525" s="10">
        <f t="shared" si="116"/>
        <v>34.380000000000003</v>
      </c>
      <c r="Q1525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20"/>
        <v>31</v>
      </c>
      <c r="P1526" s="10">
        <f t="shared" si="116"/>
        <v>191.25</v>
      </c>
      <c r="Q1526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20"/>
        <v>102</v>
      </c>
      <c r="P1527" s="10">
        <f t="shared" si="116"/>
        <v>55.6</v>
      </c>
      <c r="Q1527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20"/>
        <v>109</v>
      </c>
      <c r="P1528" s="10">
        <f t="shared" si="116"/>
        <v>160.79</v>
      </c>
      <c r="Q1528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20"/>
        <v>102</v>
      </c>
      <c r="P1529" s="10">
        <f t="shared" si="116"/>
        <v>33.94</v>
      </c>
      <c r="Q1529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20"/>
        <v>102</v>
      </c>
      <c r="P1530" s="10">
        <f t="shared" si="116"/>
        <v>203.2</v>
      </c>
      <c r="Q153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20"/>
        <v>102</v>
      </c>
      <c r="P1531" s="10">
        <f t="shared" si="116"/>
        <v>53.44</v>
      </c>
      <c r="Q153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20"/>
        <v>122</v>
      </c>
      <c r="P1532" s="10">
        <f t="shared" si="116"/>
        <v>49.11</v>
      </c>
      <c r="Q1532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20"/>
        <v>102</v>
      </c>
      <c r="P1533" s="10">
        <f t="shared" si="116"/>
        <v>105</v>
      </c>
      <c r="Q1533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20"/>
        <v>61</v>
      </c>
      <c r="P1534" s="10">
        <f t="shared" si="116"/>
        <v>179.12</v>
      </c>
      <c r="Q1534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20"/>
        <v>108</v>
      </c>
      <c r="P1535" s="10">
        <f t="shared" si="116"/>
        <v>55.2</v>
      </c>
      <c r="Q1535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20"/>
        <v>101</v>
      </c>
      <c r="P1536" s="10">
        <f t="shared" si="116"/>
        <v>97.9</v>
      </c>
      <c r="Q1536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20"/>
        <v>101</v>
      </c>
      <c r="P1537" s="10">
        <f t="shared" si="116"/>
        <v>126.46</v>
      </c>
      <c r="Q1537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20"/>
        <v>101</v>
      </c>
      <c r="P1538" s="10">
        <f t="shared" si="116"/>
        <v>178.53</v>
      </c>
      <c r="Q1538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 s="10">
        <f t="shared" ref="P1539:P1602" si="121">ROUND(E1539/L1539,2)</f>
        <v>116.73</v>
      </c>
      <c r="Q1539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ref="O1554:O1617" si="125">ROUND(E1554/D1554*100,0)</f>
        <v>153</v>
      </c>
      <c r="P1554" s="10">
        <f t="shared" si="121"/>
        <v>143.1</v>
      </c>
      <c r="Q1554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5"/>
        <v>100</v>
      </c>
      <c r="P1555" s="10">
        <f t="shared" si="121"/>
        <v>143</v>
      </c>
      <c r="Q1555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5"/>
        <v>100</v>
      </c>
      <c r="P1556" s="10">
        <f t="shared" si="121"/>
        <v>75.05</v>
      </c>
      <c r="Q1556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5"/>
        <v>18</v>
      </c>
      <c r="P1557" s="10">
        <f t="shared" si="121"/>
        <v>32.979999999999997</v>
      </c>
      <c r="Q1557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5"/>
        <v>60</v>
      </c>
      <c r="P1558" s="10">
        <f t="shared" si="121"/>
        <v>3000</v>
      </c>
      <c r="Q1558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5"/>
        <v>100</v>
      </c>
      <c r="P1559" s="10">
        <f t="shared" si="121"/>
        <v>136.36000000000001</v>
      </c>
      <c r="Q1559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5"/>
        <v>100</v>
      </c>
      <c r="P1560" s="10">
        <f t="shared" si="121"/>
        <v>78.95</v>
      </c>
      <c r="Q156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5"/>
        <v>100</v>
      </c>
      <c r="P1561" s="10">
        <f t="shared" si="121"/>
        <v>272.73</v>
      </c>
      <c r="Q156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5"/>
        <v>100</v>
      </c>
      <c r="P1562" s="10">
        <f t="shared" si="121"/>
        <v>176.47</v>
      </c>
      <c r="Q1562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5"/>
        <v>100</v>
      </c>
      <c r="P1563" s="10">
        <f t="shared" si="121"/>
        <v>115.38</v>
      </c>
      <c r="Q1563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5"/>
        <v>120</v>
      </c>
      <c r="P1564" s="10">
        <f t="shared" si="121"/>
        <v>88.24</v>
      </c>
      <c r="Q1564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5"/>
        <v>120</v>
      </c>
      <c r="P1565" s="10">
        <f t="shared" si="121"/>
        <v>111.11</v>
      </c>
      <c r="Q1565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5"/>
        <v>120</v>
      </c>
      <c r="P1566" s="10">
        <f t="shared" si="121"/>
        <v>100</v>
      </c>
      <c r="Q1566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5"/>
        <v>5</v>
      </c>
      <c r="P1567" s="10">
        <f t="shared" si="121"/>
        <v>136.09</v>
      </c>
      <c r="Q1567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5"/>
        <v>37</v>
      </c>
      <c r="P1568" s="10">
        <f t="shared" si="121"/>
        <v>83.14</v>
      </c>
      <c r="Q1568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5"/>
        <v>120</v>
      </c>
      <c r="P1569" s="10">
        <f t="shared" si="121"/>
        <v>30.2</v>
      </c>
      <c r="Q1569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5"/>
        <v>5</v>
      </c>
      <c r="P1570" s="10">
        <f t="shared" si="121"/>
        <v>80.3</v>
      </c>
      <c r="Q157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5"/>
        <v>59</v>
      </c>
      <c r="P1571" s="10">
        <f t="shared" si="121"/>
        <v>70.599999999999994</v>
      </c>
      <c r="Q157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5"/>
        <v>30</v>
      </c>
      <c r="P1572" s="10">
        <f t="shared" si="121"/>
        <v>134.55000000000001</v>
      </c>
      <c r="Q1572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5"/>
        <v>102</v>
      </c>
      <c r="P1573" s="10">
        <f t="shared" si="121"/>
        <v>44.76</v>
      </c>
      <c r="Q1573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5"/>
        <v>118</v>
      </c>
      <c r="P1574" s="10">
        <f t="shared" si="121"/>
        <v>39.81</v>
      </c>
      <c r="Q1574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5"/>
        <v>109</v>
      </c>
      <c r="P1575" s="10">
        <f t="shared" si="121"/>
        <v>89.24</v>
      </c>
      <c r="Q1575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5"/>
        <v>117</v>
      </c>
      <c r="P1576" s="10">
        <f t="shared" si="121"/>
        <v>57.55</v>
      </c>
      <c r="Q1576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5"/>
        <v>147</v>
      </c>
      <c r="P1577" s="10">
        <f t="shared" si="121"/>
        <v>91.63</v>
      </c>
      <c r="Q1577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5"/>
        <v>195</v>
      </c>
      <c r="P1578" s="10">
        <f t="shared" si="121"/>
        <v>27.39</v>
      </c>
      <c r="Q1578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5"/>
        <v>107</v>
      </c>
      <c r="P1579" s="10">
        <f t="shared" si="121"/>
        <v>63.7</v>
      </c>
      <c r="Q1579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5"/>
        <v>293</v>
      </c>
      <c r="P1580" s="10">
        <f t="shared" si="121"/>
        <v>36.61</v>
      </c>
      <c r="Q158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5"/>
        <v>103</v>
      </c>
      <c r="P1581" s="10">
        <f t="shared" si="121"/>
        <v>83.57</v>
      </c>
      <c r="Q158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5"/>
        <v>108</v>
      </c>
      <c r="P1582" s="10">
        <f t="shared" si="121"/>
        <v>83.51</v>
      </c>
      <c r="Q1582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5"/>
        <v>145</v>
      </c>
      <c r="P1583" s="10">
        <f t="shared" si="121"/>
        <v>47.67</v>
      </c>
      <c r="Q1583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5"/>
        <v>2</v>
      </c>
      <c r="P1584" s="10">
        <f t="shared" si="121"/>
        <v>160.5</v>
      </c>
      <c r="Q1584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5"/>
        <v>192</v>
      </c>
      <c r="P1585" s="10">
        <f t="shared" si="121"/>
        <v>23.65</v>
      </c>
      <c r="Q1585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5"/>
        <v>125</v>
      </c>
      <c r="P1586" s="10">
        <f t="shared" si="121"/>
        <v>32.01</v>
      </c>
      <c r="Q1586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5"/>
        <v>339</v>
      </c>
      <c r="P1587" s="10">
        <f t="shared" si="121"/>
        <v>62.59</v>
      </c>
      <c r="Q1587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5"/>
        <v>128</v>
      </c>
      <c r="P1588" s="10">
        <f t="shared" si="121"/>
        <v>57.52</v>
      </c>
      <c r="Q1588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5"/>
        <v>19</v>
      </c>
      <c r="P1589" s="10">
        <f t="shared" si="121"/>
        <v>358.88</v>
      </c>
      <c r="Q1589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5"/>
        <v>287</v>
      </c>
      <c r="P1590" s="10">
        <f t="shared" si="121"/>
        <v>58.57</v>
      </c>
      <c r="Q159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5"/>
        <v>115</v>
      </c>
      <c r="P1591" s="10">
        <f t="shared" si="121"/>
        <v>30.19</v>
      </c>
      <c r="Q159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5"/>
        <v>143</v>
      </c>
      <c r="P1592" s="10">
        <f t="shared" si="121"/>
        <v>48.54</v>
      </c>
      <c r="Q1592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5"/>
        <v>110</v>
      </c>
      <c r="P1593" s="10">
        <f t="shared" si="121"/>
        <v>77.22</v>
      </c>
      <c r="Q1593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5"/>
        <v>114</v>
      </c>
      <c r="P1594" s="10">
        <f t="shared" si="121"/>
        <v>64.91</v>
      </c>
      <c r="Q1594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5"/>
        <v>3</v>
      </c>
      <c r="P1595" s="10">
        <f t="shared" si="121"/>
        <v>74.790000000000006</v>
      </c>
      <c r="Q1595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5"/>
        <v>189</v>
      </c>
      <c r="P1596" s="10">
        <f t="shared" si="121"/>
        <v>43.06</v>
      </c>
      <c r="Q1596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5"/>
        <v>114</v>
      </c>
      <c r="P1597" s="10">
        <f t="shared" si="121"/>
        <v>27.32</v>
      </c>
      <c r="Q1597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5"/>
        <v>11</v>
      </c>
      <c r="P1598" s="10">
        <f t="shared" si="121"/>
        <v>33.76</v>
      </c>
      <c r="Q1598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5"/>
        <v>123</v>
      </c>
      <c r="P1599" s="10">
        <f t="shared" si="121"/>
        <v>74.61</v>
      </c>
      <c r="Q1599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5"/>
        <v>142</v>
      </c>
      <c r="P1600" s="10">
        <f t="shared" si="121"/>
        <v>65.88</v>
      </c>
      <c r="Q160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5"/>
        <v>142</v>
      </c>
      <c r="P1601" s="10">
        <f t="shared" si="121"/>
        <v>88.47</v>
      </c>
      <c r="Q160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5"/>
        <v>103</v>
      </c>
      <c r="P1602" s="10">
        <f t="shared" si="121"/>
        <v>88.33</v>
      </c>
      <c r="Q1602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 s="10">
        <f t="shared" ref="P1603:P1666" si="126">ROUND(E1603/L1603,2)</f>
        <v>166.06</v>
      </c>
      <c r="Q1603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0">
        <f t="shared" si="126"/>
        <v>56</v>
      </c>
      <c r="Q1606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0">
        <f t="shared" si="126"/>
        <v>96.55</v>
      </c>
      <c r="Q1607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ref="O1618:O1681" si="130">ROUND(E1618/D1618*100,0)</f>
        <v>55</v>
      </c>
      <c r="P1618" s="10">
        <f t="shared" si="126"/>
        <v>109.04</v>
      </c>
      <c r="Q1618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30"/>
        <v>9</v>
      </c>
      <c r="P1619" s="10">
        <f t="shared" si="126"/>
        <v>389.29</v>
      </c>
      <c r="Q1619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30"/>
        <v>109</v>
      </c>
      <c r="P1620" s="10">
        <f t="shared" si="126"/>
        <v>40.07</v>
      </c>
      <c r="Q162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30"/>
        <v>1</v>
      </c>
      <c r="P1621" s="10">
        <f t="shared" si="126"/>
        <v>49.38</v>
      </c>
      <c r="Q162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30"/>
        <v>181</v>
      </c>
      <c r="P1622" s="10">
        <f t="shared" si="126"/>
        <v>40.49</v>
      </c>
      <c r="Q1622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30"/>
        <v>108</v>
      </c>
      <c r="P1623" s="10">
        <f t="shared" si="126"/>
        <v>54.2</v>
      </c>
      <c r="Q1623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30"/>
        <v>108</v>
      </c>
      <c r="P1624" s="10">
        <f t="shared" si="126"/>
        <v>48.33</v>
      </c>
      <c r="Q1624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30"/>
        <v>108</v>
      </c>
      <c r="P1625" s="10">
        <f t="shared" si="126"/>
        <v>47.46</v>
      </c>
      <c r="Q1625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30"/>
        <v>42</v>
      </c>
      <c r="P1626" s="10">
        <f t="shared" si="126"/>
        <v>34.18</v>
      </c>
      <c r="Q1626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30"/>
        <v>108</v>
      </c>
      <c r="P1627" s="10">
        <f t="shared" si="126"/>
        <v>72.97</v>
      </c>
      <c r="Q1627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30"/>
        <v>5</v>
      </c>
      <c r="P1628" s="10">
        <f t="shared" si="126"/>
        <v>450</v>
      </c>
      <c r="Q1628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30"/>
        <v>101</v>
      </c>
      <c r="P1629" s="10">
        <f t="shared" si="126"/>
        <v>299.22000000000003</v>
      </c>
      <c r="Q1629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30"/>
        <v>128</v>
      </c>
      <c r="P1630" s="10">
        <f t="shared" si="126"/>
        <v>45.59</v>
      </c>
      <c r="Q163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30"/>
        <v>108</v>
      </c>
      <c r="P1631" s="10">
        <f t="shared" si="126"/>
        <v>70.760000000000005</v>
      </c>
      <c r="Q163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30"/>
        <v>134</v>
      </c>
      <c r="P1632" s="10">
        <f t="shared" si="126"/>
        <v>70.55</v>
      </c>
      <c r="Q1632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30"/>
        <v>107</v>
      </c>
      <c r="P1633" s="10">
        <f t="shared" si="126"/>
        <v>81.239999999999995</v>
      </c>
      <c r="Q1633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30"/>
        <v>3</v>
      </c>
      <c r="P1634" s="10">
        <f t="shared" si="126"/>
        <v>106.8</v>
      </c>
      <c r="Q1634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30"/>
        <v>107</v>
      </c>
      <c r="P1635" s="10">
        <f t="shared" si="126"/>
        <v>37.08</v>
      </c>
      <c r="Q1635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30"/>
        <v>107</v>
      </c>
      <c r="P1636" s="10">
        <f t="shared" si="126"/>
        <v>37.590000000000003</v>
      </c>
      <c r="Q1636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30"/>
        <v>107</v>
      </c>
      <c r="P1637" s="10">
        <f t="shared" si="126"/>
        <v>35.04</v>
      </c>
      <c r="Q1637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30"/>
        <v>408</v>
      </c>
      <c r="P1638" s="10">
        <f t="shared" si="126"/>
        <v>33.549999999999997</v>
      </c>
      <c r="Q1638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30"/>
        <v>106</v>
      </c>
      <c r="P1639" s="10">
        <f t="shared" si="126"/>
        <v>64.63</v>
      </c>
      <c r="Q1639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30"/>
        <v>106</v>
      </c>
      <c r="P1640" s="10">
        <f t="shared" si="126"/>
        <v>46.43</v>
      </c>
      <c r="Q164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30"/>
        <v>132</v>
      </c>
      <c r="P1641" s="10">
        <f t="shared" si="126"/>
        <v>105.44</v>
      </c>
      <c r="Q164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30"/>
        <v>146</v>
      </c>
      <c r="P1642" s="10">
        <f t="shared" si="126"/>
        <v>292.77999999999997</v>
      </c>
      <c r="Q1642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30"/>
        <v>103</v>
      </c>
      <c r="P1643" s="10">
        <f t="shared" si="126"/>
        <v>77.349999999999994</v>
      </c>
      <c r="Q1643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30"/>
        <v>11</v>
      </c>
      <c r="P1644" s="10">
        <f t="shared" si="126"/>
        <v>97.41</v>
      </c>
      <c r="Q1644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30"/>
        <v>175</v>
      </c>
      <c r="P1645" s="10">
        <f t="shared" si="126"/>
        <v>48.7</v>
      </c>
      <c r="Q1645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30"/>
        <v>105</v>
      </c>
      <c r="P1646" s="10">
        <f t="shared" si="126"/>
        <v>40.94</v>
      </c>
      <c r="Q1646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30"/>
        <v>105</v>
      </c>
      <c r="P1647" s="10">
        <f t="shared" si="126"/>
        <v>32.32</v>
      </c>
      <c r="Q1647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30"/>
        <v>174</v>
      </c>
      <c r="P1648" s="10">
        <f t="shared" si="126"/>
        <v>68.84</v>
      </c>
      <c r="Q1648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30"/>
        <v>105</v>
      </c>
      <c r="P1649" s="10">
        <f t="shared" si="126"/>
        <v>104.6</v>
      </c>
      <c r="Q1649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30"/>
        <v>130</v>
      </c>
      <c r="P1650" s="10">
        <f t="shared" si="126"/>
        <v>37.270000000000003</v>
      </c>
      <c r="Q165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30"/>
        <v>104</v>
      </c>
      <c r="P1651" s="10">
        <f t="shared" si="126"/>
        <v>66.87</v>
      </c>
      <c r="Q165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30"/>
        <v>52</v>
      </c>
      <c r="P1652" s="10">
        <f t="shared" si="126"/>
        <v>49.21</v>
      </c>
      <c r="Q1652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30"/>
        <v>3</v>
      </c>
      <c r="P1653" s="10">
        <f t="shared" si="126"/>
        <v>108.63</v>
      </c>
      <c r="Q1653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30"/>
        <v>104</v>
      </c>
      <c r="P1654" s="10">
        <f t="shared" si="126"/>
        <v>27.15</v>
      </c>
      <c r="Q1654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30"/>
        <v>104</v>
      </c>
      <c r="P1655" s="10">
        <f t="shared" si="126"/>
        <v>186.07</v>
      </c>
      <c r="Q1655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30"/>
        <v>104</v>
      </c>
      <c r="P1656" s="10">
        <f t="shared" si="126"/>
        <v>57.78</v>
      </c>
      <c r="Q1656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30"/>
        <v>104</v>
      </c>
      <c r="P1657" s="10">
        <f t="shared" si="126"/>
        <v>19.7</v>
      </c>
      <c r="Q1657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30"/>
        <v>104</v>
      </c>
      <c r="P1658" s="10">
        <f t="shared" si="126"/>
        <v>866.67</v>
      </c>
      <c r="Q1658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30"/>
        <v>173</v>
      </c>
      <c r="P1659" s="10">
        <f t="shared" si="126"/>
        <v>32.07</v>
      </c>
      <c r="Q1659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30"/>
        <v>106</v>
      </c>
      <c r="P1660" s="10">
        <f t="shared" si="126"/>
        <v>54.08</v>
      </c>
      <c r="Q166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30"/>
        <v>104</v>
      </c>
      <c r="P1661" s="10">
        <f t="shared" si="126"/>
        <v>66.510000000000005</v>
      </c>
      <c r="Q166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30"/>
        <v>103</v>
      </c>
      <c r="P1662" s="10">
        <f t="shared" si="126"/>
        <v>95.74</v>
      </c>
      <c r="Q1662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30"/>
        <v>103</v>
      </c>
      <c r="P1663" s="10">
        <f t="shared" si="126"/>
        <v>76.03</v>
      </c>
      <c r="Q1663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30"/>
        <v>215</v>
      </c>
      <c r="P1664" s="10">
        <f t="shared" si="126"/>
        <v>78.180000000000007</v>
      </c>
      <c r="Q1664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30"/>
        <v>172</v>
      </c>
      <c r="P1665" s="10">
        <f t="shared" si="126"/>
        <v>33.03</v>
      </c>
      <c r="Q1665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30"/>
        <v>103</v>
      </c>
      <c r="P1666" s="10">
        <f t="shared" si="126"/>
        <v>52.55</v>
      </c>
      <c r="Q1666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 s="10">
        <f t="shared" ref="P1667:P1730" si="131">ROUND(E1667/L1667,2)</f>
        <v>47.57</v>
      </c>
      <c r="Q1667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0">
        <f t="shared" si="131"/>
        <v>60.95</v>
      </c>
      <c r="Q1673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0">
        <f t="shared" si="131"/>
        <v>47.41</v>
      </c>
      <c r="Q1674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0">
        <f t="shared" si="131"/>
        <v>134.21</v>
      </c>
      <c r="Q1678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0">
        <f t="shared" si="131"/>
        <v>110.87</v>
      </c>
      <c r="Q1679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0">
        <f t="shared" si="131"/>
        <v>70.83</v>
      </c>
      <c r="Q1680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ref="O1682:O1693" si="135">ROUND(E1682/D1682*100,0)</f>
        <v>102</v>
      </c>
      <c r="P1682" s="10">
        <f t="shared" si="131"/>
        <v>37.47</v>
      </c>
      <c r="Q1682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5"/>
        <v>127</v>
      </c>
      <c r="P1683" s="10">
        <f t="shared" si="131"/>
        <v>72.709999999999994</v>
      </c>
      <c r="Q1683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5"/>
        <v>18</v>
      </c>
      <c r="P1684" s="10">
        <f t="shared" si="131"/>
        <v>52.92</v>
      </c>
      <c r="Q1684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5"/>
        <v>51</v>
      </c>
      <c r="P1685" s="10">
        <f t="shared" si="131"/>
        <v>74.62</v>
      </c>
      <c r="Q1685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5"/>
        <v>101</v>
      </c>
      <c r="P1686" s="10">
        <f t="shared" si="131"/>
        <v>72.430000000000007</v>
      </c>
      <c r="Q1686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5"/>
        <v>101</v>
      </c>
      <c r="P1687" s="10">
        <f t="shared" si="131"/>
        <v>97.5</v>
      </c>
      <c r="Q1687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5"/>
        <v>106</v>
      </c>
      <c r="P1688" s="10">
        <f t="shared" si="131"/>
        <v>45.21</v>
      </c>
      <c r="Q1688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5"/>
        <v>20</v>
      </c>
      <c r="P1689" s="10">
        <f t="shared" si="131"/>
        <v>114.82</v>
      </c>
      <c r="Q1689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5"/>
        <v>101</v>
      </c>
      <c r="P1690" s="10">
        <f t="shared" si="131"/>
        <v>66.45</v>
      </c>
      <c r="Q169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5"/>
        <v>17</v>
      </c>
      <c r="P1691" s="10">
        <f t="shared" si="131"/>
        <v>315.5</v>
      </c>
      <c r="Q169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5"/>
        <v>36</v>
      </c>
      <c r="P1692" s="10">
        <f t="shared" si="131"/>
        <v>57.3</v>
      </c>
      <c r="Q1692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5"/>
        <v>105</v>
      </c>
      <c r="P1693" s="10">
        <f t="shared" si="131"/>
        <v>70.03</v>
      </c>
      <c r="Q1693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ref="O1694:O1757" si="136">ROUND(E1694/D1694*100,0)</f>
        <v>101</v>
      </c>
      <c r="P1694" s="10">
        <f t="shared" si="131"/>
        <v>35.49</v>
      </c>
      <c r="Q1694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6"/>
        <v>101</v>
      </c>
      <c r="P1695" s="10">
        <f t="shared" si="131"/>
        <v>63</v>
      </c>
      <c r="Q1695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6"/>
        <v>126</v>
      </c>
      <c r="P1696" s="10">
        <f t="shared" si="131"/>
        <v>78.5</v>
      </c>
      <c r="Q1696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6"/>
        <v>100</v>
      </c>
      <c r="P1697" s="10">
        <f t="shared" si="131"/>
        <v>41.85</v>
      </c>
      <c r="Q1697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6"/>
        <v>125</v>
      </c>
      <c r="P1698" s="10">
        <f t="shared" si="131"/>
        <v>38.549999999999997</v>
      </c>
      <c r="Q1698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6"/>
        <v>125</v>
      </c>
      <c r="P1699" s="10">
        <f t="shared" si="131"/>
        <v>67.73</v>
      </c>
      <c r="Q1699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6"/>
        <v>125</v>
      </c>
      <c r="P1700" s="10">
        <f t="shared" si="131"/>
        <v>119.29</v>
      </c>
      <c r="Q170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6"/>
        <v>100</v>
      </c>
      <c r="P1701" s="10">
        <f t="shared" si="131"/>
        <v>65.87</v>
      </c>
      <c r="Q170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6"/>
        <v>100</v>
      </c>
      <c r="P1702" s="10">
        <f t="shared" si="131"/>
        <v>43.91</v>
      </c>
      <c r="Q1702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6"/>
        <v>15</v>
      </c>
      <c r="P1703" s="10">
        <f t="shared" si="131"/>
        <v>69.47</v>
      </c>
      <c r="Q1703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6"/>
        <v>100</v>
      </c>
      <c r="P1704" s="10">
        <f t="shared" si="131"/>
        <v>61</v>
      </c>
      <c r="Q1704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6"/>
        <v>167</v>
      </c>
      <c r="P1705" s="10">
        <f t="shared" si="131"/>
        <v>75.77</v>
      </c>
      <c r="Q1705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6"/>
        <v>100</v>
      </c>
      <c r="P1706" s="10">
        <f t="shared" si="131"/>
        <v>50</v>
      </c>
      <c r="Q1706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6"/>
        <v>100</v>
      </c>
      <c r="P1707" s="10">
        <f t="shared" si="131"/>
        <v>113.64</v>
      </c>
      <c r="Q1707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6"/>
        <v>100</v>
      </c>
      <c r="P1708" s="10">
        <f t="shared" si="131"/>
        <v>48.08</v>
      </c>
      <c r="Q1708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6"/>
        <v>100</v>
      </c>
      <c r="P1709" s="10">
        <f t="shared" si="131"/>
        <v>73.53</v>
      </c>
      <c r="Q1709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6"/>
        <v>100</v>
      </c>
      <c r="P1710" s="10">
        <f t="shared" si="131"/>
        <v>227.27</v>
      </c>
      <c r="Q1710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6"/>
        <v>100</v>
      </c>
      <c r="P1711" s="10">
        <f t="shared" si="131"/>
        <v>104.17</v>
      </c>
      <c r="Q1711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6"/>
        <v>100</v>
      </c>
      <c r="P1712" s="10">
        <f t="shared" si="131"/>
        <v>100</v>
      </c>
      <c r="Q1712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6"/>
        <v>31</v>
      </c>
      <c r="P1713" s="10">
        <f t="shared" si="131"/>
        <v>1250</v>
      </c>
      <c r="Q1713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6"/>
        <v>6</v>
      </c>
      <c r="P1714" s="10">
        <f t="shared" si="131"/>
        <v>41.58</v>
      </c>
      <c r="Q1714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6"/>
        <v>86</v>
      </c>
      <c r="P1715" s="10">
        <f t="shared" si="131"/>
        <v>248.5</v>
      </c>
      <c r="Q1715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6"/>
        <v>2</v>
      </c>
      <c r="P1716" s="10">
        <f t="shared" si="131"/>
        <v>155.25</v>
      </c>
      <c r="Q1716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6"/>
        <v>41</v>
      </c>
      <c r="P1717" s="10">
        <f t="shared" si="131"/>
        <v>47.77</v>
      </c>
      <c r="Q1717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6"/>
        <v>42</v>
      </c>
      <c r="P1718" s="10">
        <f t="shared" si="131"/>
        <v>79.87</v>
      </c>
      <c r="Q1718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6"/>
        <v>12</v>
      </c>
      <c r="P1719" s="10">
        <f t="shared" si="131"/>
        <v>72.59</v>
      </c>
      <c r="Q1719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6"/>
        <v>123</v>
      </c>
      <c r="P1720" s="10">
        <f t="shared" si="131"/>
        <v>32.32</v>
      </c>
      <c r="Q172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6"/>
        <v>111</v>
      </c>
      <c r="P1721" s="10">
        <f t="shared" si="131"/>
        <v>23.8</v>
      </c>
      <c r="Q172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6"/>
        <v>41</v>
      </c>
      <c r="P1722" s="10">
        <f t="shared" si="131"/>
        <v>143.82</v>
      </c>
      <c r="Q1722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6"/>
        <v>121</v>
      </c>
      <c r="P1723" s="10">
        <f t="shared" si="131"/>
        <v>33.67</v>
      </c>
      <c r="Q1723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6"/>
        <v>121</v>
      </c>
      <c r="P1724" s="10">
        <f t="shared" si="131"/>
        <v>48.24</v>
      </c>
      <c r="Q1724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6"/>
        <v>121</v>
      </c>
      <c r="P1725" s="10">
        <f t="shared" si="131"/>
        <v>40.85</v>
      </c>
      <c r="Q1725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6"/>
        <v>120</v>
      </c>
      <c r="P1726" s="10">
        <f t="shared" si="131"/>
        <v>141.47</v>
      </c>
      <c r="Q1726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6"/>
        <v>120</v>
      </c>
      <c r="P1727" s="10">
        <f t="shared" si="131"/>
        <v>104.57</v>
      </c>
      <c r="Q1727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6"/>
        <v>120</v>
      </c>
      <c r="P1728" s="10">
        <f t="shared" si="131"/>
        <v>44.54</v>
      </c>
      <c r="Q1728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6"/>
        <v>100</v>
      </c>
      <c r="P1729" s="10">
        <f t="shared" si="131"/>
        <v>171.43</v>
      </c>
      <c r="Q1729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6"/>
        <v>100</v>
      </c>
      <c r="P1730" s="10">
        <f t="shared" si="131"/>
        <v>171.43</v>
      </c>
      <c r="Q173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6"/>
        <v>160</v>
      </c>
      <c r="P1731" s="10">
        <f t="shared" ref="P1731:P1794" si="137">ROUND(E1731/L1731,2)</f>
        <v>25</v>
      </c>
      <c r="Q1731" t="s">
        <v>8327</v>
      </c>
      <c r="R1731" t="s">
        <v>8331</v>
      </c>
      <c r="S1731" s="15">
        <f t="shared" ref="S1731:S1794" si="138">(((J1731/60)/60)/24)+DATE(1970,1,1)</f>
        <v>41080.960243055553</v>
      </c>
      <c r="T1731" s="15">
        <f t="shared" ref="T1731:T1794" si="139">(((I1731/60)/60)/24)+DATE(1970,1,1)</f>
        <v>41110.960243055553</v>
      </c>
      <c r="U1731">
        <f t="shared" ref="U1731:U1794" si="140">YEAR(S1731)</f>
        <v>2012</v>
      </c>
    </row>
    <row r="1732" spans="1:21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6"/>
        <v>48</v>
      </c>
      <c r="P1732" s="10">
        <f t="shared" si="137"/>
        <v>159.33000000000001</v>
      </c>
      <c r="Q1732" t="s">
        <v>8327</v>
      </c>
      <c r="R1732" t="s">
        <v>8330</v>
      </c>
      <c r="S1732" s="15">
        <f t="shared" si="138"/>
        <v>42788.151238425926</v>
      </c>
      <c r="T1732" s="15">
        <f t="shared" si="139"/>
        <v>42820.999305555553</v>
      </c>
      <c r="U1732">
        <f t="shared" si="140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6"/>
        <v>119</v>
      </c>
      <c r="P1733" s="10">
        <f t="shared" si="137"/>
        <v>108.59</v>
      </c>
      <c r="Q1733" t="s">
        <v>8323</v>
      </c>
      <c r="R1733" t="s">
        <v>8326</v>
      </c>
      <c r="S1733" s="15">
        <f t="shared" si="138"/>
        <v>42484.551550925928</v>
      </c>
      <c r="T1733" s="15">
        <f t="shared" si="139"/>
        <v>42498.875</v>
      </c>
      <c r="U1733">
        <f t="shared" si="140"/>
        <v>2016</v>
      </c>
    </row>
    <row r="1734" spans="1:21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6"/>
        <v>108</v>
      </c>
      <c r="P1734" s="10">
        <f t="shared" si="137"/>
        <v>58.17</v>
      </c>
      <c r="Q1734" t="s">
        <v>8321</v>
      </c>
      <c r="R1734" t="s">
        <v>8343</v>
      </c>
      <c r="S1734" s="15">
        <f t="shared" si="138"/>
        <v>41208.010196759256</v>
      </c>
      <c r="T1734" s="15">
        <f t="shared" si="139"/>
        <v>41228</v>
      </c>
      <c r="U1734">
        <f t="shared" si="140"/>
        <v>2012</v>
      </c>
    </row>
    <row r="1735" spans="1:21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6"/>
        <v>119</v>
      </c>
      <c r="P1735" s="10">
        <f t="shared" si="137"/>
        <v>91.23</v>
      </c>
      <c r="Q1735" t="s">
        <v>8321</v>
      </c>
      <c r="R1735" t="s">
        <v>8343</v>
      </c>
      <c r="S1735" s="15">
        <f t="shared" si="138"/>
        <v>42539.849768518514</v>
      </c>
      <c r="T1735" s="15">
        <f t="shared" si="139"/>
        <v>42569.849768518514</v>
      </c>
      <c r="U1735">
        <f t="shared" si="140"/>
        <v>2016</v>
      </c>
    </row>
    <row r="1736" spans="1:21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6"/>
        <v>119</v>
      </c>
      <c r="P1736" s="10">
        <f t="shared" si="137"/>
        <v>103.04</v>
      </c>
      <c r="Q1736" t="s">
        <v>8321</v>
      </c>
      <c r="R1736" t="s">
        <v>8332</v>
      </c>
      <c r="S1736" s="15">
        <f t="shared" si="138"/>
        <v>42097.778946759259</v>
      </c>
      <c r="T1736" s="15">
        <f t="shared" si="139"/>
        <v>42124.638888888891</v>
      </c>
      <c r="U1736">
        <f t="shared" si="140"/>
        <v>2015</v>
      </c>
    </row>
    <row r="1737" spans="1:21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6"/>
        <v>158</v>
      </c>
      <c r="P1737" s="10">
        <f t="shared" si="137"/>
        <v>158</v>
      </c>
      <c r="Q1737" t="s">
        <v>8323</v>
      </c>
      <c r="R1737" t="s">
        <v>8324</v>
      </c>
      <c r="S1737" s="15">
        <f t="shared" si="138"/>
        <v>41996.832395833335</v>
      </c>
      <c r="T1737" s="15">
        <f t="shared" si="139"/>
        <v>42056.832395833335</v>
      </c>
      <c r="U1737">
        <f t="shared" si="140"/>
        <v>2014</v>
      </c>
    </row>
    <row r="1738" spans="1:21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6"/>
        <v>32</v>
      </c>
      <c r="P1738" s="10">
        <f t="shared" si="137"/>
        <v>60.67</v>
      </c>
      <c r="Q1738" t="s">
        <v>8323</v>
      </c>
      <c r="R1738" t="s">
        <v>8326</v>
      </c>
      <c r="S1738" s="15">
        <f t="shared" si="138"/>
        <v>42103.016585648147</v>
      </c>
      <c r="T1738" s="15">
        <f t="shared" si="139"/>
        <v>42163.016585648147</v>
      </c>
      <c r="U1738">
        <f t="shared" si="140"/>
        <v>2015</v>
      </c>
    </row>
    <row r="1739" spans="1:21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6"/>
        <v>107</v>
      </c>
      <c r="P1739" s="10">
        <f t="shared" si="137"/>
        <v>39.380000000000003</v>
      </c>
      <c r="Q1739" t="s">
        <v>8321</v>
      </c>
      <c r="R1739" t="s">
        <v>8343</v>
      </c>
      <c r="S1739" s="15">
        <f t="shared" si="138"/>
        <v>42485.724768518514</v>
      </c>
      <c r="T1739" s="15">
        <f t="shared" si="139"/>
        <v>42504</v>
      </c>
      <c r="U1739">
        <f t="shared" si="140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6"/>
        <v>131</v>
      </c>
      <c r="P1740" s="10">
        <f t="shared" si="137"/>
        <v>41.42</v>
      </c>
      <c r="Q1740" t="s">
        <v>8323</v>
      </c>
      <c r="R1740" t="s">
        <v>8326</v>
      </c>
      <c r="S1740" s="15">
        <f t="shared" si="138"/>
        <v>41891.665324074071</v>
      </c>
      <c r="T1740" s="15">
        <f t="shared" si="139"/>
        <v>41913.166666666664</v>
      </c>
      <c r="U1740">
        <f t="shared" si="140"/>
        <v>2014</v>
      </c>
    </row>
    <row r="1741" spans="1:21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6"/>
        <v>9</v>
      </c>
      <c r="P1741" s="10">
        <f t="shared" si="137"/>
        <v>73.760000000000005</v>
      </c>
      <c r="Q1741" t="s">
        <v>8327</v>
      </c>
      <c r="R1741" t="s">
        <v>8328</v>
      </c>
      <c r="S1741" s="15">
        <f t="shared" si="138"/>
        <v>41887.784062500003</v>
      </c>
      <c r="T1741" s="15">
        <f t="shared" si="139"/>
        <v>41917.784062500003</v>
      </c>
      <c r="U1741">
        <f t="shared" si="140"/>
        <v>2014</v>
      </c>
    </row>
    <row r="1742" spans="1:21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6"/>
        <v>20</v>
      </c>
      <c r="P1742" s="10">
        <f t="shared" si="137"/>
        <v>58.95</v>
      </c>
      <c r="Q1742" t="s">
        <v>8323</v>
      </c>
      <c r="R1742" t="s">
        <v>8335</v>
      </c>
      <c r="S1742" s="15">
        <f t="shared" si="138"/>
        <v>42403.971851851849</v>
      </c>
      <c r="T1742" s="15">
        <f t="shared" si="139"/>
        <v>42433.971851851849</v>
      </c>
      <c r="U1742">
        <f t="shared" si="140"/>
        <v>2016</v>
      </c>
    </row>
    <row r="1743" spans="1:21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6"/>
        <v>14</v>
      </c>
      <c r="P1743" s="10">
        <f t="shared" si="137"/>
        <v>63.65</v>
      </c>
      <c r="Q1743" t="s">
        <v>8313</v>
      </c>
      <c r="R1743" t="s">
        <v>8314</v>
      </c>
      <c r="S1743" s="15">
        <f t="shared" si="138"/>
        <v>42321.660509259258</v>
      </c>
      <c r="T1743" s="15">
        <f t="shared" si="139"/>
        <v>42353.506944444445</v>
      </c>
      <c r="U1743">
        <f t="shared" si="140"/>
        <v>2015</v>
      </c>
    </row>
    <row r="1744" spans="1:21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6"/>
        <v>107</v>
      </c>
      <c r="P1744" s="10">
        <f t="shared" si="137"/>
        <v>53.52</v>
      </c>
      <c r="Q1744" t="s">
        <v>8327</v>
      </c>
      <c r="R1744" t="s">
        <v>8328</v>
      </c>
      <c r="S1744" s="15">
        <f t="shared" si="138"/>
        <v>41270.21497685185</v>
      </c>
      <c r="T1744" s="15">
        <f t="shared" si="139"/>
        <v>41300.21497685185</v>
      </c>
      <c r="U1744">
        <f t="shared" si="140"/>
        <v>2012</v>
      </c>
    </row>
    <row r="1745" spans="1:21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6"/>
        <v>131</v>
      </c>
      <c r="P1745" s="10">
        <f t="shared" si="137"/>
        <v>112.14</v>
      </c>
      <c r="Q1745" t="s">
        <v>8323</v>
      </c>
      <c r="R1745" t="s">
        <v>8335</v>
      </c>
      <c r="S1745" s="15">
        <f t="shared" si="138"/>
        <v>41806.669317129628</v>
      </c>
      <c r="T1745" s="15">
        <f t="shared" si="139"/>
        <v>41835.208333333336</v>
      </c>
      <c r="U1745">
        <f t="shared" si="140"/>
        <v>2014</v>
      </c>
    </row>
    <row r="1746" spans="1:21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6"/>
        <v>117</v>
      </c>
      <c r="P1746" s="10">
        <f t="shared" si="137"/>
        <v>58.63</v>
      </c>
      <c r="Q1746" t="s">
        <v>8327</v>
      </c>
      <c r="R1746" t="s">
        <v>8331</v>
      </c>
      <c r="S1746" s="15">
        <f t="shared" si="138"/>
        <v>41005.45784722222</v>
      </c>
      <c r="T1746" s="15">
        <f t="shared" si="139"/>
        <v>41048.125</v>
      </c>
      <c r="U1746">
        <f t="shared" si="140"/>
        <v>2012</v>
      </c>
    </row>
    <row r="1747" spans="1:21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6"/>
        <v>117</v>
      </c>
      <c r="P1747" s="10">
        <f t="shared" si="137"/>
        <v>75.48</v>
      </c>
      <c r="Q1747" t="s">
        <v>8327</v>
      </c>
      <c r="R1747" t="s">
        <v>8331</v>
      </c>
      <c r="S1747" s="15">
        <f t="shared" si="138"/>
        <v>40838.043391203704</v>
      </c>
      <c r="T1747" s="15">
        <f t="shared" si="139"/>
        <v>40883.085057870368</v>
      </c>
      <c r="U1747">
        <f t="shared" si="140"/>
        <v>2011</v>
      </c>
    </row>
    <row r="1748" spans="1:21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6"/>
        <v>117</v>
      </c>
      <c r="P1748" s="10">
        <f t="shared" si="137"/>
        <v>61.58</v>
      </c>
      <c r="Q1748" t="s">
        <v>8327</v>
      </c>
      <c r="R1748" t="s">
        <v>8331</v>
      </c>
      <c r="S1748" s="15">
        <f t="shared" si="138"/>
        <v>41205.707048611112</v>
      </c>
      <c r="T1748" s="15">
        <f t="shared" si="139"/>
        <v>41239.207638888889</v>
      </c>
      <c r="U1748">
        <f t="shared" si="140"/>
        <v>2012</v>
      </c>
    </row>
    <row r="1749" spans="1:21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6"/>
        <v>42</v>
      </c>
      <c r="P1749" s="10">
        <f t="shared" si="137"/>
        <v>83.43</v>
      </c>
      <c r="Q1749" t="s">
        <v>8313</v>
      </c>
      <c r="R1749" t="s">
        <v>8353</v>
      </c>
      <c r="S1749" s="15">
        <f t="shared" si="138"/>
        <v>42034.639768518522</v>
      </c>
      <c r="T1749" s="15">
        <f t="shared" si="139"/>
        <v>42064.639768518522</v>
      </c>
      <c r="U1749">
        <f t="shared" si="140"/>
        <v>2015</v>
      </c>
    </row>
    <row r="1750" spans="1:21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6"/>
        <v>117</v>
      </c>
      <c r="P1750" s="10">
        <f t="shared" si="137"/>
        <v>41.7</v>
      </c>
      <c r="Q1750" t="s">
        <v>8323</v>
      </c>
      <c r="R1750" t="s">
        <v>8335</v>
      </c>
      <c r="S1750" s="15">
        <f t="shared" si="138"/>
        <v>42050.019641203704</v>
      </c>
      <c r="T1750" s="15">
        <f t="shared" si="139"/>
        <v>42064.207638888889</v>
      </c>
      <c r="U1750">
        <f t="shared" si="140"/>
        <v>2015</v>
      </c>
    </row>
    <row r="1751" spans="1:21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6"/>
        <v>156</v>
      </c>
      <c r="P1751" s="10">
        <f t="shared" si="137"/>
        <v>38.880000000000003</v>
      </c>
      <c r="Q1751" t="s">
        <v>8327</v>
      </c>
      <c r="R1751" t="s">
        <v>8341</v>
      </c>
      <c r="S1751" s="15">
        <f t="shared" si="138"/>
        <v>41113.199155092596</v>
      </c>
      <c r="T1751" s="15">
        <f t="shared" si="139"/>
        <v>41173.199155092596</v>
      </c>
      <c r="U1751">
        <f t="shared" si="140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6"/>
        <v>106</v>
      </c>
      <c r="P1752" s="10">
        <f t="shared" si="137"/>
        <v>34.79</v>
      </c>
      <c r="Q1752" t="s">
        <v>8323</v>
      </c>
      <c r="R1752" t="s">
        <v>8326</v>
      </c>
      <c r="S1752" s="15">
        <f t="shared" si="138"/>
        <v>41550.867673611108</v>
      </c>
      <c r="T1752" s="15">
        <f t="shared" si="139"/>
        <v>41580.867673611108</v>
      </c>
      <c r="U1752">
        <f t="shared" si="140"/>
        <v>2013</v>
      </c>
    </row>
    <row r="1753" spans="1:21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6"/>
        <v>116</v>
      </c>
      <c r="P1753" s="10">
        <f t="shared" si="137"/>
        <v>116.25</v>
      </c>
      <c r="Q1753" t="s">
        <v>8321</v>
      </c>
      <c r="R1753" t="s">
        <v>8343</v>
      </c>
      <c r="S1753" s="15">
        <f t="shared" si="138"/>
        <v>41075.583379629628</v>
      </c>
      <c r="T1753" s="15">
        <f t="shared" si="139"/>
        <v>41105.583379629628</v>
      </c>
      <c r="U1753">
        <f t="shared" si="140"/>
        <v>2012</v>
      </c>
    </row>
    <row r="1754" spans="1:21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6"/>
        <v>116</v>
      </c>
      <c r="P1754" s="10">
        <f t="shared" si="137"/>
        <v>31</v>
      </c>
      <c r="Q1754" t="s">
        <v>8327</v>
      </c>
      <c r="R1754" t="s">
        <v>8328</v>
      </c>
      <c r="S1754" s="15">
        <f t="shared" si="138"/>
        <v>41341.111400462964</v>
      </c>
      <c r="T1754" s="15">
        <f t="shared" si="139"/>
        <v>41380.791666666664</v>
      </c>
      <c r="U1754">
        <f t="shared" si="140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6"/>
        <v>116</v>
      </c>
      <c r="P1755" s="10">
        <f t="shared" si="137"/>
        <v>80.03</v>
      </c>
      <c r="Q1755" t="s">
        <v>8323</v>
      </c>
      <c r="R1755" t="s">
        <v>8326</v>
      </c>
      <c r="S1755" s="15">
        <f t="shared" si="138"/>
        <v>42382.244409722218</v>
      </c>
      <c r="T1755" s="15">
        <f t="shared" si="139"/>
        <v>42396.041666666672</v>
      </c>
      <c r="U1755">
        <f t="shared" si="140"/>
        <v>2016</v>
      </c>
    </row>
    <row r="1756" spans="1:21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6"/>
        <v>46</v>
      </c>
      <c r="P1756" s="10">
        <f t="shared" si="137"/>
        <v>20.34</v>
      </c>
      <c r="Q1756" t="s">
        <v>8308</v>
      </c>
      <c r="R1756" t="s">
        <v>8310</v>
      </c>
      <c r="S1756" s="15">
        <f t="shared" si="138"/>
        <v>42388.523020833338</v>
      </c>
      <c r="T1756" s="15">
        <f t="shared" si="139"/>
        <v>42403.523020833338</v>
      </c>
      <c r="U1756">
        <f t="shared" si="140"/>
        <v>2016</v>
      </c>
    </row>
    <row r="1757" spans="1:21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6"/>
        <v>116</v>
      </c>
      <c r="P1757" s="10">
        <f t="shared" si="137"/>
        <v>36.11</v>
      </c>
      <c r="Q1757" t="s">
        <v>8327</v>
      </c>
      <c r="R1757" t="s">
        <v>8328</v>
      </c>
      <c r="S1757" s="15">
        <f t="shared" si="138"/>
        <v>41590.255868055552</v>
      </c>
      <c r="T1757" s="15">
        <f t="shared" si="139"/>
        <v>41620.255868055552</v>
      </c>
      <c r="U1757">
        <f t="shared" si="140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ref="O1758:O1821" si="141">ROUND(E1758/D1758*100,0)</f>
        <v>110</v>
      </c>
      <c r="P1758" s="10">
        <f t="shared" si="137"/>
        <v>51.22</v>
      </c>
      <c r="Q1758" t="s">
        <v>8323</v>
      </c>
      <c r="R1758" t="s">
        <v>8326</v>
      </c>
      <c r="S1758" s="15">
        <f t="shared" si="138"/>
        <v>41960.119085648148</v>
      </c>
      <c r="T1758" s="15">
        <f t="shared" si="139"/>
        <v>41990.119085648148</v>
      </c>
      <c r="U1758">
        <f t="shared" si="140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41"/>
        <v>115</v>
      </c>
      <c r="P1759" s="10">
        <f t="shared" si="137"/>
        <v>79.31</v>
      </c>
      <c r="Q1759" t="s">
        <v>8323</v>
      </c>
      <c r="R1759" t="s">
        <v>8326</v>
      </c>
      <c r="S1759" s="15">
        <f t="shared" si="138"/>
        <v>40923.729953703703</v>
      </c>
      <c r="T1759" s="15">
        <f t="shared" si="139"/>
        <v>40953.729953703703</v>
      </c>
      <c r="U1759">
        <f t="shared" si="140"/>
        <v>2012</v>
      </c>
    </row>
    <row r="1760" spans="1:21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41"/>
        <v>7</v>
      </c>
      <c r="P1760" s="10">
        <f t="shared" si="137"/>
        <v>383.33</v>
      </c>
      <c r="Q1760" t="s">
        <v>8323</v>
      </c>
      <c r="R1760" t="s">
        <v>8326</v>
      </c>
      <c r="S1760" s="15">
        <f t="shared" si="138"/>
        <v>42697.010520833333</v>
      </c>
      <c r="T1760" s="15">
        <f t="shared" si="139"/>
        <v>42730.010520833333</v>
      </c>
      <c r="U1760">
        <f t="shared" si="140"/>
        <v>2016</v>
      </c>
    </row>
    <row r="1761" spans="1:21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41"/>
        <v>460</v>
      </c>
      <c r="P1761" s="10">
        <f t="shared" si="137"/>
        <v>11.67</v>
      </c>
      <c r="Q1761" t="s">
        <v>8316</v>
      </c>
      <c r="R1761" t="s">
        <v>8317</v>
      </c>
      <c r="S1761" s="15">
        <f t="shared" si="138"/>
        <v>42752.647777777776</v>
      </c>
      <c r="T1761" s="15">
        <f t="shared" si="139"/>
        <v>42759.647777777776</v>
      </c>
      <c r="U1761">
        <f t="shared" si="140"/>
        <v>2017</v>
      </c>
    </row>
    <row r="1762" spans="1:21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41"/>
        <v>115</v>
      </c>
      <c r="P1762" s="10">
        <f t="shared" si="137"/>
        <v>31.05</v>
      </c>
      <c r="Q1762" t="s">
        <v>8327</v>
      </c>
      <c r="R1762" t="s">
        <v>8329</v>
      </c>
      <c r="S1762" s="15">
        <f t="shared" si="138"/>
        <v>42111.646724537044</v>
      </c>
      <c r="T1762" s="15">
        <f t="shared" si="139"/>
        <v>42141.646724537044</v>
      </c>
      <c r="U1762">
        <f t="shared" si="140"/>
        <v>2015</v>
      </c>
    </row>
    <row r="1763" spans="1:21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41"/>
        <v>46</v>
      </c>
      <c r="P1763" s="10">
        <f t="shared" si="137"/>
        <v>164</v>
      </c>
      <c r="Q1763" t="s">
        <v>8308</v>
      </c>
      <c r="R1763" t="s">
        <v>8310</v>
      </c>
      <c r="S1763" s="15">
        <f t="shared" si="138"/>
        <v>42721.220520833333</v>
      </c>
      <c r="T1763" s="15">
        <f t="shared" si="139"/>
        <v>42758.207638888889</v>
      </c>
      <c r="U1763">
        <f t="shared" si="140"/>
        <v>2016</v>
      </c>
    </row>
    <row r="1764" spans="1:21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41"/>
        <v>23</v>
      </c>
      <c r="P1764" s="10">
        <f t="shared" si="137"/>
        <v>65.459999999999994</v>
      </c>
      <c r="Q1764" t="s">
        <v>8311</v>
      </c>
      <c r="R1764" t="s">
        <v>8349</v>
      </c>
      <c r="S1764" s="15">
        <f t="shared" si="138"/>
        <v>41799.524259259262</v>
      </c>
      <c r="T1764" s="15">
        <f t="shared" si="139"/>
        <v>41829.524259259262</v>
      </c>
      <c r="U1764">
        <f t="shared" si="140"/>
        <v>2014</v>
      </c>
    </row>
    <row r="1765" spans="1:21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41"/>
        <v>15</v>
      </c>
      <c r="P1765" s="10">
        <f t="shared" si="137"/>
        <v>57.25</v>
      </c>
      <c r="Q1765" t="s">
        <v>8323</v>
      </c>
      <c r="R1765" t="s">
        <v>8326</v>
      </c>
      <c r="S1765" s="15">
        <f t="shared" si="138"/>
        <v>41786.959745370368</v>
      </c>
      <c r="T1765" s="15">
        <f t="shared" si="139"/>
        <v>41816.959745370368</v>
      </c>
      <c r="U1765">
        <f t="shared" si="140"/>
        <v>2014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41"/>
        <v>114</v>
      </c>
      <c r="P1766" s="10">
        <f t="shared" si="137"/>
        <v>87.96</v>
      </c>
      <c r="Q1766" t="s">
        <v>8323</v>
      </c>
      <c r="R1766" t="s">
        <v>8326</v>
      </c>
      <c r="S1766" s="15">
        <f t="shared" si="138"/>
        <v>41976.331979166673</v>
      </c>
      <c r="T1766" s="15">
        <f t="shared" si="139"/>
        <v>42004.291666666672</v>
      </c>
      <c r="U1766">
        <f t="shared" si="140"/>
        <v>2014</v>
      </c>
    </row>
    <row r="1767" spans="1:21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41"/>
        <v>46</v>
      </c>
      <c r="P1767" s="10">
        <f t="shared" si="137"/>
        <v>58.62</v>
      </c>
      <c r="Q1767" t="s">
        <v>8313</v>
      </c>
      <c r="R1767" t="s">
        <v>8314</v>
      </c>
      <c r="S1767" s="15">
        <f t="shared" si="138"/>
        <v>41824.658379629633</v>
      </c>
      <c r="T1767" s="15">
        <f t="shared" si="139"/>
        <v>41854.658379629633</v>
      </c>
      <c r="U1767">
        <f t="shared" si="140"/>
        <v>2014</v>
      </c>
    </row>
    <row r="1768" spans="1:21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41"/>
        <v>152</v>
      </c>
      <c r="P1768" s="10">
        <f t="shared" si="137"/>
        <v>40.75</v>
      </c>
      <c r="Q1768" t="s">
        <v>8327</v>
      </c>
      <c r="R1768" t="s">
        <v>8331</v>
      </c>
      <c r="S1768" s="15">
        <f t="shared" si="138"/>
        <v>41863.433495370373</v>
      </c>
      <c r="T1768" s="15">
        <f t="shared" si="139"/>
        <v>41893.433495370373</v>
      </c>
      <c r="U1768">
        <f t="shared" si="140"/>
        <v>2014</v>
      </c>
    </row>
    <row r="1769" spans="1:21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41"/>
        <v>114</v>
      </c>
      <c r="P1769" s="10">
        <f t="shared" si="137"/>
        <v>36.770000000000003</v>
      </c>
      <c r="Q1769" t="s">
        <v>8308</v>
      </c>
      <c r="R1769" t="s">
        <v>8315</v>
      </c>
      <c r="S1769" s="15">
        <f t="shared" si="138"/>
        <v>42692.256550925929</v>
      </c>
      <c r="T1769" s="15">
        <f t="shared" si="139"/>
        <v>42706.256550925929</v>
      </c>
      <c r="U1769">
        <f t="shared" si="140"/>
        <v>2016</v>
      </c>
    </row>
    <row r="1770" spans="1:21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41"/>
        <v>114</v>
      </c>
      <c r="P1770" s="10">
        <f t="shared" si="137"/>
        <v>35.47</v>
      </c>
      <c r="Q1770" t="s">
        <v>8321</v>
      </c>
      <c r="R1770" t="s">
        <v>8343</v>
      </c>
      <c r="S1770" s="15">
        <f t="shared" si="138"/>
        <v>41612.912187499998</v>
      </c>
      <c r="T1770" s="15">
        <f t="shared" si="139"/>
        <v>41636.207638888889</v>
      </c>
      <c r="U1770">
        <f t="shared" si="140"/>
        <v>2013</v>
      </c>
    </row>
    <row r="1771" spans="1:21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41"/>
        <v>113</v>
      </c>
      <c r="P1771" s="10">
        <f t="shared" si="137"/>
        <v>51.48</v>
      </c>
      <c r="Q1771" t="s">
        <v>8327</v>
      </c>
      <c r="R1771" t="s">
        <v>8328</v>
      </c>
      <c r="S1771" s="15">
        <f t="shared" si="138"/>
        <v>40892.149467592593</v>
      </c>
      <c r="T1771" s="15">
        <f t="shared" si="139"/>
        <v>40952.149467592593</v>
      </c>
      <c r="U1771">
        <f t="shared" si="140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41"/>
        <v>113</v>
      </c>
      <c r="P1772" s="10">
        <f t="shared" si="137"/>
        <v>39.6</v>
      </c>
      <c r="Q1772" t="s">
        <v>8323</v>
      </c>
      <c r="R1772" t="s">
        <v>8326</v>
      </c>
      <c r="S1772" s="15">
        <f t="shared" si="138"/>
        <v>42053.916921296302</v>
      </c>
      <c r="T1772" s="15">
        <f t="shared" si="139"/>
        <v>42079.875</v>
      </c>
      <c r="U1772">
        <f t="shared" si="140"/>
        <v>2015</v>
      </c>
    </row>
    <row r="1773" spans="1:21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41"/>
        <v>15</v>
      </c>
      <c r="P1773" s="10">
        <f t="shared" si="137"/>
        <v>80.319999999999993</v>
      </c>
      <c r="Q1773" t="s">
        <v>8308</v>
      </c>
      <c r="R1773" t="s">
        <v>8310</v>
      </c>
      <c r="S1773" s="15">
        <f t="shared" si="138"/>
        <v>42734.787986111114</v>
      </c>
      <c r="T1773" s="15">
        <f t="shared" si="139"/>
        <v>42794.787986111114</v>
      </c>
      <c r="U1773">
        <f t="shared" si="140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41"/>
        <v>112</v>
      </c>
      <c r="P1774" s="10">
        <f t="shared" si="137"/>
        <v>31.62</v>
      </c>
      <c r="Q1774" t="s">
        <v>8323</v>
      </c>
      <c r="R1774" t="s">
        <v>8326</v>
      </c>
      <c r="S1774" s="15">
        <f t="shared" si="138"/>
        <v>41789.080370370371</v>
      </c>
      <c r="T1774" s="15">
        <f t="shared" si="139"/>
        <v>41822.166666666664</v>
      </c>
      <c r="U1774">
        <f t="shared" si="140"/>
        <v>2014</v>
      </c>
    </row>
    <row r="1775" spans="1:21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41"/>
        <v>124</v>
      </c>
      <c r="P1775" s="10">
        <f t="shared" si="137"/>
        <v>69.72</v>
      </c>
      <c r="Q1775" t="s">
        <v>8321</v>
      </c>
      <c r="R1775" t="s">
        <v>8343</v>
      </c>
      <c r="S1775" s="15">
        <f t="shared" si="138"/>
        <v>40997.271493055552</v>
      </c>
      <c r="T1775" s="15">
        <f t="shared" si="139"/>
        <v>41057.271493055552</v>
      </c>
      <c r="U1775">
        <f t="shared" si="140"/>
        <v>2012</v>
      </c>
    </row>
    <row r="1776" spans="1:21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41"/>
        <v>112</v>
      </c>
      <c r="P1776" s="10">
        <f t="shared" si="137"/>
        <v>43.73</v>
      </c>
      <c r="Q1776" t="s">
        <v>8327</v>
      </c>
      <c r="R1776" t="s">
        <v>8331</v>
      </c>
      <c r="S1776" s="15">
        <f t="shared" si="138"/>
        <v>40695.795370370368</v>
      </c>
      <c r="T1776" s="15">
        <f t="shared" si="139"/>
        <v>40725.795370370368</v>
      </c>
      <c r="U1776">
        <f t="shared" si="140"/>
        <v>2011</v>
      </c>
    </row>
    <row r="1777" spans="1:21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41"/>
        <v>45</v>
      </c>
      <c r="P1777" s="10">
        <f t="shared" si="137"/>
        <v>185.83</v>
      </c>
      <c r="Q1777" t="s">
        <v>8321</v>
      </c>
      <c r="R1777" t="s">
        <v>8325</v>
      </c>
      <c r="S1777" s="15">
        <f t="shared" si="138"/>
        <v>42236.159918981488</v>
      </c>
      <c r="T1777" s="15">
        <f t="shared" si="139"/>
        <v>42266.159918981488</v>
      </c>
      <c r="U1777">
        <f t="shared" si="140"/>
        <v>2015</v>
      </c>
    </row>
    <row r="1778" spans="1:21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41"/>
        <v>148</v>
      </c>
      <c r="P1778" s="10">
        <f t="shared" si="137"/>
        <v>63.49</v>
      </c>
      <c r="Q1778" t="s">
        <v>8327</v>
      </c>
      <c r="R1778" t="s">
        <v>8331</v>
      </c>
      <c r="S1778" s="15">
        <f t="shared" si="138"/>
        <v>40987.773715277777</v>
      </c>
      <c r="T1778" s="15">
        <f t="shared" si="139"/>
        <v>41026.916666666664</v>
      </c>
      <c r="U1778">
        <f t="shared" si="140"/>
        <v>2012</v>
      </c>
    </row>
    <row r="1779" spans="1:21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41"/>
        <v>111</v>
      </c>
      <c r="P1779" s="10">
        <f t="shared" si="137"/>
        <v>51.67</v>
      </c>
      <c r="Q1779" t="s">
        <v>8327</v>
      </c>
      <c r="R1779" t="s">
        <v>8328</v>
      </c>
      <c r="S1779" s="15">
        <f t="shared" si="138"/>
        <v>42248.90042824074</v>
      </c>
      <c r="T1779" s="15">
        <f t="shared" si="139"/>
        <v>42277.811805555553</v>
      </c>
      <c r="U1779">
        <f t="shared" si="140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41"/>
        <v>111</v>
      </c>
      <c r="P1780" s="10">
        <f t="shared" si="137"/>
        <v>110.75</v>
      </c>
      <c r="Q1780" t="s">
        <v>8323</v>
      </c>
      <c r="R1780" t="s">
        <v>8326</v>
      </c>
      <c r="S1780" s="15">
        <f t="shared" si="138"/>
        <v>42499.629849537043</v>
      </c>
      <c r="T1780" s="15">
        <f t="shared" si="139"/>
        <v>42522.904166666667</v>
      </c>
      <c r="U1780">
        <f t="shared" si="140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41"/>
        <v>126</v>
      </c>
      <c r="P1781" s="10">
        <f t="shared" si="137"/>
        <v>147.33000000000001</v>
      </c>
      <c r="Q1781" t="s">
        <v>8323</v>
      </c>
      <c r="R1781" t="s">
        <v>8326</v>
      </c>
      <c r="S1781" s="15">
        <f t="shared" si="138"/>
        <v>42489.619525462964</v>
      </c>
      <c r="T1781" s="15">
        <f t="shared" si="139"/>
        <v>42500.470138888893</v>
      </c>
      <c r="U1781">
        <f t="shared" si="140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41"/>
        <v>100</v>
      </c>
      <c r="P1782" s="10">
        <f t="shared" si="137"/>
        <v>110.5</v>
      </c>
      <c r="Q1782" t="s">
        <v>8323</v>
      </c>
      <c r="R1782" t="s">
        <v>8326</v>
      </c>
      <c r="S1782" s="15">
        <f t="shared" si="138"/>
        <v>41808.649583333332</v>
      </c>
      <c r="T1782" s="15">
        <f t="shared" si="139"/>
        <v>41868.649583333332</v>
      </c>
      <c r="U1782">
        <f t="shared" si="140"/>
        <v>2014</v>
      </c>
    </row>
    <row r="1783" spans="1:21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41"/>
        <v>110</v>
      </c>
      <c r="P1783" s="10">
        <f t="shared" si="137"/>
        <v>26.55</v>
      </c>
      <c r="Q1783" t="s">
        <v>8327</v>
      </c>
      <c r="R1783" t="s">
        <v>8338</v>
      </c>
      <c r="S1783" s="15">
        <f t="shared" si="138"/>
        <v>41833.450266203705</v>
      </c>
      <c r="T1783" s="15">
        <f t="shared" si="139"/>
        <v>41865.757638888892</v>
      </c>
      <c r="U1783">
        <f t="shared" si="140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41"/>
        <v>110</v>
      </c>
      <c r="P1784" s="10">
        <f t="shared" si="137"/>
        <v>73.400000000000006</v>
      </c>
      <c r="Q1784" t="s">
        <v>8323</v>
      </c>
      <c r="R1784" t="s">
        <v>8326</v>
      </c>
      <c r="S1784" s="15">
        <f t="shared" si="138"/>
        <v>41786.761354166665</v>
      </c>
      <c r="T1784" s="15">
        <f t="shared" si="139"/>
        <v>41821.207638888889</v>
      </c>
      <c r="U1784">
        <f t="shared" si="140"/>
        <v>2014</v>
      </c>
    </row>
    <row r="1785" spans="1:21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41"/>
        <v>6</v>
      </c>
      <c r="P1785" s="10">
        <f t="shared" si="137"/>
        <v>220</v>
      </c>
      <c r="Q1785" t="s">
        <v>8321</v>
      </c>
      <c r="R1785" t="s">
        <v>8325</v>
      </c>
      <c r="S1785" s="15">
        <f t="shared" si="138"/>
        <v>42570.91133101852</v>
      </c>
      <c r="T1785" s="15">
        <f t="shared" si="139"/>
        <v>42600.91133101852</v>
      </c>
      <c r="U1785">
        <f t="shared" si="140"/>
        <v>2016</v>
      </c>
    </row>
    <row r="1786" spans="1:21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41"/>
        <v>137</v>
      </c>
      <c r="P1786" s="10">
        <f t="shared" si="137"/>
        <v>30.96</v>
      </c>
      <c r="Q1786" t="s">
        <v>8311</v>
      </c>
      <c r="R1786" t="s">
        <v>8312</v>
      </c>
      <c r="S1786" s="15">
        <f t="shared" si="138"/>
        <v>41754.745243055557</v>
      </c>
      <c r="T1786" s="15">
        <f t="shared" si="139"/>
        <v>41769.165972222225</v>
      </c>
      <c r="U1786">
        <f t="shared" si="140"/>
        <v>2014</v>
      </c>
    </row>
    <row r="1787" spans="1:21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41"/>
        <v>34</v>
      </c>
      <c r="P1787" s="10">
        <f t="shared" si="137"/>
        <v>137.25</v>
      </c>
      <c r="Q1787" t="s">
        <v>8327</v>
      </c>
      <c r="R1787" t="s">
        <v>8330</v>
      </c>
      <c r="S1787" s="15">
        <f t="shared" si="138"/>
        <v>41788.919722222221</v>
      </c>
      <c r="T1787" s="15">
        <f t="shared" si="139"/>
        <v>41817.919722222221</v>
      </c>
      <c r="U1787">
        <f t="shared" si="140"/>
        <v>2014</v>
      </c>
    </row>
    <row r="1788" spans="1:21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41"/>
        <v>220</v>
      </c>
      <c r="P1788" s="10">
        <f t="shared" si="137"/>
        <v>46.7</v>
      </c>
      <c r="Q1788" t="s">
        <v>8321</v>
      </c>
      <c r="R1788" t="s">
        <v>8343</v>
      </c>
      <c r="S1788" s="15">
        <f t="shared" si="138"/>
        <v>40570.025810185187</v>
      </c>
      <c r="T1788" s="15">
        <f t="shared" si="139"/>
        <v>40600.025810185187</v>
      </c>
      <c r="U1788">
        <f t="shared" si="140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41"/>
        <v>110</v>
      </c>
      <c r="P1789" s="10">
        <f t="shared" si="137"/>
        <v>52.21</v>
      </c>
      <c r="Q1789" t="s">
        <v>8323</v>
      </c>
      <c r="R1789" t="s">
        <v>8326</v>
      </c>
      <c r="S1789" s="15">
        <f t="shared" si="138"/>
        <v>42380.581180555557</v>
      </c>
      <c r="T1789" s="15">
        <f t="shared" si="139"/>
        <v>42405.916666666672</v>
      </c>
      <c r="U1789">
        <f t="shared" si="140"/>
        <v>2016</v>
      </c>
    </row>
    <row r="1790" spans="1:21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41"/>
        <v>110</v>
      </c>
      <c r="P1790" s="10">
        <f t="shared" si="137"/>
        <v>43.82</v>
      </c>
      <c r="Q1790" t="s">
        <v>8327</v>
      </c>
      <c r="R1790" t="s">
        <v>8329</v>
      </c>
      <c r="S1790" s="15">
        <f t="shared" si="138"/>
        <v>42241.85974537037</v>
      </c>
      <c r="T1790" s="15">
        <f t="shared" si="139"/>
        <v>42271.85974537037</v>
      </c>
      <c r="U1790">
        <f t="shared" si="140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41"/>
        <v>110</v>
      </c>
      <c r="P1791" s="10">
        <f t="shared" si="137"/>
        <v>199.18</v>
      </c>
      <c r="Q1791" t="s">
        <v>8323</v>
      </c>
      <c r="R1791" t="s">
        <v>8326</v>
      </c>
      <c r="S1791" s="15">
        <f t="shared" si="138"/>
        <v>42109.751250000001</v>
      </c>
      <c r="T1791" s="15">
        <f t="shared" si="139"/>
        <v>42156.165972222225</v>
      </c>
      <c r="U1791">
        <f t="shared" si="140"/>
        <v>2015</v>
      </c>
    </row>
    <row r="1792" spans="1:21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41"/>
        <v>14</v>
      </c>
      <c r="P1792" s="10">
        <f t="shared" si="137"/>
        <v>58.97</v>
      </c>
      <c r="Q1792" t="s">
        <v>8313</v>
      </c>
      <c r="R1792" t="s">
        <v>8314</v>
      </c>
      <c r="S1792" s="15">
        <f t="shared" si="138"/>
        <v>42344.32677083333</v>
      </c>
      <c r="T1792" s="15">
        <f t="shared" si="139"/>
        <v>42404.32677083333</v>
      </c>
      <c r="U1792">
        <f t="shared" si="140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41"/>
        <v>115</v>
      </c>
      <c r="P1793" s="10">
        <f t="shared" si="137"/>
        <v>39.67</v>
      </c>
      <c r="Q1793" t="s">
        <v>8323</v>
      </c>
      <c r="R1793" t="s">
        <v>8326</v>
      </c>
      <c r="S1793" s="15">
        <f t="shared" si="138"/>
        <v>41477.930914351848</v>
      </c>
      <c r="T1793" s="15">
        <f t="shared" si="139"/>
        <v>41504.625</v>
      </c>
      <c r="U1793">
        <f t="shared" si="140"/>
        <v>2013</v>
      </c>
    </row>
    <row r="1794" spans="1:21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41"/>
        <v>145</v>
      </c>
      <c r="P1794" s="10">
        <f t="shared" si="137"/>
        <v>35.74</v>
      </c>
      <c r="Q1794" t="s">
        <v>8327</v>
      </c>
      <c r="R1794" t="s">
        <v>8329</v>
      </c>
      <c r="S1794" s="15">
        <f t="shared" si="138"/>
        <v>42418.231747685189</v>
      </c>
      <c r="T1794" s="15">
        <f t="shared" si="139"/>
        <v>42448.190081018518</v>
      </c>
      <c r="U1794">
        <f t="shared" si="140"/>
        <v>2016</v>
      </c>
    </row>
    <row r="1795" spans="1:21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1"/>
        <v>109</v>
      </c>
      <c r="P1795" s="10">
        <f t="shared" ref="P1795:P1858" si="142">ROUND(E1795/L1795,2)</f>
        <v>63.97</v>
      </c>
      <c r="Q1795" t="s">
        <v>8313</v>
      </c>
      <c r="R1795" t="s">
        <v>8314</v>
      </c>
      <c r="S1795" s="15">
        <f t="shared" ref="S1795:S1858" si="143">(((J1795/60)/60)/24)+DATE(1970,1,1)</f>
        <v>42710.876967592587</v>
      </c>
      <c r="T1795" s="15">
        <f t="shared" ref="T1795:T1858" si="144">(((I1795/60)/60)/24)+DATE(1970,1,1)</f>
        <v>42742.875</v>
      </c>
      <c r="U1795">
        <f t="shared" ref="U1795:U1858" si="145">YEAR(S1795)</f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1"/>
        <v>109</v>
      </c>
      <c r="P1796" s="10">
        <f t="shared" si="142"/>
        <v>30.15</v>
      </c>
      <c r="Q1796" t="s">
        <v>8323</v>
      </c>
      <c r="R1796" t="s">
        <v>8326</v>
      </c>
      <c r="S1796" s="15">
        <f t="shared" si="143"/>
        <v>41820.945613425924</v>
      </c>
      <c r="T1796" s="15">
        <f t="shared" si="144"/>
        <v>41850.945613425924</v>
      </c>
      <c r="U1796">
        <f t="shared" si="145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1"/>
        <v>144</v>
      </c>
      <c r="P1797" s="10">
        <f t="shared" si="142"/>
        <v>45.98</v>
      </c>
      <c r="Q1797" t="s">
        <v>8323</v>
      </c>
      <c r="R1797" t="s">
        <v>8326</v>
      </c>
      <c r="S1797" s="15">
        <f t="shared" si="143"/>
        <v>42309.756620370375</v>
      </c>
      <c r="T1797" s="15">
        <f t="shared" si="144"/>
        <v>42330.916666666672</v>
      </c>
      <c r="U1797">
        <f t="shared" si="145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1"/>
        <v>108</v>
      </c>
      <c r="P1798" s="10">
        <f t="shared" si="142"/>
        <v>72</v>
      </c>
      <c r="Q1798" t="s">
        <v>8323</v>
      </c>
      <c r="R1798" t="s">
        <v>8326</v>
      </c>
      <c r="S1798" s="15">
        <f t="shared" si="143"/>
        <v>42479.465833333335</v>
      </c>
      <c r="T1798" s="15">
        <f t="shared" si="144"/>
        <v>42500.465833333335</v>
      </c>
      <c r="U1798">
        <f t="shared" si="145"/>
        <v>2016</v>
      </c>
    </row>
    <row r="1799" spans="1:21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1"/>
        <v>108</v>
      </c>
      <c r="P1799" s="10">
        <f t="shared" si="142"/>
        <v>56.82</v>
      </c>
      <c r="Q1799" t="s">
        <v>8321</v>
      </c>
      <c r="R1799" t="s">
        <v>8332</v>
      </c>
      <c r="S1799" s="15">
        <f t="shared" si="143"/>
        <v>42033.516898148147</v>
      </c>
      <c r="T1799" s="15">
        <f t="shared" si="144"/>
        <v>42064.5</v>
      </c>
      <c r="U1799">
        <f t="shared" si="145"/>
        <v>2015</v>
      </c>
    </row>
    <row r="1800" spans="1:21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1"/>
        <v>20</v>
      </c>
      <c r="P1800" s="10">
        <f t="shared" si="142"/>
        <v>55.28</v>
      </c>
      <c r="Q1800" t="s">
        <v>8313</v>
      </c>
      <c r="R1800" t="s">
        <v>8314</v>
      </c>
      <c r="S1800" s="15">
        <f t="shared" si="143"/>
        <v>41825.485868055555</v>
      </c>
      <c r="T1800" s="15">
        <f t="shared" si="144"/>
        <v>41854.485868055555</v>
      </c>
      <c r="U1800">
        <f t="shared" si="145"/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1"/>
        <v>108</v>
      </c>
      <c r="P1801" s="10">
        <f t="shared" si="142"/>
        <v>113.42</v>
      </c>
      <c r="Q1801" t="s">
        <v>8323</v>
      </c>
      <c r="R1801" t="s">
        <v>8326</v>
      </c>
      <c r="S1801" s="15">
        <f t="shared" si="143"/>
        <v>42171.034861111111</v>
      </c>
      <c r="T1801" s="15">
        <f t="shared" si="144"/>
        <v>42195.291666666672</v>
      </c>
      <c r="U1801">
        <f t="shared" si="145"/>
        <v>2015</v>
      </c>
    </row>
    <row r="1802" spans="1:21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1"/>
        <v>108</v>
      </c>
      <c r="P1802" s="10">
        <f t="shared" si="142"/>
        <v>37.15</v>
      </c>
      <c r="Q1802" t="s">
        <v>8327</v>
      </c>
      <c r="R1802" t="s">
        <v>8328</v>
      </c>
      <c r="S1802" s="15">
        <f t="shared" si="143"/>
        <v>41934.71056712963</v>
      </c>
      <c r="T1802" s="15">
        <f t="shared" si="144"/>
        <v>41955.752233796295</v>
      </c>
      <c r="U1802">
        <f t="shared" si="145"/>
        <v>2014</v>
      </c>
    </row>
    <row r="1803" spans="1:21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1"/>
        <v>18</v>
      </c>
      <c r="P1803" s="10">
        <f t="shared" si="142"/>
        <v>74.209999999999994</v>
      </c>
      <c r="Q1803" t="s">
        <v>8316</v>
      </c>
      <c r="R1803" t="s">
        <v>8334</v>
      </c>
      <c r="S1803" s="15">
        <f t="shared" si="143"/>
        <v>41885.51798611111</v>
      </c>
      <c r="T1803" s="15">
        <f t="shared" si="144"/>
        <v>41916.145833333336</v>
      </c>
      <c r="U1803">
        <f t="shared" si="145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1"/>
        <v>108</v>
      </c>
      <c r="P1804" s="10">
        <f t="shared" si="142"/>
        <v>89.67</v>
      </c>
      <c r="Q1804" t="s">
        <v>8323</v>
      </c>
      <c r="R1804" t="s">
        <v>8326</v>
      </c>
      <c r="S1804" s="15">
        <f t="shared" si="143"/>
        <v>42183.231006944443</v>
      </c>
      <c r="T1804" s="15">
        <f t="shared" si="144"/>
        <v>42228.231006944443</v>
      </c>
      <c r="U1804">
        <f t="shared" si="145"/>
        <v>2015</v>
      </c>
    </row>
    <row r="1805" spans="1:21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1"/>
        <v>134</v>
      </c>
      <c r="P1805" s="10">
        <f t="shared" si="142"/>
        <v>39.82</v>
      </c>
      <c r="Q1805" t="s">
        <v>8327</v>
      </c>
      <c r="R1805" t="s">
        <v>8331</v>
      </c>
      <c r="S1805" s="15">
        <f t="shared" si="143"/>
        <v>40250.242106481484</v>
      </c>
      <c r="T1805" s="15">
        <f t="shared" si="144"/>
        <v>40286.290972222225</v>
      </c>
      <c r="U1805">
        <f t="shared" si="145"/>
        <v>2010</v>
      </c>
    </row>
    <row r="1806" spans="1:21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1"/>
        <v>107</v>
      </c>
      <c r="P1806" s="10">
        <f t="shared" si="142"/>
        <v>61.34</v>
      </c>
      <c r="Q1806" t="s">
        <v>8327</v>
      </c>
      <c r="R1806" t="s">
        <v>8341</v>
      </c>
      <c r="S1806" s="15">
        <f t="shared" si="143"/>
        <v>41026.655011574076</v>
      </c>
      <c r="T1806" s="15">
        <f t="shared" si="144"/>
        <v>41057.655011574076</v>
      </c>
      <c r="U1806">
        <f t="shared" si="145"/>
        <v>2012</v>
      </c>
    </row>
    <row r="1807" spans="1:21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1"/>
        <v>107</v>
      </c>
      <c r="P1807" s="10">
        <f t="shared" si="142"/>
        <v>46.63</v>
      </c>
      <c r="Q1807" t="s">
        <v>8327</v>
      </c>
      <c r="R1807" t="s">
        <v>8331</v>
      </c>
      <c r="S1807" s="15">
        <f t="shared" si="143"/>
        <v>40987.697638888887</v>
      </c>
      <c r="T1807" s="15">
        <f t="shared" si="144"/>
        <v>41017.697638888887</v>
      </c>
      <c r="U1807">
        <f t="shared" si="145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1"/>
        <v>107</v>
      </c>
      <c r="P1808" s="10">
        <f t="shared" si="142"/>
        <v>107.25</v>
      </c>
      <c r="Q1808" t="s">
        <v>8323</v>
      </c>
      <c r="R1808" t="s">
        <v>8326</v>
      </c>
      <c r="S1808" s="15">
        <f t="shared" si="143"/>
        <v>42284.69694444444</v>
      </c>
      <c r="T1808" s="15">
        <f t="shared" si="144"/>
        <v>42301.165972222225</v>
      </c>
      <c r="U1808">
        <f t="shared" si="145"/>
        <v>2015</v>
      </c>
    </row>
    <row r="1809" spans="1:21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1"/>
        <v>107</v>
      </c>
      <c r="P1809" s="10">
        <f t="shared" si="142"/>
        <v>36.97</v>
      </c>
      <c r="Q1809" t="s">
        <v>8327</v>
      </c>
      <c r="R1809" t="s">
        <v>8328</v>
      </c>
      <c r="S1809" s="15">
        <f t="shared" si="143"/>
        <v>41174.154178240737</v>
      </c>
      <c r="T1809" s="15">
        <f t="shared" si="144"/>
        <v>41210.208333333336</v>
      </c>
      <c r="U1809">
        <f t="shared" si="145"/>
        <v>2012</v>
      </c>
    </row>
    <row r="1810" spans="1:21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1"/>
        <v>143</v>
      </c>
      <c r="P1810" s="10">
        <f t="shared" si="142"/>
        <v>44.65</v>
      </c>
      <c r="Q1810" t="s">
        <v>8327</v>
      </c>
      <c r="R1810" t="s">
        <v>8338</v>
      </c>
      <c r="S1810" s="15">
        <f t="shared" si="143"/>
        <v>40974.791898148149</v>
      </c>
      <c r="T1810" s="15">
        <f t="shared" si="144"/>
        <v>41004.750231481477</v>
      </c>
      <c r="U1810">
        <f t="shared" si="145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1"/>
        <v>107</v>
      </c>
      <c r="P1811" s="10">
        <f t="shared" si="142"/>
        <v>31.97</v>
      </c>
      <c r="Q1811" t="s">
        <v>8323</v>
      </c>
      <c r="R1811" t="s">
        <v>8326</v>
      </c>
      <c r="S1811" s="15">
        <f t="shared" si="143"/>
        <v>41796.422326388885</v>
      </c>
      <c r="T1811" s="15">
        <f t="shared" si="144"/>
        <v>41826.422326388885</v>
      </c>
      <c r="U1811">
        <f t="shared" si="145"/>
        <v>2014</v>
      </c>
    </row>
    <row r="1812" spans="1:21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1"/>
        <v>107</v>
      </c>
      <c r="P1812" s="10">
        <f t="shared" si="142"/>
        <v>125.94</v>
      </c>
      <c r="Q1812" t="s">
        <v>8308</v>
      </c>
      <c r="R1812" t="s">
        <v>8310</v>
      </c>
      <c r="S1812" s="15">
        <f t="shared" si="143"/>
        <v>42416.767928240741</v>
      </c>
      <c r="T1812" s="15">
        <f t="shared" si="144"/>
        <v>42446.726261574076</v>
      </c>
      <c r="U1812">
        <f t="shared" si="145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1"/>
        <v>143</v>
      </c>
      <c r="P1813" s="10">
        <f t="shared" si="142"/>
        <v>164.62</v>
      </c>
      <c r="Q1813" t="s">
        <v>8323</v>
      </c>
      <c r="R1813" t="s">
        <v>8326</v>
      </c>
      <c r="S1813" s="15">
        <f t="shared" si="143"/>
        <v>42171.317442129628</v>
      </c>
      <c r="T1813" s="15">
        <f t="shared" si="144"/>
        <v>42195.875</v>
      </c>
      <c r="U1813">
        <f t="shared" si="145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1"/>
        <v>102</v>
      </c>
      <c r="P1814" s="10">
        <f t="shared" si="142"/>
        <v>164.62</v>
      </c>
      <c r="Q1814" t="s">
        <v>8323</v>
      </c>
      <c r="R1814" t="s">
        <v>8326</v>
      </c>
      <c r="S1814" s="15">
        <f t="shared" si="143"/>
        <v>42411.942291666666</v>
      </c>
      <c r="T1814" s="15">
        <f t="shared" si="144"/>
        <v>42434.041666666672</v>
      </c>
      <c r="U1814">
        <f t="shared" si="145"/>
        <v>2016</v>
      </c>
    </row>
    <row r="1815" spans="1:21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1"/>
        <v>107</v>
      </c>
      <c r="P1815" s="10">
        <f t="shared" si="142"/>
        <v>21.76</v>
      </c>
      <c r="Q1815" t="s">
        <v>8321</v>
      </c>
      <c r="R1815" t="s">
        <v>8332</v>
      </c>
      <c r="S1815" s="15">
        <f t="shared" si="143"/>
        <v>42256.391875000001</v>
      </c>
      <c r="T1815" s="15">
        <f t="shared" si="144"/>
        <v>42274.843055555553</v>
      </c>
      <c r="U1815">
        <f t="shared" si="145"/>
        <v>2015</v>
      </c>
    </row>
    <row r="1816" spans="1:21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1"/>
        <v>107</v>
      </c>
      <c r="P1816" s="10">
        <f t="shared" si="142"/>
        <v>48.45</v>
      </c>
      <c r="Q1816" t="s">
        <v>8327</v>
      </c>
      <c r="R1816" t="s">
        <v>8328</v>
      </c>
      <c r="S1816" s="15">
        <f t="shared" si="143"/>
        <v>41299.793356481481</v>
      </c>
      <c r="T1816" s="15">
        <f t="shared" si="144"/>
        <v>41344.751689814817</v>
      </c>
      <c r="U1816">
        <f t="shared" si="145"/>
        <v>2013</v>
      </c>
    </row>
    <row r="1817" spans="1:21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1"/>
        <v>15</v>
      </c>
      <c r="P1817" s="10">
        <f t="shared" si="142"/>
        <v>163.85</v>
      </c>
      <c r="Q1817" t="s">
        <v>8321</v>
      </c>
      <c r="R1817" t="s">
        <v>8325</v>
      </c>
      <c r="S1817" s="15">
        <f t="shared" si="143"/>
        <v>41978.197199074071</v>
      </c>
      <c r="T1817" s="15">
        <f t="shared" si="144"/>
        <v>42008.197199074071</v>
      </c>
      <c r="U1817">
        <f t="shared" si="145"/>
        <v>2014</v>
      </c>
    </row>
    <row r="1818" spans="1:21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1"/>
        <v>107</v>
      </c>
      <c r="P1818" s="10">
        <f t="shared" si="142"/>
        <v>54.62</v>
      </c>
      <c r="Q1818" t="s">
        <v>8327</v>
      </c>
      <c r="R1818" t="s">
        <v>8328</v>
      </c>
      <c r="S1818" s="15">
        <f t="shared" si="143"/>
        <v>40703.197048611109</v>
      </c>
      <c r="T1818" s="15">
        <f t="shared" si="144"/>
        <v>40770.041666666664</v>
      </c>
      <c r="U1818">
        <f t="shared" si="145"/>
        <v>2011</v>
      </c>
    </row>
    <row r="1819" spans="1:21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1"/>
        <v>16</v>
      </c>
      <c r="P1819" s="10">
        <f t="shared" si="142"/>
        <v>49.51</v>
      </c>
      <c r="Q1819" t="s">
        <v>8323</v>
      </c>
      <c r="R1819" t="s">
        <v>8326</v>
      </c>
      <c r="S1819" s="15">
        <f t="shared" si="143"/>
        <v>42265.817002314812</v>
      </c>
      <c r="T1819" s="15">
        <f t="shared" si="144"/>
        <v>42295.817002314812</v>
      </c>
      <c r="U1819">
        <f t="shared" si="145"/>
        <v>2015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1"/>
        <v>106</v>
      </c>
      <c r="P1820" s="10">
        <f t="shared" si="142"/>
        <v>51.85</v>
      </c>
      <c r="Q1820" t="s">
        <v>8323</v>
      </c>
      <c r="R1820" t="s">
        <v>8326</v>
      </c>
      <c r="S1820" s="15">
        <f t="shared" si="143"/>
        <v>42758.559629629628</v>
      </c>
      <c r="T1820" s="15">
        <f t="shared" si="144"/>
        <v>42788.559629629628</v>
      </c>
      <c r="U1820">
        <f t="shared" si="145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1"/>
        <v>101</v>
      </c>
      <c r="P1821" s="10">
        <f t="shared" si="142"/>
        <v>78.52</v>
      </c>
      <c r="Q1821" t="s">
        <v>8323</v>
      </c>
      <c r="R1821" t="s">
        <v>8326</v>
      </c>
      <c r="S1821" s="15">
        <f t="shared" si="143"/>
        <v>42497.275706018518</v>
      </c>
      <c r="T1821" s="15">
        <f t="shared" si="144"/>
        <v>42535.904861111107</v>
      </c>
      <c r="U1821">
        <f t="shared" si="145"/>
        <v>2016</v>
      </c>
    </row>
    <row r="1822" spans="1:21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ref="O1822:O1885" si="146">ROUND(E1822/D1822*100,0)</f>
        <v>49</v>
      </c>
      <c r="P1822" s="10">
        <f t="shared" si="142"/>
        <v>132.19</v>
      </c>
      <c r="Q1822" t="s">
        <v>8313</v>
      </c>
      <c r="R1822" t="s">
        <v>8355</v>
      </c>
      <c r="S1822" s="15">
        <f t="shared" si="143"/>
        <v>41892.688750000001</v>
      </c>
      <c r="T1822" s="15">
        <f t="shared" si="144"/>
        <v>41913.165972222225</v>
      </c>
      <c r="U1822">
        <f t="shared" si="145"/>
        <v>2014</v>
      </c>
    </row>
    <row r="1823" spans="1:21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6"/>
        <v>7</v>
      </c>
      <c r="P1823" s="10">
        <f t="shared" si="142"/>
        <v>75.459999999999994</v>
      </c>
      <c r="Q1823" t="s">
        <v>8323</v>
      </c>
      <c r="R1823" t="s">
        <v>8326</v>
      </c>
      <c r="S1823" s="15">
        <f t="shared" si="143"/>
        <v>42136.767175925925</v>
      </c>
      <c r="T1823" s="15">
        <f t="shared" si="144"/>
        <v>42166.767175925925</v>
      </c>
      <c r="U1823">
        <f t="shared" si="145"/>
        <v>2015</v>
      </c>
    </row>
    <row r="1824" spans="1:21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6"/>
        <v>2</v>
      </c>
      <c r="P1824" s="10">
        <f t="shared" si="142"/>
        <v>21.34</v>
      </c>
      <c r="Q1824" t="s">
        <v>8316</v>
      </c>
      <c r="R1824" t="s">
        <v>8334</v>
      </c>
      <c r="S1824" s="15">
        <f t="shared" si="143"/>
        <v>41643.487175925926</v>
      </c>
      <c r="T1824" s="15">
        <f t="shared" si="144"/>
        <v>41673.487175925926</v>
      </c>
      <c r="U1824">
        <f t="shared" si="145"/>
        <v>2014</v>
      </c>
    </row>
    <row r="1825" spans="1:21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6"/>
        <v>211</v>
      </c>
      <c r="P1825" s="10">
        <f t="shared" si="142"/>
        <v>95.93</v>
      </c>
      <c r="Q1825" t="s">
        <v>8327</v>
      </c>
      <c r="R1825" t="s">
        <v>8331</v>
      </c>
      <c r="S1825" s="15">
        <f t="shared" si="143"/>
        <v>41320.717465277776</v>
      </c>
      <c r="T1825" s="15">
        <f t="shared" si="144"/>
        <v>41344.166666666664</v>
      </c>
      <c r="U1825">
        <f t="shared" si="145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6"/>
        <v>106</v>
      </c>
      <c r="P1826" s="10">
        <f t="shared" si="142"/>
        <v>60.29</v>
      </c>
      <c r="Q1826" t="s">
        <v>8323</v>
      </c>
      <c r="R1826" t="s">
        <v>8326</v>
      </c>
      <c r="S1826" s="15">
        <f t="shared" si="143"/>
        <v>42132.036168981482</v>
      </c>
      <c r="T1826" s="15">
        <f t="shared" si="144"/>
        <v>42186.290972222225</v>
      </c>
      <c r="U1826">
        <f t="shared" si="145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6"/>
        <v>105</v>
      </c>
      <c r="P1827" s="10">
        <f t="shared" si="142"/>
        <v>123.94</v>
      </c>
      <c r="Q1827" t="s">
        <v>8323</v>
      </c>
      <c r="R1827" t="s">
        <v>8326</v>
      </c>
      <c r="S1827" s="15">
        <f t="shared" si="143"/>
        <v>42694.110185185185</v>
      </c>
      <c r="T1827" s="15">
        <f t="shared" si="144"/>
        <v>42709.041666666672</v>
      </c>
      <c r="U1827">
        <f t="shared" si="145"/>
        <v>2016</v>
      </c>
    </row>
    <row r="1828" spans="1:21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6"/>
        <v>0</v>
      </c>
      <c r="P1828" s="10">
        <f t="shared" si="142"/>
        <v>420.6</v>
      </c>
      <c r="Q1828" t="s">
        <v>8323</v>
      </c>
      <c r="R1828" t="s">
        <v>8324</v>
      </c>
      <c r="S1828" s="15">
        <f t="shared" si="143"/>
        <v>42237.181608796294</v>
      </c>
      <c r="T1828" s="15">
        <f t="shared" si="144"/>
        <v>42267.181608796294</v>
      </c>
      <c r="U1828">
        <f t="shared" si="145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6"/>
        <v>105</v>
      </c>
      <c r="P1829" s="10">
        <f t="shared" si="142"/>
        <v>28.41</v>
      </c>
      <c r="Q1829" t="s">
        <v>8323</v>
      </c>
      <c r="R1829" t="s">
        <v>8326</v>
      </c>
      <c r="S1829" s="15">
        <f t="shared" si="143"/>
        <v>41897.536134259259</v>
      </c>
      <c r="T1829" s="15">
        <f t="shared" si="144"/>
        <v>41927.536134259259</v>
      </c>
      <c r="U1829">
        <f t="shared" si="145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6"/>
        <v>140</v>
      </c>
      <c r="P1830" s="10">
        <f t="shared" si="142"/>
        <v>61.82</v>
      </c>
      <c r="Q1830" t="s">
        <v>8323</v>
      </c>
      <c r="R1830" t="s">
        <v>8326</v>
      </c>
      <c r="S1830" s="15">
        <f t="shared" si="143"/>
        <v>42058.904074074075</v>
      </c>
      <c r="T1830" s="15">
        <f t="shared" si="144"/>
        <v>42095.165972222225</v>
      </c>
      <c r="U1830">
        <f t="shared" si="145"/>
        <v>2015</v>
      </c>
    </row>
    <row r="1831" spans="1:21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6"/>
        <v>105</v>
      </c>
      <c r="P1831" s="10">
        <f t="shared" si="142"/>
        <v>42.02</v>
      </c>
      <c r="Q1831" t="s">
        <v>8327</v>
      </c>
      <c r="R1831" t="s">
        <v>8331</v>
      </c>
      <c r="S1831" s="15">
        <f t="shared" si="143"/>
        <v>41443.83452546296</v>
      </c>
      <c r="T1831" s="15">
        <f t="shared" si="144"/>
        <v>41466.83452546296</v>
      </c>
      <c r="U1831">
        <f t="shared" si="145"/>
        <v>2013</v>
      </c>
    </row>
    <row r="1832" spans="1:21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6"/>
        <v>105</v>
      </c>
      <c r="P1832" s="10">
        <f t="shared" si="142"/>
        <v>150</v>
      </c>
      <c r="Q1832" t="s">
        <v>8327</v>
      </c>
      <c r="R1832" t="s">
        <v>8341</v>
      </c>
      <c r="S1832" s="15">
        <f t="shared" si="143"/>
        <v>40127.700370370374</v>
      </c>
      <c r="T1832" s="15">
        <f t="shared" si="144"/>
        <v>40179.25</v>
      </c>
      <c r="U1832">
        <f t="shared" si="145"/>
        <v>2009</v>
      </c>
    </row>
    <row r="1833" spans="1:21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6"/>
        <v>11</v>
      </c>
      <c r="P1833" s="10">
        <f t="shared" si="142"/>
        <v>91.3</v>
      </c>
      <c r="Q1833" t="s">
        <v>8308</v>
      </c>
      <c r="R1833" t="s">
        <v>8315</v>
      </c>
      <c r="S1833" s="15">
        <f t="shared" si="143"/>
        <v>41921.842627314814</v>
      </c>
      <c r="T1833" s="15">
        <f t="shared" si="144"/>
        <v>41951.884293981479</v>
      </c>
      <c r="U1833">
        <f t="shared" si="145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6"/>
        <v>105</v>
      </c>
      <c r="P1834" s="10">
        <f t="shared" si="142"/>
        <v>51.22</v>
      </c>
      <c r="Q1834" t="s">
        <v>8323</v>
      </c>
      <c r="R1834" t="s">
        <v>8326</v>
      </c>
      <c r="S1834" s="15">
        <f t="shared" si="143"/>
        <v>41946.644745370373</v>
      </c>
      <c r="T1834" s="15">
        <f t="shared" si="144"/>
        <v>41976.644745370373</v>
      </c>
      <c r="U1834">
        <f t="shared" si="145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6"/>
        <v>300</v>
      </c>
      <c r="P1835" s="10">
        <f t="shared" si="142"/>
        <v>53.85</v>
      </c>
      <c r="Q1835" t="s">
        <v>8323</v>
      </c>
      <c r="R1835" t="s">
        <v>8326</v>
      </c>
      <c r="S1835" s="15">
        <f t="shared" si="143"/>
        <v>41810.142199074071</v>
      </c>
      <c r="T1835" s="15">
        <f t="shared" si="144"/>
        <v>41824.142199074071</v>
      </c>
      <c r="U1835">
        <f t="shared" si="145"/>
        <v>2014</v>
      </c>
    </row>
    <row r="1836" spans="1:21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6"/>
        <v>107</v>
      </c>
      <c r="P1836" s="10">
        <f t="shared" si="142"/>
        <v>27.94</v>
      </c>
      <c r="Q1836" t="s">
        <v>8327</v>
      </c>
      <c r="R1836" t="s">
        <v>8328</v>
      </c>
      <c r="S1836" s="15">
        <f t="shared" si="143"/>
        <v>41004.802465277775</v>
      </c>
      <c r="T1836" s="15">
        <f t="shared" si="144"/>
        <v>41034.802407407406</v>
      </c>
      <c r="U1836">
        <f t="shared" si="145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6"/>
        <v>105</v>
      </c>
      <c r="P1837" s="10">
        <f t="shared" si="142"/>
        <v>55.13</v>
      </c>
      <c r="Q1837" t="s">
        <v>8323</v>
      </c>
      <c r="R1837" t="s">
        <v>8326</v>
      </c>
      <c r="S1837" s="15">
        <f t="shared" si="143"/>
        <v>41997.507905092592</v>
      </c>
      <c r="T1837" s="15">
        <f t="shared" si="144"/>
        <v>42027.507905092592</v>
      </c>
      <c r="U1837">
        <f t="shared" si="145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6"/>
        <v>105</v>
      </c>
      <c r="P1838" s="10">
        <f t="shared" si="142"/>
        <v>63.42</v>
      </c>
      <c r="Q1838" t="s">
        <v>8323</v>
      </c>
      <c r="R1838" t="s">
        <v>8326</v>
      </c>
      <c r="S1838" s="15">
        <f t="shared" si="143"/>
        <v>42458.680925925932</v>
      </c>
      <c r="T1838" s="15">
        <f t="shared" si="144"/>
        <v>42488.680925925932</v>
      </c>
      <c r="U1838">
        <f t="shared" si="145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6"/>
        <v>104</v>
      </c>
      <c r="P1839" s="10">
        <f t="shared" si="142"/>
        <v>39.380000000000003</v>
      </c>
      <c r="Q1839" t="s">
        <v>8323</v>
      </c>
      <c r="R1839" t="s">
        <v>8326</v>
      </c>
      <c r="S1839" s="15">
        <f t="shared" si="143"/>
        <v>41990.99863425926</v>
      </c>
      <c r="T1839" s="15">
        <f t="shared" si="144"/>
        <v>42020.99863425926</v>
      </c>
      <c r="U1839">
        <f t="shared" si="145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6"/>
        <v>116</v>
      </c>
      <c r="P1840" s="10">
        <f t="shared" si="142"/>
        <v>59.6</v>
      </c>
      <c r="Q1840" t="s">
        <v>8323</v>
      </c>
      <c r="R1840" t="s">
        <v>8326</v>
      </c>
      <c r="S1840" s="15">
        <f t="shared" si="143"/>
        <v>42056.65143518518</v>
      </c>
      <c r="T1840" s="15">
        <f t="shared" si="144"/>
        <v>42091.609768518523</v>
      </c>
      <c r="U1840">
        <f t="shared" si="145"/>
        <v>2015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6"/>
        <v>10</v>
      </c>
      <c r="P1841" s="10">
        <f t="shared" si="142"/>
        <v>63.1</v>
      </c>
      <c r="Q1841" t="s">
        <v>8311</v>
      </c>
      <c r="R1841" t="s">
        <v>8356</v>
      </c>
      <c r="S1841" s="15">
        <f t="shared" si="143"/>
        <v>41686.705208333333</v>
      </c>
      <c r="T1841" s="15">
        <f t="shared" si="144"/>
        <v>41716.663541666669</v>
      </c>
      <c r="U1841">
        <f t="shared" si="145"/>
        <v>2014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6"/>
        <v>173</v>
      </c>
      <c r="P1842" s="10">
        <f t="shared" si="142"/>
        <v>86.67</v>
      </c>
      <c r="Q1842" t="s">
        <v>8321</v>
      </c>
      <c r="R1842" t="s">
        <v>8343</v>
      </c>
      <c r="S1842" s="15">
        <f t="shared" si="143"/>
        <v>41433.01829861111</v>
      </c>
      <c r="T1842" s="15">
        <f t="shared" si="144"/>
        <v>41463.01829861111</v>
      </c>
      <c r="U1842">
        <f t="shared" si="145"/>
        <v>2013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6"/>
        <v>104</v>
      </c>
      <c r="P1843" s="10">
        <f t="shared" si="142"/>
        <v>46.13</v>
      </c>
      <c r="Q1843" t="s">
        <v>8327</v>
      </c>
      <c r="R1843" t="s">
        <v>8331</v>
      </c>
      <c r="S1843" s="15">
        <f t="shared" si="143"/>
        <v>41355.825497685182</v>
      </c>
      <c r="T1843" s="15">
        <f t="shared" si="144"/>
        <v>41386.875</v>
      </c>
      <c r="U1843">
        <f t="shared" si="145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6"/>
        <v>115</v>
      </c>
      <c r="P1844" s="10">
        <f t="shared" si="142"/>
        <v>53.23</v>
      </c>
      <c r="Q1844" t="s">
        <v>8323</v>
      </c>
      <c r="R1844" t="s">
        <v>8326</v>
      </c>
      <c r="S1844" s="15">
        <f t="shared" si="143"/>
        <v>42128.736608796295</v>
      </c>
      <c r="T1844" s="15">
        <f t="shared" si="144"/>
        <v>42141.125</v>
      </c>
      <c r="U1844">
        <f t="shared" si="145"/>
        <v>2015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6"/>
        <v>104</v>
      </c>
      <c r="P1845" s="10">
        <f t="shared" si="142"/>
        <v>42.35</v>
      </c>
      <c r="Q1845" t="s">
        <v>8311</v>
      </c>
      <c r="R1845" t="s">
        <v>8333</v>
      </c>
      <c r="S1845" s="15">
        <f t="shared" si="143"/>
        <v>41249.749085648145</v>
      </c>
      <c r="T1845" s="15">
        <f t="shared" si="144"/>
        <v>41279.749085648145</v>
      </c>
      <c r="U1845">
        <f t="shared" si="145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6"/>
        <v>104</v>
      </c>
      <c r="P1846" s="10">
        <f t="shared" si="142"/>
        <v>54.55</v>
      </c>
      <c r="Q1846" t="s">
        <v>8323</v>
      </c>
      <c r="R1846" t="s">
        <v>8326</v>
      </c>
      <c r="S1846" s="15">
        <f t="shared" si="143"/>
        <v>42225.513888888891</v>
      </c>
      <c r="T1846" s="15">
        <f t="shared" si="144"/>
        <v>42242.958333333328</v>
      </c>
      <c r="U1846">
        <f t="shared" si="145"/>
        <v>2015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6"/>
        <v>21</v>
      </c>
      <c r="P1847" s="10">
        <f t="shared" si="142"/>
        <v>82.82</v>
      </c>
      <c r="Q1847" t="s">
        <v>8319</v>
      </c>
      <c r="R1847" t="s">
        <v>8345</v>
      </c>
      <c r="S1847" s="15">
        <f t="shared" si="143"/>
        <v>41792.214467592588</v>
      </c>
      <c r="T1847" s="15">
        <f t="shared" si="144"/>
        <v>41826.214467592588</v>
      </c>
      <c r="U1847">
        <f t="shared" si="145"/>
        <v>2014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6"/>
        <v>28</v>
      </c>
      <c r="P1848" s="10">
        <f t="shared" si="142"/>
        <v>55.95</v>
      </c>
      <c r="Q1848" t="s">
        <v>8321</v>
      </c>
      <c r="R1848" t="s">
        <v>8337</v>
      </c>
      <c r="S1848" s="15">
        <f t="shared" si="143"/>
        <v>42047.762407407412</v>
      </c>
      <c r="T1848" s="15">
        <f t="shared" si="144"/>
        <v>42107.72074074074</v>
      </c>
      <c r="U1848">
        <f t="shared" si="145"/>
        <v>2015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6"/>
        <v>59</v>
      </c>
      <c r="P1849" s="10">
        <f t="shared" si="142"/>
        <v>53.08</v>
      </c>
      <c r="Q1849" t="s">
        <v>8323</v>
      </c>
      <c r="R1849" t="s">
        <v>8335</v>
      </c>
      <c r="S1849" s="15">
        <f t="shared" si="143"/>
        <v>42017.594236111108</v>
      </c>
      <c r="T1849" s="15">
        <f t="shared" si="144"/>
        <v>42047.594236111108</v>
      </c>
      <c r="U1849">
        <f t="shared" si="145"/>
        <v>2015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6"/>
        <v>207</v>
      </c>
      <c r="P1850" s="10">
        <f t="shared" si="142"/>
        <v>43.02</v>
      </c>
      <c r="Q1850" t="s">
        <v>8321</v>
      </c>
      <c r="R1850" t="s">
        <v>8322</v>
      </c>
      <c r="S1850" s="15">
        <f t="shared" si="143"/>
        <v>41755.117581018516</v>
      </c>
      <c r="T1850" s="15">
        <f t="shared" si="144"/>
        <v>41778.117581018516</v>
      </c>
      <c r="U1850">
        <f t="shared" si="145"/>
        <v>2014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6"/>
        <v>103</v>
      </c>
      <c r="P1851" s="10">
        <f t="shared" si="142"/>
        <v>50.37</v>
      </c>
      <c r="Q1851" t="s">
        <v>8327</v>
      </c>
      <c r="R1851" t="s">
        <v>8328</v>
      </c>
      <c r="S1851" s="15">
        <f t="shared" si="143"/>
        <v>40793.998599537037</v>
      </c>
      <c r="T1851" s="15">
        <f t="shared" si="144"/>
        <v>40828.998599537037</v>
      </c>
      <c r="U1851">
        <f t="shared" si="145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6"/>
        <v>103</v>
      </c>
      <c r="P1852" s="10">
        <f t="shared" si="142"/>
        <v>44.85</v>
      </c>
      <c r="Q1852" t="s">
        <v>8323</v>
      </c>
      <c r="R1852" t="s">
        <v>8326</v>
      </c>
      <c r="S1852" s="15">
        <f t="shared" si="143"/>
        <v>42248.640162037031</v>
      </c>
      <c r="T1852" s="15">
        <f t="shared" si="144"/>
        <v>42279.75</v>
      </c>
      <c r="U1852">
        <f t="shared" si="145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6"/>
        <v>103</v>
      </c>
      <c r="P1853" s="10">
        <f t="shared" si="142"/>
        <v>68.67</v>
      </c>
      <c r="Q1853" t="s">
        <v>8323</v>
      </c>
      <c r="R1853" t="s">
        <v>8326</v>
      </c>
      <c r="S1853" s="15">
        <f t="shared" si="143"/>
        <v>42121.756921296299</v>
      </c>
      <c r="T1853" s="15">
        <f t="shared" si="144"/>
        <v>42156.208333333328</v>
      </c>
      <c r="U1853">
        <f t="shared" si="145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6"/>
        <v>103</v>
      </c>
      <c r="P1854" s="10">
        <f t="shared" si="142"/>
        <v>57.22</v>
      </c>
      <c r="Q1854" t="s">
        <v>8323</v>
      </c>
      <c r="R1854" t="s">
        <v>8326</v>
      </c>
      <c r="S1854" s="15">
        <f t="shared" si="143"/>
        <v>42200.625833333332</v>
      </c>
      <c r="T1854" s="15">
        <f t="shared" si="144"/>
        <v>42225.666666666672</v>
      </c>
      <c r="U1854">
        <f t="shared" si="145"/>
        <v>2015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6"/>
        <v>53</v>
      </c>
      <c r="P1855" s="10">
        <f t="shared" si="142"/>
        <v>44.76</v>
      </c>
      <c r="Q1855" t="s">
        <v>8323</v>
      </c>
      <c r="R1855" t="s">
        <v>8335</v>
      </c>
      <c r="S1855" s="15">
        <f t="shared" si="143"/>
        <v>42372.624166666668</v>
      </c>
      <c r="T1855" s="15">
        <f t="shared" si="144"/>
        <v>42402.624166666668</v>
      </c>
      <c r="U1855">
        <f t="shared" si="145"/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6"/>
        <v>137</v>
      </c>
      <c r="P1856" s="10">
        <f t="shared" si="142"/>
        <v>89.42</v>
      </c>
      <c r="Q1856" t="s">
        <v>8327</v>
      </c>
      <c r="R1856" t="s">
        <v>8331</v>
      </c>
      <c r="S1856" s="15">
        <f t="shared" si="143"/>
        <v>40925.599664351852</v>
      </c>
      <c r="T1856" s="15">
        <f t="shared" si="144"/>
        <v>40979.207638888889</v>
      </c>
      <c r="U1856">
        <f t="shared" si="145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6"/>
        <v>103</v>
      </c>
      <c r="P1857" s="10">
        <f t="shared" si="142"/>
        <v>70.86</v>
      </c>
      <c r="Q1857" t="s">
        <v>8323</v>
      </c>
      <c r="R1857" t="s">
        <v>8326</v>
      </c>
      <c r="S1857" s="15">
        <f t="shared" si="143"/>
        <v>42195.749745370369</v>
      </c>
      <c r="T1857" s="15">
        <f t="shared" si="144"/>
        <v>42206.125</v>
      </c>
      <c r="U1857">
        <f t="shared" si="145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6"/>
        <v>103</v>
      </c>
      <c r="P1858" s="10">
        <f t="shared" si="142"/>
        <v>40.29</v>
      </c>
      <c r="Q1858" t="s">
        <v>8323</v>
      </c>
      <c r="R1858" t="s">
        <v>8326</v>
      </c>
      <c r="S1858" s="15">
        <f t="shared" si="143"/>
        <v>42038.720451388886</v>
      </c>
      <c r="T1858" s="15">
        <f t="shared" si="144"/>
        <v>42063.708333333328</v>
      </c>
      <c r="U1858">
        <f t="shared" si="145"/>
        <v>2015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6"/>
        <v>205</v>
      </c>
      <c r="P1859" s="10">
        <f t="shared" ref="P1859:P1922" si="147">ROUND(E1859/L1859,2)</f>
        <v>45.62</v>
      </c>
      <c r="Q1859" t="s">
        <v>8327</v>
      </c>
      <c r="R1859" t="s">
        <v>8331</v>
      </c>
      <c r="S1859" s="15">
        <f t="shared" ref="S1859:S1922" si="148">(((J1859/60)/60)/24)+DATE(1970,1,1)</f>
        <v>42614.722013888888</v>
      </c>
      <c r="T1859" s="15">
        <f t="shared" ref="T1859:T1922" si="149">(((I1859/60)/60)/24)+DATE(1970,1,1)</f>
        <v>42644.722013888888</v>
      </c>
      <c r="U1859">
        <f t="shared" ref="U1859:U1922" si="150">YEAR(S1859)</f>
        <v>2016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6"/>
        <v>2</v>
      </c>
      <c r="P1860" s="10">
        <f t="shared" si="147"/>
        <v>39.479999999999997</v>
      </c>
      <c r="Q1860" t="s">
        <v>8308</v>
      </c>
      <c r="R1860" t="s">
        <v>8315</v>
      </c>
      <c r="S1860" s="15">
        <f t="shared" si="148"/>
        <v>42774.792071759264</v>
      </c>
      <c r="T1860" s="15">
        <f t="shared" si="149"/>
        <v>42804.792071759264</v>
      </c>
      <c r="U1860">
        <f t="shared" si="150"/>
        <v>2017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6"/>
        <v>137</v>
      </c>
      <c r="P1861" s="10">
        <f t="shared" si="147"/>
        <v>54</v>
      </c>
      <c r="Q1861" t="s">
        <v>8327</v>
      </c>
      <c r="R1861" t="s">
        <v>8328</v>
      </c>
      <c r="S1861" s="15">
        <f t="shared" si="148"/>
        <v>41074.221562500003</v>
      </c>
      <c r="T1861" s="15">
        <f t="shared" si="149"/>
        <v>41104.221562500003</v>
      </c>
      <c r="U1861">
        <f t="shared" si="150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6"/>
        <v>103</v>
      </c>
      <c r="P1862" s="10">
        <f t="shared" si="147"/>
        <v>34.75</v>
      </c>
      <c r="Q1862" t="s">
        <v>8323</v>
      </c>
      <c r="R1862" t="s">
        <v>8326</v>
      </c>
      <c r="S1862" s="15">
        <f t="shared" si="148"/>
        <v>42711.545196759253</v>
      </c>
      <c r="T1862" s="15">
        <f t="shared" si="149"/>
        <v>42741.545196759253</v>
      </c>
      <c r="U1862">
        <f t="shared" si="150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6"/>
        <v>103</v>
      </c>
      <c r="P1863" s="10">
        <f t="shared" si="147"/>
        <v>102.5</v>
      </c>
      <c r="Q1863" t="s">
        <v>8323</v>
      </c>
      <c r="R1863" t="s">
        <v>8326</v>
      </c>
      <c r="S1863" s="15">
        <f t="shared" si="148"/>
        <v>42550.701886574068</v>
      </c>
      <c r="T1863" s="15">
        <f t="shared" si="149"/>
        <v>42580.701886574068</v>
      </c>
      <c r="U1863">
        <f t="shared" si="150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6"/>
        <v>103</v>
      </c>
      <c r="P1864" s="10">
        <f t="shared" si="147"/>
        <v>73.209999999999994</v>
      </c>
      <c r="Q1864" t="s">
        <v>8323</v>
      </c>
      <c r="R1864" t="s">
        <v>8326</v>
      </c>
      <c r="S1864" s="15">
        <f t="shared" si="148"/>
        <v>42591.899988425925</v>
      </c>
      <c r="T1864" s="15">
        <f t="shared" si="149"/>
        <v>42622.166666666672</v>
      </c>
      <c r="U1864">
        <f t="shared" si="150"/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6"/>
        <v>103</v>
      </c>
      <c r="P1865" s="10">
        <f t="shared" si="147"/>
        <v>66.13</v>
      </c>
      <c r="Q1865" t="s">
        <v>8323</v>
      </c>
      <c r="R1865" t="s">
        <v>8326</v>
      </c>
      <c r="S1865" s="15">
        <f t="shared" si="148"/>
        <v>42120.531226851846</v>
      </c>
      <c r="T1865" s="15">
        <f t="shared" si="149"/>
        <v>42155.531226851846</v>
      </c>
      <c r="U1865">
        <f t="shared" si="150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6"/>
        <v>102</v>
      </c>
      <c r="P1866" s="10">
        <f t="shared" si="147"/>
        <v>52.49</v>
      </c>
      <c r="Q1866" t="s">
        <v>8323</v>
      </c>
      <c r="R1866" t="s">
        <v>8326</v>
      </c>
      <c r="S1866" s="15">
        <f t="shared" si="148"/>
        <v>42503.559467592597</v>
      </c>
      <c r="T1866" s="15">
        <f t="shared" si="149"/>
        <v>42524.875</v>
      </c>
      <c r="U1866">
        <f t="shared" si="150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6"/>
        <v>102</v>
      </c>
      <c r="P1867" s="10">
        <f t="shared" si="147"/>
        <v>120.12</v>
      </c>
      <c r="Q1867" t="s">
        <v>8323</v>
      </c>
      <c r="R1867" t="s">
        <v>8326</v>
      </c>
      <c r="S1867" s="15">
        <f t="shared" si="148"/>
        <v>42152.765717592592</v>
      </c>
      <c r="T1867" s="15">
        <f t="shared" si="149"/>
        <v>42188.765717592592</v>
      </c>
      <c r="U1867">
        <f t="shared" si="150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6"/>
        <v>102</v>
      </c>
      <c r="P1868" s="10">
        <f t="shared" si="147"/>
        <v>88.74</v>
      </c>
      <c r="Q1868" t="s">
        <v>8323</v>
      </c>
      <c r="R1868" t="s">
        <v>8326</v>
      </c>
      <c r="S1868" s="15">
        <f t="shared" si="148"/>
        <v>41928.170497685183</v>
      </c>
      <c r="T1868" s="15">
        <f t="shared" si="149"/>
        <v>41949.249305555553</v>
      </c>
      <c r="U1868">
        <f t="shared" si="150"/>
        <v>2014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6"/>
        <v>204</v>
      </c>
      <c r="P1869" s="10">
        <f t="shared" si="147"/>
        <v>59.85</v>
      </c>
      <c r="Q1869" t="s">
        <v>8327</v>
      </c>
      <c r="R1869" t="s">
        <v>8331</v>
      </c>
      <c r="S1869" s="15">
        <f t="shared" si="148"/>
        <v>41059.006805555553</v>
      </c>
      <c r="T1869" s="15">
        <f t="shared" si="149"/>
        <v>41097.165972222225</v>
      </c>
      <c r="U1869">
        <f t="shared" si="150"/>
        <v>2012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6"/>
        <v>102</v>
      </c>
      <c r="P1870" s="10">
        <f t="shared" si="147"/>
        <v>50.88</v>
      </c>
      <c r="Q1870" t="s">
        <v>8327</v>
      </c>
      <c r="R1870" t="s">
        <v>8331</v>
      </c>
      <c r="S1870" s="15">
        <f t="shared" si="148"/>
        <v>41745.84542824074</v>
      </c>
      <c r="T1870" s="15">
        <f t="shared" si="149"/>
        <v>41779.207638888889</v>
      </c>
      <c r="U1870">
        <f t="shared" si="150"/>
        <v>2014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6"/>
        <v>102</v>
      </c>
      <c r="P1871" s="10">
        <f t="shared" si="147"/>
        <v>75.37</v>
      </c>
      <c r="Q1871" t="s">
        <v>8323</v>
      </c>
      <c r="R1871" t="s">
        <v>8335</v>
      </c>
      <c r="S1871" s="15">
        <f t="shared" si="148"/>
        <v>42546.862233796302</v>
      </c>
      <c r="T1871" s="15">
        <f t="shared" si="149"/>
        <v>42575.958333333328</v>
      </c>
      <c r="U1871">
        <f t="shared" si="150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6"/>
        <v>102</v>
      </c>
      <c r="P1872" s="10">
        <f t="shared" si="147"/>
        <v>32.270000000000003</v>
      </c>
      <c r="Q1872" t="s">
        <v>8323</v>
      </c>
      <c r="R1872" t="s">
        <v>8326</v>
      </c>
      <c r="S1872" s="15">
        <f t="shared" si="148"/>
        <v>42160.583043981482</v>
      </c>
      <c r="T1872" s="15">
        <f t="shared" si="149"/>
        <v>42175.583043981482</v>
      </c>
      <c r="U1872">
        <f t="shared" si="150"/>
        <v>2015</v>
      </c>
    </row>
    <row r="1873" spans="1:21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6"/>
        <v>102</v>
      </c>
      <c r="P1873" s="10">
        <f t="shared" si="147"/>
        <v>92.32</v>
      </c>
      <c r="Q1873" t="s">
        <v>8321</v>
      </c>
      <c r="R1873" t="s">
        <v>8322</v>
      </c>
      <c r="S1873" s="15">
        <f t="shared" si="148"/>
        <v>40806.870949074073</v>
      </c>
      <c r="T1873" s="15">
        <f t="shared" si="149"/>
        <v>40866.912615740745</v>
      </c>
      <c r="U1873">
        <f t="shared" si="150"/>
        <v>2011</v>
      </c>
    </row>
    <row r="1874" spans="1:21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6"/>
        <v>14</v>
      </c>
      <c r="P1874" s="10">
        <f t="shared" si="147"/>
        <v>78.08</v>
      </c>
      <c r="Q1874" t="s">
        <v>8323</v>
      </c>
      <c r="R1874" t="s">
        <v>8326</v>
      </c>
      <c r="S1874" s="15">
        <f t="shared" si="148"/>
        <v>42354.131643518514</v>
      </c>
      <c r="T1874" s="15">
        <f t="shared" si="149"/>
        <v>42384.131643518514</v>
      </c>
      <c r="U1874">
        <f t="shared" si="150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6"/>
        <v>102</v>
      </c>
      <c r="P1875" s="10">
        <f t="shared" si="147"/>
        <v>106.84</v>
      </c>
      <c r="Q1875" t="s">
        <v>8323</v>
      </c>
      <c r="R1875" t="s">
        <v>8326</v>
      </c>
      <c r="S1875" s="15">
        <f t="shared" si="148"/>
        <v>42505.738032407404</v>
      </c>
      <c r="T1875" s="15">
        <f t="shared" si="149"/>
        <v>42525.738032407404</v>
      </c>
      <c r="U1875">
        <f t="shared" si="150"/>
        <v>2016</v>
      </c>
    </row>
    <row r="1876" spans="1:21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6"/>
        <v>1</v>
      </c>
      <c r="P1876" s="10">
        <f t="shared" si="147"/>
        <v>184.36</v>
      </c>
      <c r="Q1876" t="s">
        <v>8308</v>
      </c>
      <c r="R1876" t="s">
        <v>8310</v>
      </c>
      <c r="S1876" s="15">
        <f t="shared" si="148"/>
        <v>42604.669675925921</v>
      </c>
      <c r="T1876" s="15">
        <f t="shared" si="149"/>
        <v>42664.669675925921</v>
      </c>
      <c r="U1876">
        <f t="shared" si="150"/>
        <v>2016</v>
      </c>
    </row>
    <row r="1877" spans="1:21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6"/>
        <v>101</v>
      </c>
      <c r="P1877" s="10">
        <f t="shared" si="147"/>
        <v>126.69</v>
      </c>
      <c r="Q1877" t="s">
        <v>8321</v>
      </c>
      <c r="R1877" t="s">
        <v>8332</v>
      </c>
      <c r="S1877" s="15">
        <f t="shared" si="148"/>
        <v>41789.21398148148</v>
      </c>
      <c r="T1877" s="15">
        <f t="shared" si="149"/>
        <v>41809.166666666664</v>
      </c>
      <c r="U1877">
        <f t="shared" si="150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6"/>
        <v>101</v>
      </c>
      <c r="P1878" s="10">
        <f t="shared" si="147"/>
        <v>72.39</v>
      </c>
      <c r="Q1878" t="s">
        <v>8323</v>
      </c>
      <c r="R1878" t="s">
        <v>8326</v>
      </c>
      <c r="S1878" s="15">
        <f t="shared" si="148"/>
        <v>42037.598958333328</v>
      </c>
      <c r="T1878" s="15">
        <f t="shared" si="149"/>
        <v>42067.598958333328</v>
      </c>
      <c r="U1878">
        <f t="shared" si="150"/>
        <v>2015</v>
      </c>
    </row>
    <row r="1879" spans="1:21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6"/>
        <v>101</v>
      </c>
      <c r="P1879" s="10">
        <f t="shared" si="147"/>
        <v>38.94</v>
      </c>
      <c r="Q1879" t="s">
        <v>8327</v>
      </c>
      <c r="R1879" t="s">
        <v>8331</v>
      </c>
      <c r="S1879" s="15">
        <f t="shared" si="148"/>
        <v>41638.342905092592</v>
      </c>
      <c r="T1879" s="15">
        <f t="shared" si="149"/>
        <v>41668.342905092592</v>
      </c>
      <c r="U1879">
        <f t="shared" si="150"/>
        <v>2013</v>
      </c>
    </row>
    <row r="1880" spans="1:21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6"/>
        <v>101</v>
      </c>
      <c r="P1880" s="10">
        <f t="shared" si="147"/>
        <v>53.29</v>
      </c>
      <c r="Q1880" t="s">
        <v>8327</v>
      </c>
      <c r="R1880" t="s">
        <v>8331</v>
      </c>
      <c r="S1880" s="15">
        <f t="shared" si="148"/>
        <v>41817.854999999996</v>
      </c>
      <c r="T1880" s="15">
        <f t="shared" si="149"/>
        <v>41838.854999999996</v>
      </c>
      <c r="U1880">
        <f t="shared" si="150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6"/>
        <v>101</v>
      </c>
      <c r="P1881" s="10">
        <f t="shared" si="147"/>
        <v>53.29</v>
      </c>
      <c r="Q1881" t="s">
        <v>8323</v>
      </c>
      <c r="R1881" t="s">
        <v>8326</v>
      </c>
      <c r="S1881" s="15">
        <f t="shared" si="148"/>
        <v>41800.526701388888</v>
      </c>
      <c r="T1881" s="15">
        <f t="shared" si="149"/>
        <v>41850.958333333336</v>
      </c>
      <c r="U1881">
        <f t="shared" si="150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6"/>
        <v>101</v>
      </c>
      <c r="P1882" s="10">
        <f t="shared" si="147"/>
        <v>63.28</v>
      </c>
      <c r="Q1882" t="s">
        <v>8323</v>
      </c>
      <c r="R1882" t="s">
        <v>8326</v>
      </c>
      <c r="S1882" s="15">
        <f t="shared" si="148"/>
        <v>42155.142638888887</v>
      </c>
      <c r="T1882" s="15">
        <f t="shared" si="149"/>
        <v>42215.142638888887</v>
      </c>
      <c r="U1882">
        <f t="shared" si="150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6"/>
        <v>101</v>
      </c>
      <c r="P1883" s="10">
        <f t="shared" si="147"/>
        <v>65.16</v>
      </c>
      <c r="Q1883" t="s">
        <v>8323</v>
      </c>
      <c r="R1883" t="s">
        <v>8326</v>
      </c>
      <c r="S1883" s="15">
        <f t="shared" si="148"/>
        <v>42712.23474537037</v>
      </c>
      <c r="T1883" s="15">
        <f t="shared" si="149"/>
        <v>42735.707638888889</v>
      </c>
      <c r="U1883">
        <f t="shared" si="150"/>
        <v>2016</v>
      </c>
    </row>
    <row r="1884" spans="1:21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6"/>
        <v>1</v>
      </c>
      <c r="P1884" s="10">
        <f t="shared" si="147"/>
        <v>673.33</v>
      </c>
      <c r="Q1884" t="s">
        <v>8311</v>
      </c>
      <c r="R1884" t="s">
        <v>8348</v>
      </c>
      <c r="S1884" s="15">
        <f t="shared" si="148"/>
        <v>42198.765844907408</v>
      </c>
      <c r="T1884" s="15">
        <f t="shared" si="149"/>
        <v>42258.765844907408</v>
      </c>
      <c r="U1884">
        <f t="shared" si="150"/>
        <v>2015</v>
      </c>
    </row>
    <row r="1885" spans="1:21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6"/>
        <v>101</v>
      </c>
      <c r="P1885" s="10">
        <f t="shared" si="147"/>
        <v>53.16</v>
      </c>
      <c r="Q1885" t="s">
        <v>8327</v>
      </c>
      <c r="R1885" t="s">
        <v>8331</v>
      </c>
      <c r="S1885" s="15">
        <f t="shared" si="148"/>
        <v>41657.923807870371</v>
      </c>
      <c r="T1885" s="15">
        <f t="shared" si="149"/>
        <v>41687.923807870371</v>
      </c>
      <c r="U1885">
        <f t="shared" si="150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ref="O1886:O1949" si="151">ROUND(E1886/D1886*100,0)</f>
        <v>101</v>
      </c>
      <c r="P1886" s="10">
        <f t="shared" si="147"/>
        <v>96.19</v>
      </c>
      <c r="Q1886" t="s">
        <v>8323</v>
      </c>
      <c r="R1886" t="s">
        <v>8326</v>
      </c>
      <c r="S1886" s="15">
        <f t="shared" si="148"/>
        <v>41822.417939814812</v>
      </c>
      <c r="T1886" s="15">
        <f t="shared" si="149"/>
        <v>41852.417939814812</v>
      </c>
      <c r="U1886">
        <f t="shared" si="150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51"/>
        <v>101</v>
      </c>
      <c r="P1887" s="10">
        <f t="shared" si="147"/>
        <v>51.79</v>
      </c>
      <c r="Q1887" t="s">
        <v>8323</v>
      </c>
      <c r="R1887" t="s">
        <v>8326</v>
      </c>
      <c r="S1887" s="15">
        <f t="shared" si="148"/>
        <v>42541.501516203702</v>
      </c>
      <c r="T1887" s="15">
        <f t="shared" si="149"/>
        <v>42571.501516203702</v>
      </c>
      <c r="U1887">
        <f t="shared" si="150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51"/>
        <v>101</v>
      </c>
      <c r="P1888" s="10">
        <f t="shared" si="147"/>
        <v>36.07</v>
      </c>
      <c r="Q1888" t="s">
        <v>8323</v>
      </c>
      <c r="R1888" t="s">
        <v>8326</v>
      </c>
      <c r="S1888" s="15">
        <f t="shared" si="148"/>
        <v>42128.627893518518</v>
      </c>
      <c r="T1888" s="15">
        <f t="shared" si="149"/>
        <v>42158.627893518518</v>
      </c>
      <c r="U1888">
        <f t="shared" si="150"/>
        <v>2015</v>
      </c>
    </row>
    <row r="1889" spans="1:21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51"/>
        <v>101</v>
      </c>
      <c r="P1889" s="10">
        <f t="shared" si="147"/>
        <v>100.75</v>
      </c>
      <c r="Q1889" t="s">
        <v>8327</v>
      </c>
      <c r="R1889" t="s">
        <v>8338</v>
      </c>
      <c r="S1889" s="15">
        <f t="shared" si="148"/>
        <v>40625.900694444441</v>
      </c>
      <c r="T1889" s="15">
        <f t="shared" si="149"/>
        <v>40659.290972222225</v>
      </c>
      <c r="U1889">
        <f t="shared" si="150"/>
        <v>2011</v>
      </c>
    </row>
    <row r="1890" spans="1:21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51"/>
        <v>101</v>
      </c>
      <c r="P1890" s="10">
        <f t="shared" si="147"/>
        <v>91.59</v>
      </c>
      <c r="Q1890" t="s">
        <v>8327</v>
      </c>
      <c r="R1890" t="s">
        <v>8328</v>
      </c>
      <c r="S1890" s="15">
        <f t="shared" si="148"/>
        <v>41107.130150462966</v>
      </c>
      <c r="T1890" s="15">
        <f t="shared" si="149"/>
        <v>41137.130150462966</v>
      </c>
      <c r="U1890">
        <f t="shared" si="150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51"/>
        <v>101</v>
      </c>
      <c r="P1891" s="10">
        <f t="shared" si="147"/>
        <v>95.95</v>
      </c>
      <c r="Q1891" t="s">
        <v>8323</v>
      </c>
      <c r="R1891" t="s">
        <v>8326</v>
      </c>
      <c r="S1891" s="15">
        <f t="shared" si="148"/>
        <v>42227.824212962965</v>
      </c>
      <c r="T1891" s="15">
        <f t="shared" si="149"/>
        <v>42253.57430555555</v>
      </c>
      <c r="U1891">
        <f t="shared" si="150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51"/>
        <v>126</v>
      </c>
      <c r="P1892" s="10">
        <f t="shared" si="147"/>
        <v>55.97</v>
      </c>
      <c r="Q1892" t="s">
        <v>8323</v>
      </c>
      <c r="R1892" t="s">
        <v>8326</v>
      </c>
      <c r="S1892" s="15">
        <f t="shared" si="148"/>
        <v>42592.066921296297</v>
      </c>
      <c r="T1892" s="15">
        <f t="shared" si="149"/>
        <v>42617.066921296297</v>
      </c>
      <c r="U1892">
        <f t="shared" si="150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51"/>
        <v>101</v>
      </c>
      <c r="P1893" s="10">
        <f t="shared" si="147"/>
        <v>61.06</v>
      </c>
      <c r="Q1893" t="s">
        <v>8323</v>
      </c>
      <c r="R1893" t="s">
        <v>8326</v>
      </c>
      <c r="S1893" s="15">
        <f t="shared" si="148"/>
        <v>42632.348310185189</v>
      </c>
      <c r="T1893" s="15">
        <f t="shared" si="149"/>
        <v>42663.204861111109</v>
      </c>
      <c r="U1893">
        <f t="shared" si="150"/>
        <v>2016</v>
      </c>
    </row>
    <row r="1894" spans="1:21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51"/>
        <v>101</v>
      </c>
      <c r="P1894" s="10">
        <f t="shared" si="147"/>
        <v>26.15</v>
      </c>
      <c r="Q1894" t="s">
        <v>8327</v>
      </c>
      <c r="R1894" t="s">
        <v>8338</v>
      </c>
      <c r="S1894" s="15">
        <f t="shared" si="148"/>
        <v>42553.54414351852</v>
      </c>
      <c r="T1894" s="15">
        <f t="shared" si="149"/>
        <v>42583.54414351852</v>
      </c>
      <c r="U1894">
        <f t="shared" si="150"/>
        <v>2016</v>
      </c>
    </row>
    <row r="1895" spans="1:21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51"/>
        <v>101</v>
      </c>
      <c r="P1895" s="10">
        <f t="shared" si="147"/>
        <v>62.81</v>
      </c>
      <c r="Q1895" t="s">
        <v>8327</v>
      </c>
      <c r="R1895" t="s">
        <v>8331</v>
      </c>
      <c r="S1895" s="15">
        <f t="shared" si="148"/>
        <v>40658.189826388887</v>
      </c>
      <c r="T1895" s="15">
        <f t="shared" si="149"/>
        <v>40696.249305555553</v>
      </c>
      <c r="U1895">
        <f t="shared" si="150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51"/>
        <v>101</v>
      </c>
      <c r="P1896" s="10">
        <f t="shared" si="147"/>
        <v>60.91</v>
      </c>
      <c r="Q1896" t="s">
        <v>8323</v>
      </c>
      <c r="R1896" t="s">
        <v>8326</v>
      </c>
      <c r="S1896" s="15">
        <f t="shared" si="148"/>
        <v>42191.363506944443</v>
      </c>
      <c r="T1896" s="15">
        <f t="shared" si="149"/>
        <v>42221.363506944443</v>
      </c>
      <c r="U1896">
        <f t="shared" si="150"/>
        <v>2015</v>
      </c>
    </row>
    <row r="1897" spans="1:21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51"/>
        <v>100</v>
      </c>
      <c r="P1897" s="10">
        <f t="shared" si="147"/>
        <v>52.82</v>
      </c>
      <c r="Q1897" t="s">
        <v>8327</v>
      </c>
      <c r="R1897" t="s">
        <v>8328</v>
      </c>
      <c r="S1897" s="15">
        <f t="shared" si="148"/>
        <v>41759.670937499999</v>
      </c>
      <c r="T1897" s="15">
        <f t="shared" si="149"/>
        <v>41787.207638888889</v>
      </c>
      <c r="U1897">
        <f t="shared" si="150"/>
        <v>2014</v>
      </c>
    </row>
    <row r="1898" spans="1:21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51"/>
        <v>100</v>
      </c>
      <c r="P1898" s="10">
        <f t="shared" si="147"/>
        <v>45.57</v>
      </c>
      <c r="Q1898" t="s">
        <v>8311</v>
      </c>
      <c r="R1898" t="s">
        <v>8333</v>
      </c>
      <c r="S1898" s="15">
        <f t="shared" si="148"/>
        <v>41831.846828703703</v>
      </c>
      <c r="T1898" s="15">
        <f t="shared" si="149"/>
        <v>41861.846828703703</v>
      </c>
      <c r="U1898">
        <f t="shared" si="150"/>
        <v>2014</v>
      </c>
    </row>
    <row r="1899" spans="1:21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51"/>
        <v>1</v>
      </c>
      <c r="P1899" s="10">
        <f t="shared" si="147"/>
        <v>501.25</v>
      </c>
      <c r="Q1899" t="s">
        <v>8319</v>
      </c>
      <c r="R1899" t="s">
        <v>8345</v>
      </c>
      <c r="S1899" s="15">
        <f t="shared" si="148"/>
        <v>42734.879236111112</v>
      </c>
      <c r="T1899" s="15">
        <f t="shared" si="149"/>
        <v>42771.697222222225</v>
      </c>
      <c r="U1899">
        <f t="shared" si="150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51"/>
        <v>100</v>
      </c>
      <c r="P1900" s="10">
        <f t="shared" si="147"/>
        <v>66.83</v>
      </c>
      <c r="Q1900" t="s">
        <v>8323</v>
      </c>
      <c r="R1900" t="s">
        <v>8326</v>
      </c>
      <c r="S1900" s="15">
        <f t="shared" si="148"/>
        <v>42179.854629629626</v>
      </c>
      <c r="T1900" s="15">
        <f t="shared" si="149"/>
        <v>42203.666666666672</v>
      </c>
      <c r="U1900">
        <f t="shared" si="150"/>
        <v>2015</v>
      </c>
    </row>
    <row r="1901" spans="1:21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51"/>
        <v>100</v>
      </c>
      <c r="P1901" s="10">
        <f t="shared" si="147"/>
        <v>143.21</v>
      </c>
      <c r="Q1901" t="s">
        <v>8323</v>
      </c>
      <c r="R1901" t="s">
        <v>8335</v>
      </c>
      <c r="S1901" s="15">
        <f t="shared" si="148"/>
        <v>42075.942627314813</v>
      </c>
      <c r="T1901" s="15">
        <f t="shared" si="149"/>
        <v>42103.166666666672</v>
      </c>
      <c r="U1901">
        <f t="shared" si="150"/>
        <v>2015</v>
      </c>
    </row>
    <row r="1902" spans="1:21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51"/>
        <v>100</v>
      </c>
      <c r="P1902" s="10">
        <f t="shared" si="147"/>
        <v>80.16</v>
      </c>
      <c r="Q1902" t="s">
        <v>8321</v>
      </c>
      <c r="R1902" t="s">
        <v>8332</v>
      </c>
      <c r="S1902" s="15">
        <f t="shared" si="148"/>
        <v>42200.758240740746</v>
      </c>
      <c r="T1902" s="15">
        <f t="shared" si="149"/>
        <v>42260.758240740746</v>
      </c>
      <c r="U1902">
        <f t="shared" si="150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51"/>
        <v>100</v>
      </c>
      <c r="P1903" s="10">
        <f t="shared" si="147"/>
        <v>117.88</v>
      </c>
      <c r="Q1903" t="s">
        <v>8323</v>
      </c>
      <c r="R1903" t="s">
        <v>8326</v>
      </c>
      <c r="S1903" s="15">
        <f t="shared" si="148"/>
        <v>42482.43478009259</v>
      </c>
      <c r="T1903" s="15">
        <f t="shared" si="149"/>
        <v>42506.43478009259</v>
      </c>
      <c r="U1903">
        <f t="shared" si="150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51"/>
        <v>133</v>
      </c>
      <c r="P1904" s="10">
        <f t="shared" si="147"/>
        <v>38.5</v>
      </c>
      <c r="Q1904" t="s">
        <v>8323</v>
      </c>
      <c r="R1904" t="s">
        <v>8326</v>
      </c>
      <c r="S1904" s="15">
        <f t="shared" si="148"/>
        <v>40884.066678240742</v>
      </c>
      <c r="T1904" s="15">
        <f t="shared" si="149"/>
        <v>40926.958333333336</v>
      </c>
      <c r="U1904">
        <f t="shared" si="150"/>
        <v>2011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51"/>
        <v>40</v>
      </c>
      <c r="P1905" s="10">
        <f t="shared" si="147"/>
        <v>83.38</v>
      </c>
      <c r="Q1905" t="s">
        <v>8327</v>
      </c>
      <c r="R1905" t="s">
        <v>8328</v>
      </c>
      <c r="S1905" s="15">
        <f t="shared" si="148"/>
        <v>42371.935590277775</v>
      </c>
      <c r="T1905" s="15">
        <f t="shared" si="149"/>
        <v>42431.935590277775</v>
      </c>
      <c r="U1905">
        <f t="shared" si="150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51"/>
        <v>100</v>
      </c>
      <c r="P1906" s="10">
        <f t="shared" si="147"/>
        <v>57.17</v>
      </c>
      <c r="Q1906" t="s">
        <v>8323</v>
      </c>
      <c r="R1906" t="s">
        <v>8326</v>
      </c>
      <c r="S1906" s="15">
        <f t="shared" si="148"/>
        <v>42165.462627314817</v>
      </c>
      <c r="T1906" s="15">
        <f t="shared" si="149"/>
        <v>42196.604166666672</v>
      </c>
      <c r="U1906">
        <f t="shared" si="150"/>
        <v>2015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51"/>
        <v>100</v>
      </c>
      <c r="P1907" s="10">
        <f t="shared" si="147"/>
        <v>66.69</v>
      </c>
      <c r="Q1907" t="s">
        <v>8327</v>
      </c>
      <c r="R1907" t="s">
        <v>8331</v>
      </c>
      <c r="S1907" s="15">
        <f t="shared" si="148"/>
        <v>40876.169664351852</v>
      </c>
      <c r="T1907" s="15">
        <f t="shared" si="149"/>
        <v>40936.169664351852</v>
      </c>
      <c r="U1907">
        <f t="shared" si="150"/>
        <v>2011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51"/>
        <v>100</v>
      </c>
      <c r="P1908" s="10">
        <f t="shared" si="147"/>
        <v>105.26</v>
      </c>
      <c r="Q1908" t="s">
        <v>8321</v>
      </c>
      <c r="R1908" t="s">
        <v>8332</v>
      </c>
      <c r="S1908" s="15">
        <f t="shared" si="148"/>
        <v>41887.568912037037</v>
      </c>
      <c r="T1908" s="15">
        <f t="shared" si="149"/>
        <v>41917.568912037037</v>
      </c>
      <c r="U1908">
        <f t="shared" si="150"/>
        <v>2014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51"/>
        <v>100</v>
      </c>
      <c r="P1909" s="10">
        <f t="shared" si="147"/>
        <v>133.33000000000001</v>
      </c>
      <c r="Q1909" t="s">
        <v>8321</v>
      </c>
      <c r="R1909" t="s">
        <v>8332</v>
      </c>
      <c r="S1909" s="15">
        <f t="shared" si="148"/>
        <v>41874.098807870374</v>
      </c>
      <c r="T1909" s="15">
        <f t="shared" si="149"/>
        <v>41919.098807870374</v>
      </c>
      <c r="U1909">
        <f t="shared" si="150"/>
        <v>2014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51"/>
        <v>133</v>
      </c>
      <c r="P1910" s="10">
        <f t="shared" si="147"/>
        <v>86.96</v>
      </c>
      <c r="Q1910" t="s">
        <v>8327</v>
      </c>
      <c r="R1910" t="s">
        <v>8331</v>
      </c>
      <c r="S1910" s="15">
        <f t="shared" si="148"/>
        <v>41876.18618055556</v>
      </c>
      <c r="T1910" s="15">
        <f t="shared" si="149"/>
        <v>41897.18618055556</v>
      </c>
      <c r="U1910">
        <f t="shared" si="150"/>
        <v>2014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51"/>
        <v>100</v>
      </c>
      <c r="P1911" s="10">
        <f t="shared" si="147"/>
        <v>285.70999999999998</v>
      </c>
      <c r="Q1911" t="s">
        <v>8327</v>
      </c>
      <c r="R1911" t="s">
        <v>8329</v>
      </c>
      <c r="S1911" s="15">
        <f t="shared" si="148"/>
        <v>41564.194131944445</v>
      </c>
      <c r="T1911" s="15">
        <f t="shared" si="149"/>
        <v>41594.235798611109</v>
      </c>
      <c r="U1911">
        <f t="shared" si="150"/>
        <v>2013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51"/>
        <v>100</v>
      </c>
      <c r="P1912" s="10">
        <f t="shared" si="147"/>
        <v>42.55</v>
      </c>
      <c r="Q1912" t="s">
        <v>8327</v>
      </c>
      <c r="R1912" t="s">
        <v>8328</v>
      </c>
      <c r="S1912" s="15">
        <f t="shared" si="148"/>
        <v>41193.748483796298</v>
      </c>
      <c r="T1912" s="15">
        <f t="shared" si="149"/>
        <v>41223.790150462963</v>
      </c>
      <c r="U1912">
        <f t="shared" si="150"/>
        <v>2012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51"/>
        <v>100</v>
      </c>
      <c r="P1913" s="10">
        <f t="shared" si="147"/>
        <v>250</v>
      </c>
      <c r="Q1913" t="s">
        <v>8327</v>
      </c>
      <c r="R1913" t="s">
        <v>8328</v>
      </c>
      <c r="S1913" s="15">
        <f t="shared" si="148"/>
        <v>42227.936157407406</v>
      </c>
      <c r="T1913" s="15">
        <f t="shared" si="149"/>
        <v>42287.936157407406</v>
      </c>
      <c r="U1913">
        <f t="shared" si="150"/>
        <v>2015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51"/>
        <v>133</v>
      </c>
      <c r="P1914" s="10">
        <f t="shared" si="147"/>
        <v>36.36</v>
      </c>
      <c r="Q1914" t="s">
        <v>8323</v>
      </c>
      <c r="R1914" t="s">
        <v>8335</v>
      </c>
      <c r="S1914" s="15">
        <f t="shared" si="148"/>
        <v>41803.457326388889</v>
      </c>
      <c r="T1914" s="15">
        <f t="shared" si="149"/>
        <v>41833.457326388889</v>
      </c>
      <c r="U1914">
        <f t="shared" si="150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51"/>
        <v>100</v>
      </c>
      <c r="P1915" s="10">
        <f t="shared" si="147"/>
        <v>133.33000000000001</v>
      </c>
      <c r="Q1915" t="s">
        <v>8323</v>
      </c>
      <c r="R1915" t="s">
        <v>8326</v>
      </c>
      <c r="S1915" s="15">
        <f t="shared" si="148"/>
        <v>41953.8675</v>
      </c>
      <c r="T1915" s="15">
        <f t="shared" si="149"/>
        <v>41983.8675</v>
      </c>
      <c r="U1915">
        <f t="shared" si="150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51"/>
        <v>100</v>
      </c>
      <c r="P1916" s="10">
        <f t="shared" si="147"/>
        <v>117.65</v>
      </c>
      <c r="Q1916" t="s">
        <v>8323</v>
      </c>
      <c r="R1916" t="s">
        <v>8326</v>
      </c>
      <c r="S1916" s="15">
        <f t="shared" si="148"/>
        <v>42150.462083333332</v>
      </c>
      <c r="T1916" s="15">
        <f t="shared" si="149"/>
        <v>42180.462083333332</v>
      </c>
      <c r="U1916">
        <f t="shared" si="150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51"/>
        <v>100</v>
      </c>
      <c r="P1917" s="10">
        <f t="shared" si="147"/>
        <v>95.24</v>
      </c>
      <c r="Q1917" t="s">
        <v>8323</v>
      </c>
      <c r="R1917" t="s">
        <v>8326</v>
      </c>
      <c r="S1917" s="15">
        <f t="shared" si="148"/>
        <v>41839.730937500004</v>
      </c>
      <c r="T1917" s="15">
        <f t="shared" si="149"/>
        <v>41869.730937500004</v>
      </c>
      <c r="U1917">
        <f t="shared" si="150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51"/>
        <v>100</v>
      </c>
      <c r="P1918" s="10">
        <f t="shared" si="147"/>
        <v>64.52</v>
      </c>
      <c r="Q1918" t="s">
        <v>8323</v>
      </c>
      <c r="R1918" t="s">
        <v>8326</v>
      </c>
      <c r="S1918" s="15">
        <f t="shared" si="148"/>
        <v>42272.530509259261</v>
      </c>
      <c r="T1918" s="15">
        <f t="shared" si="149"/>
        <v>42300.530509259261</v>
      </c>
      <c r="U1918">
        <f t="shared" si="150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51"/>
        <v>100</v>
      </c>
      <c r="P1919" s="10">
        <f t="shared" si="147"/>
        <v>68.97</v>
      </c>
      <c r="Q1919" t="s">
        <v>8323</v>
      </c>
      <c r="R1919" t="s">
        <v>8326</v>
      </c>
      <c r="S1919" s="15">
        <f t="shared" si="148"/>
        <v>42460.741747685184</v>
      </c>
      <c r="T1919" s="15">
        <f t="shared" si="149"/>
        <v>42511.165972222225</v>
      </c>
      <c r="U1919">
        <f t="shared" si="150"/>
        <v>2016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51"/>
        <v>100</v>
      </c>
      <c r="P1920" s="10">
        <f t="shared" si="147"/>
        <v>100</v>
      </c>
      <c r="Q1920" t="s">
        <v>8323</v>
      </c>
      <c r="R1920" t="s">
        <v>8335</v>
      </c>
      <c r="S1920" s="15">
        <f t="shared" si="148"/>
        <v>42138.930671296301</v>
      </c>
      <c r="T1920" s="15">
        <f t="shared" si="149"/>
        <v>42168.930671296301</v>
      </c>
      <c r="U1920">
        <f t="shared" si="150"/>
        <v>2015</v>
      </c>
    </row>
    <row r="1921" spans="1:21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51"/>
        <v>133</v>
      </c>
      <c r="P1921" s="10">
        <f t="shared" si="147"/>
        <v>27.3</v>
      </c>
      <c r="Q1921" t="s">
        <v>8327</v>
      </c>
      <c r="R1921" t="s">
        <v>8329</v>
      </c>
      <c r="S1921" s="15">
        <f t="shared" si="148"/>
        <v>41312.311562499999</v>
      </c>
      <c r="T1921" s="15">
        <f t="shared" si="149"/>
        <v>41342.311562499999</v>
      </c>
      <c r="U1921">
        <f t="shared" si="150"/>
        <v>2013</v>
      </c>
    </row>
    <row r="1922" spans="1:21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51"/>
        <v>40</v>
      </c>
      <c r="P1922" s="10">
        <f t="shared" si="147"/>
        <v>60.24</v>
      </c>
      <c r="Q1922" t="s">
        <v>8313</v>
      </c>
      <c r="R1922" t="s">
        <v>8314</v>
      </c>
      <c r="S1922" s="15">
        <f t="shared" si="148"/>
        <v>42003.655555555553</v>
      </c>
      <c r="T1922" s="15">
        <f t="shared" si="149"/>
        <v>42035.142361111109</v>
      </c>
      <c r="U1922">
        <f t="shared" si="150"/>
        <v>2014</v>
      </c>
    </row>
    <row r="1923" spans="1:21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1"/>
        <v>7</v>
      </c>
      <c r="P1923" s="10">
        <f t="shared" ref="P1923:P1986" si="152">ROUND(E1923/L1923,2)</f>
        <v>82.58</v>
      </c>
      <c r="Q1923" t="s">
        <v>8327</v>
      </c>
      <c r="R1923" t="s">
        <v>8350</v>
      </c>
      <c r="S1923" s="15">
        <f t="shared" ref="S1923:S1986" si="153">(((J1923/60)/60)/24)+DATE(1970,1,1)</f>
        <v>41004.139108796298</v>
      </c>
      <c r="T1923" s="15">
        <f t="shared" ref="T1923:T1986" si="154">(((I1923/60)/60)/24)+DATE(1970,1,1)</f>
        <v>41034.139108796298</v>
      </c>
      <c r="U1923">
        <f t="shared" ref="U1923:U1986" si="155">YEAR(S1923)</f>
        <v>2012</v>
      </c>
    </row>
    <row r="1924" spans="1:21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1"/>
        <v>131</v>
      </c>
      <c r="P1924" s="10">
        <f t="shared" si="152"/>
        <v>26.59</v>
      </c>
      <c r="Q1924" t="s">
        <v>8308</v>
      </c>
      <c r="R1924" t="s">
        <v>8315</v>
      </c>
      <c r="S1924" s="15">
        <f t="shared" si="153"/>
        <v>42689.74324074074</v>
      </c>
      <c r="T1924" s="15">
        <f t="shared" si="154"/>
        <v>42734.74324074074</v>
      </c>
      <c r="U1924">
        <f t="shared" si="155"/>
        <v>2016</v>
      </c>
    </row>
    <row r="1925" spans="1:21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1"/>
        <v>8</v>
      </c>
      <c r="P1925" s="10">
        <f t="shared" si="152"/>
        <v>115.71</v>
      </c>
      <c r="Q1925" t="s">
        <v>8327</v>
      </c>
      <c r="R1925" t="s">
        <v>8330</v>
      </c>
      <c r="S1925" s="15">
        <f t="shared" si="153"/>
        <v>42095.918530092589</v>
      </c>
      <c r="T1925" s="15">
        <f t="shared" si="154"/>
        <v>42125.918530092589</v>
      </c>
      <c r="U1925">
        <f t="shared" si="155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1"/>
        <v>112</v>
      </c>
      <c r="P1926" s="10">
        <f t="shared" si="152"/>
        <v>65.17</v>
      </c>
      <c r="Q1926" t="s">
        <v>8323</v>
      </c>
      <c r="R1926" t="s">
        <v>8326</v>
      </c>
      <c r="S1926" s="15">
        <f t="shared" si="153"/>
        <v>42524.782638888893</v>
      </c>
      <c r="T1926" s="15">
        <f t="shared" si="154"/>
        <v>42544.782638888893</v>
      </c>
      <c r="U1926">
        <f t="shared" si="155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1"/>
        <v>130</v>
      </c>
      <c r="P1927" s="10">
        <f t="shared" si="152"/>
        <v>38.24</v>
      </c>
      <c r="Q1927" t="s">
        <v>8323</v>
      </c>
      <c r="R1927" t="s">
        <v>8326</v>
      </c>
      <c r="S1927" s="15">
        <f t="shared" si="153"/>
        <v>41915.437210648146</v>
      </c>
      <c r="T1927" s="15">
        <f t="shared" si="154"/>
        <v>41945.478877314818</v>
      </c>
      <c r="U1927">
        <f t="shared" si="155"/>
        <v>2014</v>
      </c>
    </row>
    <row r="1928" spans="1:21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1"/>
        <v>108</v>
      </c>
      <c r="P1928" s="10">
        <f t="shared" si="152"/>
        <v>60.66</v>
      </c>
      <c r="Q1928" t="s">
        <v>8327</v>
      </c>
      <c r="R1928" t="s">
        <v>8331</v>
      </c>
      <c r="S1928" s="15">
        <f t="shared" si="153"/>
        <v>41325.525752314818</v>
      </c>
      <c r="T1928" s="15">
        <f t="shared" si="154"/>
        <v>41355.484085648146</v>
      </c>
      <c r="U1928">
        <f t="shared" si="155"/>
        <v>2013</v>
      </c>
    </row>
    <row r="1929" spans="1:21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1"/>
        <v>155</v>
      </c>
      <c r="P1929" s="10">
        <f t="shared" si="152"/>
        <v>102.11</v>
      </c>
      <c r="Q1929" t="s">
        <v>8321</v>
      </c>
      <c r="R1929" t="s">
        <v>8332</v>
      </c>
      <c r="S1929" s="15">
        <f t="shared" si="153"/>
        <v>41828.515555555554</v>
      </c>
      <c r="T1929" s="15">
        <f t="shared" si="154"/>
        <v>41868.515555555554</v>
      </c>
      <c r="U1929">
        <f t="shared" si="155"/>
        <v>2014</v>
      </c>
    </row>
    <row r="1930" spans="1:21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1"/>
        <v>4</v>
      </c>
      <c r="P1930" s="10">
        <f t="shared" si="152"/>
        <v>48.43</v>
      </c>
      <c r="Q1930" t="s">
        <v>8327</v>
      </c>
      <c r="R1930" t="s">
        <v>8354</v>
      </c>
      <c r="S1930" s="15">
        <f t="shared" si="153"/>
        <v>41715.874780092592</v>
      </c>
      <c r="T1930" s="15">
        <f t="shared" si="154"/>
        <v>41750.041666666664</v>
      </c>
      <c r="U1930">
        <f t="shared" si="155"/>
        <v>2014</v>
      </c>
    </row>
    <row r="1931" spans="1:21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1"/>
        <v>113</v>
      </c>
      <c r="P1931" s="10">
        <f t="shared" si="152"/>
        <v>39.18</v>
      </c>
      <c r="Q1931" t="s">
        <v>8327</v>
      </c>
      <c r="R1931" t="s">
        <v>8338</v>
      </c>
      <c r="S1931" s="15">
        <f t="shared" si="153"/>
        <v>41034.656597222223</v>
      </c>
      <c r="T1931" s="15">
        <f t="shared" si="154"/>
        <v>41064.656597222223</v>
      </c>
      <c r="U1931">
        <f t="shared" si="155"/>
        <v>2012</v>
      </c>
    </row>
    <row r="1932" spans="1:21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1"/>
        <v>128</v>
      </c>
      <c r="P1932" s="10">
        <f t="shared" si="152"/>
        <v>51.89</v>
      </c>
      <c r="Q1932" t="s">
        <v>8323</v>
      </c>
      <c r="R1932" t="s">
        <v>8324</v>
      </c>
      <c r="S1932" s="15">
        <f t="shared" si="153"/>
        <v>42253.688043981485</v>
      </c>
      <c r="T1932" s="15">
        <f t="shared" si="154"/>
        <v>42283.688043981485</v>
      </c>
      <c r="U1932">
        <f t="shared" si="155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1"/>
        <v>128</v>
      </c>
      <c r="P1933" s="10">
        <f t="shared" si="152"/>
        <v>34.25</v>
      </c>
      <c r="Q1933" t="s">
        <v>8323</v>
      </c>
      <c r="R1933" t="s">
        <v>8326</v>
      </c>
      <c r="S1933" s="15">
        <f t="shared" si="153"/>
        <v>41781.855092592588</v>
      </c>
      <c r="T1933" s="15">
        <f t="shared" si="154"/>
        <v>41811.855092592588</v>
      </c>
      <c r="U1933">
        <f t="shared" si="155"/>
        <v>2014</v>
      </c>
    </row>
    <row r="1934" spans="1:21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1"/>
        <v>128</v>
      </c>
      <c r="P1934" s="10">
        <f t="shared" si="152"/>
        <v>45.55</v>
      </c>
      <c r="Q1934" t="s">
        <v>8327</v>
      </c>
      <c r="R1934" t="s">
        <v>8328</v>
      </c>
      <c r="S1934" s="15">
        <f t="shared" si="153"/>
        <v>41036.946469907409</v>
      </c>
      <c r="T1934" s="15">
        <f t="shared" si="154"/>
        <v>41066.946469907409</v>
      </c>
      <c r="U1934">
        <f t="shared" si="155"/>
        <v>2012</v>
      </c>
    </row>
    <row r="1935" spans="1:21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1"/>
        <v>10</v>
      </c>
      <c r="P1935" s="10">
        <f t="shared" si="152"/>
        <v>73.459999999999994</v>
      </c>
      <c r="Q1935" t="s">
        <v>8321</v>
      </c>
      <c r="R1935" t="s">
        <v>8339</v>
      </c>
      <c r="S1935" s="15">
        <f t="shared" si="153"/>
        <v>40043.895462962959</v>
      </c>
      <c r="T1935" s="15">
        <f t="shared" si="154"/>
        <v>40098.874305555553</v>
      </c>
      <c r="U1935">
        <f t="shared" si="155"/>
        <v>2009</v>
      </c>
    </row>
    <row r="1936" spans="1:21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1"/>
        <v>19</v>
      </c>
      <c r="P1936" s="10">
        <f t="shared" si="152"/>
        <v>381.6</v>
      </c>
      <c r="Q1936" t="s">
        <v>8323</v>
      </c>
      <c r="R1936" t="s">
        <v>8326</v>
      </c>
      <c r="S1936" s="15">
        <f t="shared" si="153"/>
        <v>42370.90320601852</v>
      </c>
      <c r="T1936" s="15">
        <f t="shared" si="154"/>
        <v>42406.207638888889</v>
      </c>
      <c r="U1936">
        <f t="shared" si="155"/>
        <v>2016</v>
      </c>
    </row>
    <row r="1937" spans="1:21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1"/>
        <v>8</v>
      </c>
      <c r="P1937" s="10">
        <f t="shared" si="152"/>
        <v>65.41</v>
      </c>
      <c r="Q1937" t="s">
        <v>8308</v>
      </c>
      <c r="R1937" t="s">
        <v>8340</v>
      </c>
      <c r="S1937" s="15">
        <f t="shared" si="153"/>
        <v>41923.857511574075</v>
      </c>
      <c r="T1937" s="15">
        <f t="shared" si="154"/>
        <v>41953.899178240739</v>
      </c>
      <c r="U1937">
        <f t="shared" si="155"/>
        <v>2014</v>
      </c>
    </row>
    <row r="1938" spans="1:21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1"/>
        <v>6</v>
      </c>
      <c r="P1938" s="10">
        <f t="shared" si="152"/>
        <v>82.09</v>
      </c>
      <c r="Q1938" t="s">
        <v>8308</v>
      </c>
      <c r="R1938" t="s">
        <v>8310</v>
      </c>
      <c r="S1938" s="15">
        <f t="shared" si="153"/>
        <v>42339.967708333337</v>
      </c>
      <c r="T1938" s="15">
        <f t="shared" si="154"/>
        <v>42369.958333333328</v>
      </c>
      <c r="U1938">
        <f t="shared" si="155"/>
        <v>2015</v>
      </c>
    </row>
    <row r="1939" spans="1:21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1"/>
        <v>188</v>
      </c>
      <c r="P1939" s="10">
        <f t="shared" si="152"/>
        <v>35.549999999999997</v>
      </c>
      <c r="Q1939" t="s">
        <v>8308</v>
      </c>
      <c r="R1939" t="s">
        <v>8315</v>
      </c>
      <c r="S1939" s="15">
        <f t="shared" si="153"/>
        <v>42273.884305555555</v>
      </c>
      <c r="T1939" s="15">
        <f t="shared" si="154"/>
        <v>42300.458333333328</v>
      </c>
      <c r="U1939">
        <f t="shared" si="155"/>
        <v>2015</v>
      </c>
    </row>
    <row r="1940" spans="1:21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1"/>
        <v>157</v>
      </c>
      <c r="P1940" s="10">
        <f t="shared" si="152"/>
        <v>37.67</v>
      </c>
      <c r="Q1940" t="s">
        <v>8327</v>
      </c>
      <c r="R1940" t="s">
        <v>8328</v>
      </c>
      <c r="S1940" s="15">
        <f t="shared" si="153"/>
        <v>41037.551585648151</v>
      </c>
      <c r="T1940" s="15">
        <f t="shared" si="154"/>
        <v>41067.551585648151</v>
      </c>
      <c r="U1940">
        <f t="shared" si="155"/>
        <v>2012</v>
      </c>
    </row>
    <row r="1941" spans="1:21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1"/>
        <v>125</v>
      </c>
      <c r="P1941" s="10">
        <f t="shared" si="152"/>
        <v>23.17</v>
      </c>
      <c r="Q1941" t="s">
        <v>8311</v>
      </c>
      <c r="R1941" t="s">
        <v>8312</v>
      </c>
      <c r="S1941" s="15">
        <f t="shared" si="153"/>
        <v>41250.827118055553</v>
      </c>
      <c r="T1941" s="15">
        <f t="shared" si="154"/>
        <v>41271.827118055553</v>
      </c>
      <c r="U1941">
        <f t="shared" si="155"/>
        <v>2012</v>
      </c>
    </row>
    <row r="1942" spans="1:21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1"/>
        <v>6</v>
      </c>
      <c r="P1942" s="10">
        <f t="shared" si="152"/>
        <v>98.79</v>
      </c>
      <c r="Q1942" t="s">
        <v>8313</v>
      </c>
      <c r="R1942" t="s">
        <v>8314</v>
      </c>
      <c r="S1942" s="15">
        <f t="shared" si="153"/>
        <v>41978.760393518518</v>
      </c>
      <c r="T1942" s="15">
        <f t="shared" si="154"/>
        <v>42023.760393518518</v>
      </c>
      <c r="U1942">
        <f t="shared" si="155"/>
        <v>2014</v>
      </c>
    </row>
    <row r="1943" spans="1:21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1"/>
        <v>9</v>
      </c>
      <c r="P1943" s="10">
        <f t="shared" si="152"/>
        <v>170.55</v>
      </c>
      <c r="Q1943" t="s">
        <v>8321</v>
      </c>
      <c r="R1943" t="s">
        <v>8339</v>
      </c>
      <c r="S1943" s="15">
        <f t="shared" si="153"/>
        <v>42296.261087962965</v>
      </c>
      <c r="T1943" s="15">
        <f t="shared" si="154"/>
        <v>42326.302754629629</v>
      </c>
      <c r="U1943">
        <f t="shared" si="155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1"/>
        <v>125</v>
      </c>
      <c r="P1944" s="10">
        <f t="shared" si="152"/>
        <v>36.08</v>
      </c>
      <c r="Q1944" t="s">
        <v>8323</v>
      </c>
      <c r="R1944" t="s">
        <v>8326</v>
      </c>
      <c r="S1944" s="15">
        <f t="shared" si="153"/>
        <v>42709.134780092587</v>
      </c>
      <c r="T1944" s="15">
        <f t="shared" si="154"/>
        <v>42739.134780092587</v>
      </c>
      <c r="U1944">
        <f t="shared" si="155"/>
        <v>2016</v>
      </c>
    </row>
    <row r="1945" spans="1:21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1"/>
        <v>187</v>
      </c>
      <c r="P1945" s="10">
        <f t="shared" si="152"/>
        <v>37.46</v>
      </c>
      <c r="Q1945" t="s">
        <v>8308</v>
      </c>
      <c r="R1945" t="s">
        <v>8315</v>
      </c>
      <c r="S1945" s="15">
        <f t="shared" si="153"/>
        <v>42636.614745370374</v>
      </c>
      <c r="T1945" s="15">
        <f t="shared" si="154"/>
        <v>42659.041666666672</v>
      </c>
      <c r="U1945">
        <f t="shared" si="155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1"/>
        <v>187</v>
      </c>
      <c r="P1946" s="10">
        <f t="shared" si="152"/>
        <v>20.12</v>
      </c>
      <c r="Q1946" t="s">
        <v>8323</v>
      </c>
      <c r="R1946" t="s">
        <v>8326</v>
      </c>
      <c r="S1946" s="15">
        <f t="shared" si="153"/>
        <v>42313.703900462962</v>
      </c>
      <c r="T1946" s="15">
        <f t="shared" si="154"/>
        <v>42343</v>
      </c>
      <c r="U1946">
        <f t="shared" si="155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1"/>
        <v>110</v>
      </c>
      <c r="P1947" s="10">
        <f t="shared" si="152"/>
        <v>35.96</v>
      </c>
      <c r="Q1947" t="s">
        <v>8323</v>
      </c>
      <c r="R1947" t="s">
        <v>8326</v>
      </c>
      <c r="S1947" s="15">
        <f t="shared" si="153"/>
        <v>42256.764212962968</v>
      </c>
      <c r="T1947" s="15">
        <f t="shared" si="154"/>
        <v>42283.957638888889</v>
      </c>
      <c r="U1947">
        <f t="shared" si="155"/>
        <v>2015</v>
      </c>
    </row>
    <row r="1948" spans="1:21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1"/>
        <v>2</v>
      </c>
      <c r="P1948" s="10">
        <f t="shared" si="152"/>
        <v>311.17</v>
      </c>
      <c r="Q1948" t="s">
        <v>8321</v>
      </c>
      <c r="R1948" t="s">
        <v>8337</v>
      </c>
      <c r="S1948" s="15">
        <f t="shared" si="153"/>
        <v>42628.22792824074</v>
      </c>
      <c r="T1948" s="15">
        <f t="shared" si="154"/>
        <v>42663.22792824074</v>
      </c>
      <c r="U1948">
        <f t="shared" si="155"/>
        <v>2016</v>
      </c>
    </row>
    <row r="1949" spans="1:21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1"/>
        <v>107</v>
      </c>
      <c r="P1949" s="10">
        <f t="shared" si="152"/>
        <v>45.54</v>
      </c>
      <c r="Q1949" t="s">
        <v>8323</v>
      </c>
      <c r="R1949" t="s">
        <v>8324</v>
      </c>
      <c r="S1949" s="15">
        <f t="shared" si="153"/>
        <v>42233.747349537036</v>
      </c>
      <c r="T1949" s="15">
        <f t="shared" si="154"/>
        <v>42263.747349537036</v>
      </c>
      <c r="U1949">
        <f t="shared" si="155"/>
        <v>2015</v>
      </c>
    </row>
    <row r="1950" spans="1:21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ref="O1950:O2013" si="156">ROUND(E1950/D1950*100,0)</f>
        <v>19</v>
      </c>
      <c r="P1950" s="10">
        <f t="shared" si="152"/>
        <v>155.33000000000001</v>
      </c>
      <c r="Q1950" t="s">
        <v>8308</v>
      </c>
      <c r="R1950" t="s">
        <v>8310</v>
      </c>
      <c r="S1950" s="15">
        <f t="shared" si="153"/>
        <v>42688.711354166662</v>
      </c>
      <c r="T1950" s="15">
        <f t="shared" si="154"/>
        <v>42748.711354166662</v>
      </c>
      <c r="U1950">
        <f t="shared" si="155"/>
        <v>2016</v>
      </c>
    </row>
    <row r="1951" spans="1:21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6"/>
        <v>9</v>
      </c>
      <c r="P1951" s="10">
        <f t="shared" si="152"/>
        <v>60.06</v>
      </c>
      <c r="Q1951" t="s">
        <v>8323</v>
      </c>
      <c r="R1951" t="s">
        <v>8326</v>
      </c>
      <c r="S1951" s="15">
        <f t="shared" si="153"/>
        <v>42205.171018518522</v>
      </c>
      <c r="T1951" s="15">
        <f t="shared" si="154"/>
        <v>42235.171018518522</v>
      </c>
      <c r="U1951">
        <f t="shared" si="155"/>
        <v>2015</v>
      </c>
    </row>
    <row r="1952" spans="1:21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6"/>
        <v>109</v>
      </c>
      <c r="P1952" s="10">
        <f t="shared" si="152"/>
        <v>132.86000000000001</v>
      </c>
      <c r="Q1952" t="s">
        <v>8327</v>
      </c>
      <c r="R1952" t="s">
        <v>8331</v>
      </c>
      <c r="S1952" s="15">
        <f t="shared" si="153"/>
        <v>41277.186111111114</v>
      </c>
      <c r="T1952" s="15">
        <f t="shared" si="154"/>
        <v>41295.332638888889</v>
      </c>
      <c r="U1952">
        <f t="shared" si="155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6"/>
        <v>186</v>
      </c>
      <c r="P1953" s="10">
        <f t="shared" si="152"/>
        <v>80.87</v>
      </c>
      <c r="Q1953" t="s">
        <v>8323</v>
      </c>
      <c r="R1953" t="s">
        <v>8326</v>
      </c>
      <c r="S1953" s="15">
        <f t="shared" si="153"/>
        <v>42552.048356481479</v>
      </c>
      <c r="T1953" s="15">
        <f t="shared" si="154"/>
        <v>42573.226388888885</v>
      </c>
      <c r="U1953">
        <f t="shared" si="155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6"/>
        <v>186</v>
      </c>
      <c r="P1954" s="10">
        <f t="shared" si="152"/>
        <v>41.22</v>
      </c>
      <c r="Q1954" t="s">
        <v>8323</v>
      </c>
      <c r="R1954" t="s">
        <v>8326</v>
      </c>
      <c r="S1954" s="15">
        <f t="shared" si="153"/>
        <v>41861.524837962963</v>
      </c>
      <c r="T1954" s="15">
        <f t="shared" si="154"/>
        <v>41891.524837962963</v>
      </c>
      <c r="U1954">
        <f t="shared" si="155"/>
        <v>2014</v>
      </c>
    </row>
    <row r="1955" spans="1:21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6"/>
        <v>307</v>
      </c>
      <c r="P1955" s="10">
        <f t="shared" si="152"/>
        <v>61.37</v>
      </c>
      <c r="Q1955" t="s">
        <v>8327</v>
      </c>
      <c r="R1955" t="s">
        <v>8331</v>
      </c>
      <c r="S1955" s="15">
        <f t="shared" si="153"/>
        <v>40926.047858796301</v>
      </c>
      <c r="T1955" s="15">
        <f t="shared" si="154"/>
        <v>40986.006192129629</v>
      </c>
      <c r="U1955">
        <f t="shared" si="155"/>
        <v>2012</v>
      </c>
    </row>
    <row r="1956" spans="1:21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6"/>
        <v>117</v>
      </c>
      <c r="P1956" s="10">
        <f t="shared" si="152"/>
        <v>44.85</v>
      </c>
      <c r="Q1956" t="s">
        <v>8308</v>
      </c>
      <c r="R1956" t="s">
        <v>8309</v>
      </c>
      <c r="S1956" s="15">
        <f t="shared" si="153"/>
        <v>40761.604421296295</v>
      </c>
      <c r="T1956" s="15">
        <f t="shared" si="154"/>
        <v>40805.604421296295</v>
      </c>
      <c r="U1956">
        <f t="shared" si="155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6"/>
        <v>141</v>
      </c>
      <c r="P1957" s="10">
        <f t="shared" si="152"/>
        <v>67.959999999999994</v>
      </c>
      <c r="Q1957" t="s">
        <v>8323</v>
      </c>
      <c r="R1957" t="s">
        <v>8326</v>
      </c>
      <c r="S1957" s="15">
        <f t="shared" si="153"/>
        <v>42072.576249999998</v>
      </c>
      <c r="T1957" s="15">
        <f t="shared" si="154"/>
        <v>42097.576249999998</v>
      </c>
      <c r="U1957">
        <f t="shared" si="155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6"/>
        <v>122</v>
      </c>
      <c r="P1958" s="10">
        <f t="shared" si="152"/>
        <v>73.239999999999995</v>
      </c>
      <c r="Q1958" t="s">
        <v>8323</v>
      </c>
      <c r="R1958" t="s">
        <v>8326</v>
      </c>
      <c r="S1958" s="15">
        <f t="shared" si="153"/>
        <v>41912.858946759261</v>
      </c>
      <c r="T1958" s="15">
        <f t="shared" si="154"/>
        <v>41942.858946759261</v>
      </c>
      <c r="U1958">
        <f t="shared" si="155"/>
        <v>2014</v>
      </c>
    </row>
    <row r="1959" spans="1:21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6"/>
        <v>6</v>
      </c>
      <c r="P1959" s="10">
        <f t="shared" si="152"/>
        <v>87.14</v>
      </c>
      <c r="Q1959" t="s">
        <v>8321</v>
      </c>
      <c r="R1959" t="s">
        <v>8339</v>
      </c>
      <c r="S1959" s="15">
        <f t="shared" si="153"/>
        <v>41162.672326388885</v>
      </c>
      <c r="T1959" s="15">
        <f t="shared" si="154"/>
        <v>41192.672326388885</v>
      </c>
      <c r="U1959">
        <f t="shared" si="155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6"/>
        <v>102</v>
      </c>
      <c r="P1960" s="10">
        <f t="shared" si="152"/>
        <v>61</v>
      </c>
      <c r="Q1960" t="s">
        <v>8323</v>
      </c>
      <c r="R1960" t="s">
        <v>8326</v>
      </c>
      <c r="S1960" s="15">
        <f t="shared" si="153"/>
        <v>42167.533159722225</v>
      </c>
      <c r="T1960" s="15">
        <f t="shared" si="154"/>
        <v>42197.533159722225</v>
      </c>
      <c r="U1960">
        <f t="shared" si="155"/>
        <v>2015</v>
      </c>
    </row>
    <row r="1961" spans="1:21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6"/>
        <v>15</v>
      </c>
      <c r="P1961" s="10">
        <f t="shared" si="152"/>
        <v>140.54</v>
      </c>
      <c r="Q1961" t="s">
        <v>8323</v>
      </c>
      <c r="R1961" t="s">
        <v>8324</v>
      </c>
      <c r="S1961" s="15">
        <f t="shared" si="153"/>
        <v>41902.622395833336</v>
      </c>
      <c r="T1961" s="15">
        <f t="shared" si="154"/>
        <v>41932.622395833336</v>
      </c>
      <c r="U1961">
        <f t="shared" si="155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6"/>
        <v>122</v>
      </c>
      <c r="P1962" s="10">
        <f t="shared" si="152"/>
        <v>70.23</v>
      </c>
      <c r="Q1962" t="s">
        <v>8323</v>
      </c>
      <c r="R1962" t="s">
        <v>8326</v>
      </c>
      <c r="S1962" s="15">
        <f t="shared" si="153"/>
        <v>42054.849050925928</v>
      </c>
      <c r="T1962" s="15">
        <f t="shared" si="154"/>
        <v>42084.807384259257</v>
      </c>
      <c r="U1962">
        <f t="shared" si="155"/>
        <v>2015</v>
      </c>
    </row>
    <row r="1963" spans="1:21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6"/>
        <v>12</v>
      </c>
      <c r="P1963" s="10">
        <f t="shared" si="152"/>
        <v>96.05</v>
      </c>
      <c r="Q1963" t="s">
        <v>8319</v>
      </c>
      <c r="R1963" t="s">
        <v>8345</v>
      </c>
      <c r="S1963" s="15">
        <f t="shared" si="153"/>
        <v>42760.244212962964</v>
      </c>
      <c r="T1963" s="15">
        <f t="shared" si="154"/>
        <v>42790.244212962964</v>
      </c>
      <c r="U1963">
        <f t="shared" si="155"/>
        <v>2017</v>
      </c>
    </row>
    <row r="1964" spans="1:21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6"/>
        <v>9</v>
      </c>
      <c r="P1964" s="10">
        <f t="shared" si="152"/>
        <v>18.579999999999998</v>
      </c>
      <c r="Q1964" t="s">
        <v>8316</v>
      </c>
      <c r="R1964" t="s">
        <v>8334</v>
      </c>
      <c r="S1964" s="15">
        <f t="shared" si="153"/>
        <v>41740.138113425928</v>
      </c>
      <c r="T1964" s="15">
        <f t="shared" si="154"/>
        <v>41770.138113425928</v>
      </c>
      <c r="U1964">
        <f t="shared" si="155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6"/>
        <v>121</v>
      </c>
      <c r="P1965" s="10">
        <f t="shared" si="152"/>
        <v>140</v>
      </c>
      <c r="Q1965" t="s">
        <v>8323</v>
      </c>
      <c r="R1965" t="s">
        <v>8326</v>
      </c>
      <c r="S1965" s="15">
        <f t="shared" si="153"/>
        <v>41879.913761574076</v>
      </c>
      <c r="T1965" s="15">
        <f t="shared" si="154"/>
        <v>41894.913761574076</v>
      </c>
      <c r="U1965">
        <f t="shared" si="155"/>
        <v>2014</v>
      </c>
    </row>
    <row r="1966" spans="1:21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6"/>
        <v>121</v>
      </c>
      <c r="P1966" s="10">
        <f t="shared" si="152"/>
        <v>38.46</v>
      </c>
      <c r="Q1966" t="s">
        <v>8311</v>
      </c>
      <c r="R1966" t="s">
        <v>8312</v>
      </c>
      <c r="S1966" s="15">
        <f t="shared" si="153"/>
        <v>40939.979618055557</v>
      </c>
      <c r="T1966" s="15">
        <f t="shared" si="154"/>
        <v>40969.979618055557</v>
      </c>
      <c r="U1966">
        <f t="shared" si="155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6"/>
        <v>100</v>
      </c>
      <c r="P1967" s="10">
        <f t="shared" si="152"/>
        <v>150.41999999999999</v>
      </c>
      <c r="Q1967" t="s">
        <v>8323</v>
      </c>
      <c r="R1967" t="s">
        <v>8326</v>
      </c>
      <c r="S1967" s="15">
        <f t="shared" si="153"/>
        <v>42017.88045138889</v>
      </c>
      <c r="T1967" s="15">
        <f t="shared" si="154"/>
        <v>42044.1875</v>
      </c>
      <c r="U1967">
        <f t="shared" si="155"/>
        <v>2015</v>
      </c>
    </row>
    <row r="1968" spans="1:21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6"/>
        <v>7</v>
      </c>
      <c r="P1968" s="10">
        <f t="shared" si="152"/>
        <v>81.95</v>
      </c>
      <c r="Q1968" t="s">
        <v>8316</v>
      </c>
      <c r="R1968" t="s">
        <v>8334</v>
      </c>
      <c r="S1968" s="15">
        <f t="shared" si="153"/>
        <v>41712.762673611112</v>
      </c>
      <c r="T1968" s="15">
        <f t="shared" si="154"/>
        <v>41742.762673611112</v>
      </c>
      <c r="U1968">
        <f t="shared" si="155"/>
        <v>2014</v>
      </c>
    </row>
    <row r="1969" spans="1:21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6"/>
        <v>100</v>
      </c>
      <c r="P1969" s="10">
        <f t="shared" si="152"/>
        <v>94.74</v>
      </c>
      <c r="Q1969" t="s">
        <v>8327</v>
      </c>
      <c r="R1969" t="s">
        <v>8331</v>
      </c>
      <c r="S1969" s="15">
        <f t="shared" si="153"/>
        <v>40941.652372685188</v>
      </c>
      <c r="T1969" s="15">
        <f t="shared" si="154"/>
        <v>40971.652372685188</v>
      </c>
      <c r="U1969">
        <f t="shared" si="155"/>
        <v>2012</v>
      </c>
    </row>
    <row r="1970" spans="1:21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6"/>
        <v>0</v>
      </c>
      <c r="P1970" s="10">
        <f t="shared" si="152"/>
        <v>300</v>
      </c>
      <c r="Q1970" t="s">
        <v>8323</v>
      </c>
      <c r="R1970" t="s">
        <v>8335</v>
      </c>
      <c r="S1970" s="15">
        <f t="shared" si="153"/>
        <v>42157.598090277781</v>
      </c>
      <c r="T1970" s="15">
        <f t="shared" si="154"/>
        <v>42217.583333333328</v>
      </c>
      <c r="U1970">
        <f t="shared" si="155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6"/>
        <v>120</v>
      </c>
      <c r="P1971" s="10">
        <f t="shared" si="152"/>
        <v>58.06</v>
      </c>
      <c r="Q1971" t="s">
        <v>8323</v>
      </c>
      <c r="R1971" t="s">
        <v>8326</v>
      </c>
      <c r="S1971" s="15">
        <f t="shared" si="153"/>
        <v>41940.598182870373</v>
      </c>
      <c r="T1971" s="15">
        <f t="shared" si="154"/>
        <v>41970.639849537038</v>
      </c>
      <c r="U1971">
        <f t="shared" si="155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6"/>
        <v>119</v>
      </c>
      <c r="P1972" s="10">
        <f t="shared" si="152"/>
        <v>48.34</v>
      </c>
      <c r="Q1972" t="s">
        <v>8323</v>
      </c>
      <c r="R1972" t="s">
        <v>8326</v>
      </c>
      <c r="S1972" s="15">
        <f t="shared" si="153"/>
        <v>41807.690081018518</v>
      </c>
      <c r="T1972" s="15">
        <f t="shared" si="154"/>
        <v>41837.690081018518</v>
      </c>
      <c r="U1972">
        <f t="shared" si="155"/>
        <v>2014</v>
      </c>
    </row>
    <row r="1973" spans="1:21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6"/>
        <v>16</v>
      </c>
      <c r="P1973" s="10">
        <f t="shared" si="152"/>
        <v>89.4</v>
      </c>
      <c r="Q1973" t="s">
        <v>8323</v>
      </c>
      <c r="R1973" t="s">
        <v>8326</v>
      </c>
      <c r="S1973" s="15">
        <f t="shared" si="153"/>
        <v>42103.884930555556</v>
      </c>
      <c r="T1973" s="15">
        <f t="shared" si="154"/>
        <v>42133.884930555556</v>
      </c>
      <c r="U1973">
        <f t="shared" si="155"/>
        <v>2015</v>
      </c>
    </row>
    <row r="1974" spans="1:21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6"/>
        <v>5</v>
      </c>
      <c r="P1974" s="10">
        <f t="shared" si="152"/>
        <v>119</v>
      </c>
      <c r="Q1974" t="s">
        <v>8321</v>
      </c>
      <c r="R1974" t="s">
        <v>8337</v>
      </c>
      <c r="S1974" s="15">
        <f t="shared" si="153"/>
        <v>41794.124953703707</v>
      </c>
      <c r="T1974" s="15">
        <f t="shared" si="154"/>
        <v>41854.124953703707</v>
      </c>
      <c r="U1974">
        <f t="shared" si="155"/>
        <v>2014</v>
      </c>
    </row>
    <row r="1975" spans="1:21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6"/>
        <v>119</v>
      </c>
      <c r="P1975" s="10">
        <f t="shared" si="152"/>
        <v>43.54</v>
      </c>
      <c r="Q1975" t="s">
        <v>8327</v>
      </c>
      <c r="R1975" t="s">
        <v>8331</v>
      </c>
      <c r="S1975" s="15">
        <f t="shared" si="153"/>
        <v>41692.084143518521</v>
      </c>
      <c r="T1975" s="15">
        <f t="shared" si="154"/>
        <v>41727.041666666664</v>
      </c>
      <c r="U1975">
        <f t="shared" si="155"/>
        <v>2014</v>
      </c>
    </row>
    <row r="1976" spans="1:21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6"/>
        <v>36</v>
      </c>
      <c r="P1976" s="10">
        <f t="shared" si="152"/>
        <v>137.08000000000001</v>
      </c>
      <c r="Q1976" t="s">
        <v>8323</v>
      </c>
      <c r="R1976" t="s">
        <v>8326</v>
      </c>
      <c r="S1976" s="15">
        <f t="shared" si="153"/>
        <v>42279.778564814813</v>
      </c>
      <c r="T1976" s="15">
        <f t="shared" si="154"/>
        <v>42310.701388888891</v>
      </c>
      <c r="U1976">
        <f t="shared" si="155"/>
        <v>2015</v>
      </c>
    </row>
    <row r="1977" spans="1:21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6"/>
        <v>15</v>
      </c>
      <c r="P1977" s="10">
        <f t="shared" si="152"/>
        <v>59.2</v>
      </c>
      <c r="Q1977" t="s">
        <v>8308</v>
      </c>
      <c r="R1977" t="s">
        <v>8310</v>
      </c>
      <c r="S1977" s="15">
        <f t="shared" si="153"/>
        <v>42619.635787037041</v>
      </c>
      <c r="T1977" s="15">
        <f t="shared" si="154"/>
        <v>42649.635787037041</v>
      </c>
      <c r="U1977">
        <f t="shared" si="155"/>
        <v>2016</v>
      </c>
    </row>
    <row r="1978" spans="1:21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6"/>
        <v>118</v>
      </c>
      <c r="P1978" s="10">
        <f t="shared" si="152"/>
        <v>36.24</v>
      </c>
      <c r="Q1978" t="s">
        <v>8327</v>
      </c>
      <c r="R1978" t="s">
        <v>8338</v>
      </c>
      <c r="S1978" s="15">
        <f t="shared" si="153"/>
        <v>41662.854988425926</v>
      </c>
      <c r="T1978" s="15">
        <f t="shared" si="154"/>
        <v>41676.854988425926</v>
      </c>
      <c r="U1978">
        <f t="shared" si="155"/>
        <v>2014</v>
      </c>
    </row>
    <row r="1979" spans="1:21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6"/>
        <v>101</v>
      </c>
      <c r="P1979" s="10">
        <f t="shared" si="152"/>
        <v>35.520000000000003</v>
      </c>
      <c r="Q1979" t="s">
        <v>8308</v>
      </c>
      <c r="R1979" t="s">
        <v>8315</v>
      </c>
      <c r="S1979" s="15">
        <f t="shared" si="153"/>
        <v>41617.912662037037</v>
      </c>
      <c r="T1979" s="15">
        <f t="shared" si="154"/>
        <v>41631.912662037037</v>
      </c>
      <c r="U1979">
        <f t="shared" si="155"/>
        <v>2013</v>
      </c>
    </row>
    <row r="1980" spans="1:21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6"/>
        <v>118</v>
      </c>
      <c r="P1980" s="10">
        <f t="shared" si="152"/>
        <v>443.75</v>
      </c>
      <c r="Q1980" t="s">
        <v>8327</v>
      </c>
      <c r="R1980" t="s">
        <v>8331</v>
      </c>
      <c r="S1980" s="15">
        <f t="shared" si="153"/>
        <v>40796.001261574071</v>
      </c>
      <c r="T1980" s="15">
        <f t="shared" si="154"/>
        <v>40849.333333333336</v>
      </c>
      <c r="U1980">
        <f t="shared" si="155"/>
        <v>2011</v>
      </c>
    </row>
    <row r="1981" spans="1:21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6"/>
        <v>148</v>
      </c>
      <c r="P1981" s="10">
        <f t="shared" si="152"/>
        <v>50.66</v>
      </c>
      <c r="Q1981" t="s">
        <v>8327</v>
      </c>
      <c r="R1981" t="s">
        <v>8328</v>
      </c>
      <c r="S1981" s="15">
        <f t="shared" si="153"/>
        <v>42290.059594907405</v>
      </c>
      <c r="T1981" s="15">
        <f t="shared" si="154"/>
        <v>42304.207638888889</v>
      </c>
      <c r="U1981">
        <f t="shared" si="155"/>
        <v>2015</v>
      </c>
    </row>
    <row r="1982" spans="1:21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6"/>
        <v>44</v>
      </c>
      <c r="P1982" s="10">
        <f t="shared" si="152"/>
        <v>253.14</v>
      </c>
      <c r="Q1982" t="s">
        <v>8327</v>
      </c>
      <c r="R1982" t="s">
        <v>8330</v>
      </c>
      <c r="S1982" s="15">
        <f t="shared" si="153"/>
        <v>42804.534652777773</v>
      </c>
      <c r="T1982" s="15">
        <f t="shared" si="154"/>
        <v>42834.492986111116</v>
      </c>
      <c r="U1982">
        <f t="shared" si="155"/>
        <v>2017</v>
      </c>
    </row>
    <row r="1983" spans="1:21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6"/>
        <v>10</v>
      </c>
      <c r="P1983" s="10">
        <f t="shared" si="152"/>
        <v>53.55</v>
      </c>
      <c r="Q1983" t="s">
        <v>8319</v>
      </c>
      <c r="R1983" t="s">
        <v>8357</v>
      </c>
      <c r="S1983" s="15">
        <f t="shared" si="153"/>
        <v>42052.802430555559</v>
      </c>
      <c r="T1983" s="15">
        <f t="shared" si="154"/>
        <v>42082.760763888888</v>
      </c>
      <c r="U1983">
        <f t="shared" si="155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6"/>
        <v>118</v>
      </c>
      <c r="P1984" s="10">
        <f t="shared" si="152"/>
        <v>67.92</v>
      </c>
      <c r="Q1984" t="s">
        <v>8323</v>
      </c>
      <c r="R1984" t="s">
        <v>8326</v>
      </c>
      <c r="S1984" s="15">
        <f t="shared" si="153"/>
        <v>42690.334317129629</v>
      </c>
      <c r="T1984" s="15">
        <f t="shared" si="154"/>
        <v>42721.333333333328</v>
      </c>
      <c r="U1984">
        <f t="shared" si="155"/>
        <v>2016</v>
      </c>
    </row>
    <row r="1985" spans="1:21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6"/>
        <v>35</v>
      </c>
      <c r="P1985" s="10">
        <f t="shared" si="152"/>
        <v>56.84</v>
      </c>
      <c r="Q1985" t="s">
        <v>8323</v>
      </c>
      <c r="R1985" t="s">
        <v>8335</v>
      </c>
      <c r="S1985" s="15">
        <f t="shared" si="153"/>
        <v>42649.623460648145</v>
      </c>
      <c r="T1985" s="15">
        <f t="shared" si="154"/>
        <v>42693.041666666672</v>
      </c>
      <c r="U1985">
        <f t="shared" si="155"/>
        <v>2016</v>
      </c>
    </row>
    <row r="1986" spans="1:21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6"/>
        <v>4</v>
      </c>
      <c r="P1986" s="10">
        <f t="shared" si="152"/>
        <v>65.11</v>
      </c>
      <c r="Q1986" t="s">
        <v>8323</v>
      </c>
      <c r="R1986" t="s">
        <v>8324</v>
      </c>
      <c r="S1986" s="15">
        <f t="shared" si="153"/>
        <v>42359.792233796295</v>
      </c>
      <c r="T1986" s="15">
        <f t="shared" si="154"/>
        <v>42408.01180555555</v>
      </c>
      <c r="U1986">
        <f t="shared" si="155"/>
        <v>2015</v>
      </c>
    </row>
    <row r="1987" spans="1:21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6"/>
        <v>293</v>
      </c>
      <c r="P1987" s="10">
        <f t="shared" ref="P1987:P2050" si="157">ROUND(E1987/L1987,2)</f>
        <v>73.13</v>
      </c>
      <c r="Q1987" t="s">
        <v>8327</v>
      </c>
      <c r="R1987" t="s">
        <v>8329</v>
      </c>
      <c r="S1987" s="15">
        <f t="shared" ref="S1987:S2050" si="158">(((J1987/60)/60)/24)+DATE(1970,1,1)</f>
        <v>41646.792222222226</v>
      </c>
      <c r="T1987" s="15">
        <f t="shared" ref="T1987:T2050" si="159">(((I1987/60)/60)/24)+DATE(1970,1,1)</f>
        <v>41676.792222222226</v>
      </c>
      <c r="U1987">
        <f t="shared" ref="U1987:U2050" si="160">YEAR(S1987)</f>
        <v>2014</v>
      </c>
    </row>
    <row r="1988" spans="1:21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6"/>
        <v>22</v>
      </c>
      <c r="P1988" s="10">
        <f t="shared" si="157"/>
        <v>35.729999999999997</v>
      </c>
      <c r="Q1988" t="s">
        <v>8311</v>
      </c>
      <c r="R1988" t="s">
        <v>8356</v>
      </c>
      <c r="S1988" s="15">
        <f t="shared" si="158"/>
        <v>41044.988055555557</v>
      </c>
      <c r="T1988" s="15">
        <f t="shared" si="159"/>
        <v>41104.988055555557</v>
      </c>
      <c r="U1988">
        <f t="shared" si="160"/>
        <v>2012</v>
      </c>
    </row>
    <row r="1989" spans="1:21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6"/>
        <v>250</v>
      </c>
      <c r="P1989" s="10">
        <f t="shared" si="157"/>
        <v>67.31</v>
      </c>
      <c r="Q1989" t="s">
        <v>8327</v>
      </c>
      <c r="R1989" t="s">
        <v>8331</v>
      </c>
      <c r="S1989" s="15">
        <f t="shared" si="158"/>
        <v>42565.009097222224</v>
      </c>
      <c r="T1989" s="15">
        <f t="shared" si="159"/>
        <v>42572.009097222224</v>
      </c>
      <c r="U1989">
        <f t="shared" si="160"/>
        <v>2016</v>
      </c>
    </row>
    <row r="1990" spans="1:21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6"/>
        <v>2</v>
      </c>
      <c r="P1990" s="10">
        <f t="shared" si="157"/>
        <v>116.53</v>
      </c>
      <c r="Q1990" t="s">
        <v>8308</v>
      </c>
      <c r="R1990" t="s">
        <v>8310</v>
      </c>
      <c r="S1990" s="15">
        <f t="shared" si="158"/>
        <v>42612.642754629633</v>
      </c>
      <c r="T1990" s="15">
        <f t="shared" si="159"/>
        <v>42657.642754629633</v>
      </c>
      <c r="U1990">
        <f t="shared" si="160"/>
        <v>2016</v>
      </c>
    </row>
    <row r="1991" spans="1:21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6"/>
        <v>24</v>
      </c>
      <c r="P1991" s="10">
        <f t="shared" si="157"/>
        <v>45.84</v>
      </c>
      <c r="Q1991" t="s">
        <v>8323</v>
      </c>
      <c r="R1991" t="s">
        <v>8326</v>
      </c>
      <c r="S1991" s="15">
        <f t="shared" si="158"/>
        <v>41921.770439814813</v>
      </c>
      <c r="T1991" s="15">
        <f t="shared" si="159"/>
        <v>41938.770439814813</v>
      </c>
      <c r="U1991">
        <f t="shared" si="160"/>
        <v>2014</v>
      </c>
    </row>
    <row r="1992" spans="1:21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6"/>
        <v>11</v>
      </c>
      <c r="P1992" s="10">
        <f t="shared" si="157"/>
        <v>217.38</v>
      </c>
      <c r="Q1992" t="s">
        <v>8323</v>
      </c>
      <c r="R1992" t="s">
        <v>8324</v>
      </c>
      <c r="S1992" s="15">
        <f t="shared" si="158"/>
        <v>42773.916180555556</v>
      </c>
      <c r="T1992" s="15">
        <f t="shared" si="159"/>
        <v>42818.874513888892</v>
      </c>
      <c r="U1992">
        <f t="shared" si="160"/>
        <v>2017</v>
      </c>
    </row>
    <row r="1993" spans="1:21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6"/>
        <v>144</v>
      </c>
      <c r="P1993" s="10">
        <f t="shared" si="157"/>
        <v>22.74</v>
      </c>
      <c r="Q1993" t="s">
        <v>8327</v>
      </c>
      <c r="R1993" t="s">
        <v>8336</v>
      </c>
      <c r="S1993" s="15">
        <f t="shared" si="158"/>
        <v>42079.745578703703</v>
      </c>
      <c r="T1993" s="15">
        <f t="shared" si="159"/>
        <v>42109.957638888889</v>
      </c>
      <c r="U1993">
        <f t="shared" si="160"/>
        <v>2015</v>
      </c>
    </row>
    <row r="1994" spans="1:21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6"/>
        <v>115</v>
      </c>
      <c r="P1994" s="10">
        <f t="shared" si="157"/>
        <v>50.59</v>
      </c>
      <c r="Q1994" t="s">
        <v>8321</v>
      </c>
      <c r="R1994" t="s">
        <v>8343</v>
      </c>
      <c r="S1994" s="15">
        <f t="shared" si="158"/>
        <v>40324.662511574075</v>
      </c>
      <c r="T1994" s="15">
        <f t="shared" si="159"/>
        <v>40391.125</v>
      </c>
      <c r="U1994">
        <f t="shared" si="160"/>
        <v>2010</v>
      </c>
    </row>
    <row r="1995" spans="1:21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6"/>
        <v>17</v>
      </c>
      <c r="P1995" s="10">
        <f t="shared" si="157"/>
        <v>40.83</v>
      </c>
      <c r="Q1995" t="s">
        <v>8323</v>
      </c>
      <c r="R1995" t="s">
        <v>8324</v>
      </c>
      <c r="S1995" s="15">
        <f t="shared" si="158"/>
        <v>42629.503483796296</v>
      </c>
      <c r="T1995" s="15">
        <f t="shared" si="159"/>
        <v>42650.583333333328</v>
      </c>
      <c r="U1995">
        <f t="shared" si="160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6"/>
        <v>114</v>
      </c>
      <c r="P1996" s="10">
        <f t="shared" si="157"/>
        <v>74.349999999999994</v>
      </c>
      <c r="Q1996" t="s">
        <v>8323</v>
      </c>
      <c r="R1996" t="s">
        <v>8326</v>
      </c>
      <c r="S1996" s="15">
        <f t="shared" si="158"/>
        <v>42192.591944444444</v>
      </c>
      <c r="T1996" s="15">
        <f t="shared" si="159"/>
        <v>42223.708333333328</v>
      </c>
      <c r="U1996">
        <f t="shared" si="160"/>
        <v>2015</v>
      </c>
    </row>
    <row r="1997" spans="1:21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6"/>
        <v>7</v>
      </c>
      <c r="P1997" s="10">
        <f t="shared" si="157"/>
        <v>213.38</v>
      </c>
      <c r="Q1997" t="s">
        <v>8313</v>
      </c>
      <c r="R1997" t="s">
        <v>8314</v>
      </c>
      <c r="S1997" s="15">
        <f t="shared" si="158"/>
        <v>42065.084375000006</v>
      </c>
      <c r="T1997" s="15">
        <f t="shared" si="159"/>
        <v>42095.042708333334</v>
      </c>
      <c r="U1997">
        <f t="shared" si="160"/>
        <v>2015</v>
      </c>
    </row>
    <row r="1998" spans="1:21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6"/>
        <v>171</v>
      </c>
      <c r="P1998" s="10">
        <f t="shared" si="157"/>
        <v>60.96</v>
      </c>
      <c r="Q1998" t="s">
        <v>8308</v>
      </c>
      <c r="R1998" t="s">
        <v>8340</v>
      </c>
      <c r="S1998" s="15">
        <f t="shared" si="158"/>
        <v>42275.588715277772</v>
      </c>
      <c r="T1998" s="15">
        <f t="shared" si="159"/>
        <v>42317.60555555555</v>
      </c>
      <c r="U1998">
        <f t="shared" si="160"/>
        <v>2015</v>
      </c>
    </row>
    <row r="1999" spans="1:21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6"/>
        <v>4</v>
      </c>
      <c r="P1999" s="10">
        <f t="shared" si="157"/>
        <v>41.59</v>
      </c>
      <c r="Q1999" t="s">
        <v>8308</v>
      </c>
      <c r="R1999" t="s">
        <v>8310</v>
      </c>
      <c r="S1999" s="15">
        <f t="shared" si="158"/>
        <v>42123.678645833337</v>
      </c>
      <c r="T1999" s="15">
        <f t="shared" si="159"/>
        <v>42153.678645833337</v>
      </c>
      <c r="U1999">
        <f t="shared" si="160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6"/>
        <v>100</v>
      </c>
      <c r="P2000" s="10">
        <f t="shared" si="157"/>
        <v>37.78</v>
      </c>
      <c r="Q2000" t="s">
        <v>8323</v>
      </c>
      <c r="R2000" t="s">
        <v>8326</v>
      </c>
      <c r="S2000" s="15">
        <f t="shared" si="158"/>
        <v>41894.91375</v>
      </c>
      <c r="T2000" s="15">
        <f t="shared" si="159"/>
        <v>41938.029861111114</v>
      </c>
      <c r="U2000">
        <f t="shared" si="160"/>
        <v>2014</v>
      </c>
    </row>
    <row r="2001" spans="1:21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6"/>
        <v>131</v>
      </c>
      <c r="P2001" s="10">
        <f t="shared" si="157"/>
        <v>65.38</v>
      </c>
      <c r="Q2001" t="s">
        <v>8321</v>
      </c>
      <c r="R2001" t="s">
        <v>8343</v>
      </c>
      <c r="S2001" s="15">
        <f t="shared" si="158"/>
        <v>41557.949687500004</v>
      </c>
      <c r="T2001" s="15">
        <f t="shared" si="159"/>
        <v>41592.249305555553</v>
      </c>
      <c r="U2001">
        <f t="shared" si="160"/>
        <v>2013</v>
      </c>
    </row>
    <row r="2002" spans="1:21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6"/>
        <v>28</v>
      </c>
      <c r="P2002" s="10">
        <f t="shared" si="157"/>
        <v>84.9</v>
      </c>
      <c r="Q2002" t="s">
        <v>8319</v>
      </c>
      <c r="R2002" t="s">
        <v>8345</v>
      </c>
      <c r="S2002" s="15">
        <f t="shared" si="158"/>
        <v>41932.871990740743</v>
      </c>
      <c r="T2002" s="15">
        <f t="shared" si="159"/>
        <v>41965.249305555553</v>
      </c>
      <c r="U2002">
        <f t="shared" si="160"/>
        <v>2014</v>
      </c>
    </row>
    <row r="2003" spans="1:21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6"/>
        <v>48</v>
      </c>
      <c r="P2003" s="10">
        <f t="shared" si="157"/>
        <v>94.28</v>
      </c>
      <c r="Q2003" t="s">
        <v>8313</v>
      </c>
      <c r="R2003" t="s">
        <v>8314</v>
      </c>
      <c r="S2003" s="15">
        <f t="shared" si="158"/>
        <v>42159.47256944445</v>
      </c>
      <c r="T2003" s="15">
        <f t="shared" si="159"/>
        <v>42182.915972222225</v>
      </c>
      <c r="U2003">
        <f t="shared" si="160"/>
        <v>2015</v>
      </c>
    </row>
    <row r="2004" spans="1:21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6"/>
        <v>16</v>
      </c>
      <c r="P2004" s="10">
        <f t="shared" si="157"/>
        <v>188.56</v>
      </c>
      <c r="Q2004" t="s">
        <v>8323</v>
      </c>
      <c r="R2004" t="s">
        <v>8326</v>
      </c>
      <c r="S2004" s="15">
        <f t="shared" si="158"/>
        <v>42159.224432870367</v>
      </c>
      <c r="T2004" s="15">
        <f t="shared" si="159"/>
        <v>42204.224432870367</v>
      </c>
      <c r="U2004">
        <f t="shared" si="160"/>
        <v>2015</v>
      </c>
    </row>
    <row r="2005" spans="1:21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6"/>
        <v>14</v>
      </c>
      <c r="P2005" s="10">
        <f t="shared" si="157"/>
        <v>44.5</v>
      </c>
      <c r="Q2005" t="s">
        <v>8327</v>
      </c>
      <c r="R2005" t="s">
        <v>8354</v>
      </c>
      <c r="S2005" s="15">
        <f t="shared" si="158"/>
        <v>40671.879293981481</v>
      </c>
      <c r="T2005" s="15">
        <f t="shared" si="159"/>
        <v>40732.875</v>
      </c>
      <c r="U2005">
        <f t="shared" si="160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6"/>
        <v>102</v>
      </c>
      <c r="P2006" s="10">
        <f t="shared" si="157"/>
        <v>40.24</v>
      </c>
      <c r="Q2006" t="s">
        <v>8323</v>
      </c>
      <c r="R2006" t="s">
        <v>8326</v>
      </c>
      <c r="S2006" s="15">
        <f t="shared" si="158"/>
        <v>42459.15861111111</v>
      </c>
      <c r="T2006" s="15">
        <f t="shared" si="159"/>
        <v>42518.905555555553</v>
      </c>
      <c r="U2006">
        <f t="shared" si="160"/>
        <v>2016</v>
      </c>
    </row>
    <row r="2007" spans="1:21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6"/>
        <v>112</v>
      </c>
      <c r="P2007" s="10">
        <f t="shared" si="157"/>
        <v>35.130000000000003</v>
      </c>
      <c r="Q2007" t="s">
        <v>8308</v>
      </c>
      <c r="R2007" t="s">
        <v>8310</v>
      </c>
      <c r="S2007" s="15">
        <f t="shared" si="158"/>
        <v>41932.036851851852</v>
      </c>
      <c r="T2007" s="15">
        <f t="shared" si="159"/>
        <v>41992.078518518523</v>
      </c>
      <c r="U2007">
        <f t="shared" si="160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6"/>
        <v>211</v>
      </c>
      <c r="P2008" s="10">
        <f t="shared" si="157"/>
        <v>29.07</v>
      </c>
      <c r="Q2008" t="s">
        <v>8323</v>
      </c>
      <c r="R2008" t="s">
        <v>8326</v>
      </c>
      <c r="S2008" s="15">
        <f t="shared" si="158"/>
        <v>42105.267488425925</v>
      </c>
      <c r="T2008" s="15">
        <f t="shared" si="159"/>
        <v>42132.836805555555</v>
      </c>
      <c r="U2008">
        <f t="shared" si="160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6"/>
        <v>109</v>
      </c>
      <c r="P2009" s="10">
        <f t="shared" si="157"/>
        <v>34.409999999999997</v>
      </c>
      <c r="Q2009" t="s">
        <v>8323</v>
      </c>
      <c r="R2009" t="s">
        <v>8326</v>
      </c>
      <c r="S2009" s="15">
        <f t="shared" si="158"/>
        <v>42511.741944444439</v>
      </c>
      <c r="T2009" s="15">
        <f t="shared" si="159"/>
        <v>42523.916666666672</v>
      </c>
      <c r="U2009">
        <f t="shared" si="160"/>
        <v>2016</v>
      </c>
    </row>
    <row r="2010" spans="1:21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6"/>
        <v>17</v>
      </c>
      <c r="P2010" s="10">
        <f t="shared" si="157"/>
        <v>52.41</v>
      </c>
      <c r="Q2010" t="s">
        <v>8308</v>
      </c>
      <c r="R2010" t="s">
        <v>8310</v>
      </c>
      <c r="S2010" s="15">
        <f t="shared" si="158"/>
        <v>42611.933969907404</v>
      </c>
      <c r="T2010" s="15">
        <f t="shared" si="159"/>
        <v>42641.933969907404</v>
      </c>
      <c r="U2010">
        <f t="shared" si="160"/>
        <v>2016</v>
      </c>
    </row>
    <row r="2011" spans="1:21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6"/>
        <v>111</v>
      </c>
      <c r="P2011" s="10">
        <f t="shared" si="157"/>
        <v>38.86</v>
      </c>
      <c r="Q2011" t="s">
        <v>8313</v>
      </c>
      <c r="R2011" t="s">
        <v>8314</v>
      </c>
      <c r="S2011" s="15">
        <f t="shared" si="158"/>
        <v>41814.785925925928</v>
      </c>
      <c r="T2011" s="15">
        <f t="shared" si="159"/>
        <v>41844.785925925928</v>
      </c>
      <c r="U2011">
        <f t="shared" si="160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6"/>
        <v>101</v>
      </c>
      <c r="P2012" s="10">
        <f t="shared" si="157"/>
        <v>45.11</v>
      </c>
      <c r="Q2012" t="s">
        <v>8323</v>
      </c>
      <c r="R2012" t="s">
        <v>8326</v>
      </c>
      <c r="S2012" s="15">
        <f t="shared" si="158"/>
        <v>42733.50136574074</v>
      </c>
      <c r="T2012" s="15">
        <f t="shared" si="159"/>
        <v>42753.50136574074</v>
      </c>
      <c r="U2012">
        <f t="shared" si="160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6"/>
        <v>111</v>
      </c>
      <c r="P2013" s="10">
        <f t="shared" si="157"/>
        <v>47.66</v>
      </c>
      <c r="Q2013" t="s">
        <v>8323</v>
      </c>
      <c r="R2013" t="s">
        <v>8326</v>
      </c>
      <c r="S2013" s="15">
        <f t="shared" si="158"/>
        <v>42381.671840277777</v>
      </c>
      <c r="T2013" s="15">
        <f t="shared" si="159"/>
        <v>42411.957638888889</v>
      </c>
      <c r="U2013">
        <f t="shared" si="160"/>
        <v>2016</v>
      </c>
    </row>
    <row r="2014" spans="1:21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ref="O2014:O2077" si="161">ROUND(E2014/D2014*100,0)</f>
        <v>167</v>
      </c>
      <c r="P2014" s="10">
        <f t="shared" si="157"/>
        <v>59.46</v>
      </c>
      <c r="Q2014" t="s">
        <v>8321</v>
      </c>
      <c r="R2014" t="s">
        <v>8332</v>
      </c>
      <c r="S2014" s="15">
        <f t="shared" si="158"/>
        <v>42098.291828703703</v>
      </c>
      <c r="T2014" s="15">
        <f t="shared" si="159"/>
        <v>42122</v>
      </c>
      <c r="U2014">
        <f t="shared" si="160"/>
        <v>2015</v>
      </c>
    </row>
    <row r="2015" spans="1:21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61"/>
        <v>111</v>
      </c>
      <c r="P2015" s="10">
        <f t="shared" si="157"/>
        <v>43.71</v>
      </c>
      <c r="Q2015" t="s">
        <v>8327</v>
      </c>
      <c r="R2015" t="s">
        <v>8328</v>
      </c>
      <c r="S2015" s="15">
        <f t="shared" si="158"/>
        <v>40811.120324074072</v>
      </c>
      <c r="T2015" s="15">
        <f t="shared" si="159"/>
        <v>40871.161990740737</v>
      </c>
      <c r="U2015">
        <f t="shared" si="160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61"/>
        <v>111</v>
      </c>
      <c r="P2016" s="10">
        <f t="shared" si="157"/>
        <v>83.05</v>
      </c>
      <c r="Q2016" t="s">
        <v>8323</v>
      </c>
      <c r="R2016" t="s">
        <v>8326</v>
      </c>
      <c r="S2016" s="15">
        <f t="shared" si="158"/>
        <v>42146.731087962966</v>
      </c>
      <c r="T2016" s="15">
        <f t="shared" si="159"/>
        <v>42176.731087962966</v>
      </c>
      <c r="U2016">
        <f t="shared" si="160"/>
        <v>2015</v>
      </c>
    </row>
    <row r="2017" spans="1:21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61"/>
        <v>111</v>
      </c>
      <c r="P2017" s="10">
        <f t="shared" si="157"/>
        <v>92.22</v>
      </c>
      <c r="Q2017" t="s">
        <v>8308</v>
      </c>
      <c r="R2017" t="s">
        <v>8340</v>
      </c>
      <c r="S2017" s="15">
        <f t="shared" si="158"/>
        <v>42380.926111111112</v>
      </c>
      <c r="T2017" s="15">
        <f t="shared" si="159"/>
        <v>42410.926111111112</v>
      </c>
      <c r="U2017">
        <f t="shared" si="160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61"/>
        <v>101</v>
      </c>
      <c r="P2018" s="10">
        <f t="shared" si="157"/>
        <v>55.33</v>
      </c>
      <c r="Q2018" t="s">
        <v>8323</v>
      </c>
      <c r="R2018" t="s">
        <v>8326</v>
      </c>
      <c r="S2018" s="15">
        <f t="shared" si="158"/>
        <v>42372.693055555559</v>
      </c>
      <c r="T2018" s="15">
        <f t="shared" si="159"/>
        <v>42402.693055555559</v>
      </c>
      <c r="U2018">
        <f t="shared" si="160"/>
        <v>2016</v>
      </c>
    </row>
    <row r="2019" spans="1:21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61"/>
        <v>41</v>
      </c>
      <c r="P2019" s="10">
        <f t="shared" si="157"/>
        <v>31.85</v>
      </c>
      <c r="Q2019" t="s">
        <v>8311</v>
      </c>
      <c r="R2019" t="s">
        <v>8352</v>
      </c>
      <c r="S2019" s="15">
        <f t="shared" si="158"/>
        <v>41604.996458333335</v>
      </c>
      <c r="T2019" s="15">
        <f t="shared" si="159"/>
        <v>41634.996458333335</v>
      </c>
      <c r="U2019">
        <f t="shared" si="160"/>
        <v>2013</v>
      </c>
    </row>
    <row r="2020" spans="1:21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61"/>
        <v>110</v>
      </c>
      <c r="P2020" s="10">
        <f t="shared" si="157"/>
        <v>31.83</v>
      </c>
      <c r="Q2020" t="s">
        <v>8327</v>
      </c>
      <c r="R2020" t="s">
        <v>8328</v>
      </c>
      <c r="S2020" s="15">
        <f t="shared" si="158"/>
        <v>41535.90148148148</v>
      </c>
      <c r="T2020" s="15">
        <f t="shared" si="159"/>
        <v>41558</v>
      </c>
      <c r="U2020">
        <f t="shared" si="160"/>
        <v>2013</v>
      </c>
    </row>
    <row r="2021" spans="1:21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61"/>
        <v>8</v>
      </c>
      <c r="P2021" s="10">
        <f t="shared" si="157"/>
        <v>45.97</v>
      </c>
      <c r="Q2021" t="s">
        <v>8311</v>
      </c>
      <c r="R2021" t="s">
        <v>8356</v>
      </c>
      <c r="S2021" s="15">
        <f t="shared" si="158"/>
        <v>42136.297175925924</v>
      </c>
      <c r="T2021" s="15">
        <f t="shared" si="159"/>
        <v>42167.297175925924</v>
      </c>
      <c r="U2021">
        <f t="shared" si="160"/>
        <v>2015</v>
      </c>
    </row>
    <row r="2022" spans="1:21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61"/>
        <v>127</v>
      </c>
      <c r="P2022" s="10">
        <f t="shared" si="157"/>
        <v>40.270000000000003</v>
      </c>
      <c r="Q2022" t="s">
        <v>8321</v>
      </c>
      <c r="R2022" t="s">
        <v>8343</v>
      </c>
      <c r="S2022" s="15">
        <f t="shared" si="158"/>
        <v>41724.776539351849</v>
      </c>
      <c r="T2022" s="15">
        <f t="shared" si="159"/>
        <v>41754.776539351849</v>
      </c>
      <c r="U2022">
        <f t="shared" si="160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61"/>
        <v>110</v>
      </c>
      <c r="P2023" s="10">
        <f t="shared" si="157"/>
        <v>50.02</v>
      </c>
      <c r="Q2023" t="s">
        <v>8323</v>
      </c>
      <c r="R2023" t="s">
        <v>8326</v>
      </c>
      <c r="S2023" s="15">
        <f t="shared" si="158"/>
        <v>41893.783553240741</v>
      </c>
      <c r="T2023" s="15">
        <f t="shared" si="159"/>
        <v>41914.597916666666</v>
      </c>
      <c r="U2023">
        <f t="shared" si="160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61"/>
        <v>110</v>
      </c>
      <c r="P2024" s="10">
        <f t="shared" si="157"/>
        <v>91.67</v>
      </c>
      <c r="Q2024" t="s">
        <v>8323</v>
      </c>
      <c r="R2024" t="s">
        <v>8326</v>
      </c>
      <c r="S2024" s="15">
        <f t="shared" si="158"/>
        <v>42054.024421296301</v>
      </c>
      <c r="T2024" s="15">
        <f t="shared" si="159"/>
        <v>42061.024421296301</v>
      </c>
      <c r="U2024">
        <f t="shared" si="160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61"/>
        <v>103</v>
      </c>
      <c r="P2025" s="10">
        <f t="shared" si="157"/>
        <v>23.87</v>
      </c>
      <c r="Q2025" t="s">
        <v>8323</v>
      </c>
      <c r="R2025" t="s">
        <v>8326</v>
      </c>
      <c r="S2025" s="15">
        <f t="shared" si="158"/>
        <v>42675.694236111114</v>
      </c>
      <c r="T2025" s="15">
        <f t="shared" si="159"/>
        <v>42705.735902777778</v>
      </c>
      <c r="U2025">
        <f t="shared" si="160"/>
        <v>2016</v>
      </c>
    </row>
    <row r="2026" spans="1:21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61"/>
        <v>5</v>
      </c>
      <c r="P2026" s="10">
        <f t="shared" si="157"/>
        <v>109.07</v>
      </c>
      <c r="Q2026" t="s">
        <v>8313</v>
      </c>
      <c r="R2026" t="s">
        <v>8314</v>
      </c>
      <c r="S2026" s="15">
        <f t="shared" si="158"/>
        <v>42010.674513888895</v>
      </c>
      <c r="T2026" s="15">
        <f t="shared" si="159"/>
        <v>42040.674513888895</v>
      </c>
      <c r="U2026">
        <f t="shared" si="160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61"/>
        <v>109</v>
      </c>
      <c r="P2027" s="10">
        <f t="shared" si="157"/>
        <v>41.92</v>
      </c>
      <c r="Q2027" t="s">
        <v>8323</v>
      </c>
      <c r="R2027" t="s">
        <v>8326</v>
      </c>
      <c r="S2027" s="15">
        <f t="shared" si="158"/>
        <v>42162.729548611111</v>
      </c>
      <c r="T2027" s="15">
        <f t="shared" si="159"/>
        <v>42192.729548611111</v>
      </c>
      <c r="U2027">
        <f t="shared" si="160"/>
        <v>2015</v>
      </c>
    </row>
    <row r="2028" spans="1:21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61"/>
        <v>5</v>
      </c>
      <c r="P2028" s="10">
        <f t="shared" si="157"/>
        <v>29.04</v>
      </c>
      <c r="Q2028" t="s">
        <v>8316</v>
      </c>
      <c r="R2028" t="s">
        <v>8334</v>
      </c>
      <c r="S2028" s="15">
        <f t="shared" si="158"/>
        <v>42647.750092592592</v>
      </c>
      <c r="T2028" s="15">
        <f t="shared" si="159"/>
        <v>42677.750092592592</v>
      </c>
      <c r="U2028">
        <f t="shared" si="160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61"/>
        <v>108</v>
      </c>
      <c r="P2029" s="10">
        <f t="shared" si="157"/>
        <v>81.25</v>
      </c>
      <c r="Q2029" t="s">
        <v>8323</v>
      </c>
      <c r="R2029" t="s">
        <v>8326</v>
      </c>
      <c r="S2029" s="15">
        <f t="shared" si="158"/>
        <v>42039.384571759263</v>
      </c>
      <c r="T2029" s="15">
        <f t="shared" si="159"/>
        <v>42052.583333333328</v>
      </c>
      <c r="U2029">
        <f t="shared" si="160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61"/>
        <v>163</v>
      </c>
      <c r="P2030" s="10">
        <f t="shared" si="157"/>
        <v>95.59</v>
      </c>
      <c r="Q2030" t="s">
        <v>8323</v>
      </c>
      <c r="R2030" t="s">
        <v>8326</v>
      </c>
      <c r="S2030" s="15">
        <f t="shared" si="158"/>
        <v>42097.786493055552</v>
      </c>
      <c r="T2030" s="15">
        <f t="shared" si="159"/>
        <v>42127.952083333337</v>
      </c>
      <c r="U2030">
        <f t="shared" si="160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61"/>
        <v>162</v>
      </c>
      <c r="P2031" s="10">
        <f t="shared" si="157"/>
        <v>52.35</v>
      </c>
      <c r="Q2031" t="s">
        <v>8323</v>
      </c>
      <c r="R2031" t="s">
        <v>8326</v>
      </c>
      <c r="S2031" s="15">
        <f t="shared" si="158"/>
        <v>42203.432129629626</v>
      </c>
      <c r="T2031" s="15">
        <f t="shared" si="159"/>
        <v>42233.432129629626</v>
      </c>
      <c r="U2031">
        <f t="shared" si="160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61"/>
        <v>135</v>
      </c>
      <c r="P2032" s="10">
        <f t="shared" si="157"/>
        <v>89.79</v>
      </c>
      <c r="Q2032" t="s">
        <v>8323</v>
      </c>
      <c r="R2032" t="s">
        <v>8326</v>
      </c>
      <c r="S2032" s="15">
        <f t="shared" si="158"/>
        <v>42374.911226851851</v>
      </c>
      <c r="T2032" s="15">
        <f t="shared" si="159"/>
        <v>42388.207638888889</v>
      </c>
      <c r="U2032">
        <f t="shared" si="160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61"/>
        <v>108</v>
      </c>
      <c r="P2033" s="10">
        <f t="shared" si="157"/>
        <v>25.25</v>
      </c>
      <c r="Q2033" t="s">
        <v>8323</v>
      </c>
      <c r="R2033" t="s">
        <v>8326</v>
      </c>
      <c r="S2033" s="15">
        <f t="shared" si="158"/>
        <v>42103.399479166663</v>
      </c>
      <c r="T2033" s="15">
        <f t="shared" si="159"/>
        <v>42133.399479166663</v>
      </c>
      <c r="U2033">
        <f t="shared" si="160"/>
        <v>2015</v>
      </c>
    </row>
    <row r="2034" spans="1:21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61"/>
        <v>161</v>
      </c>
      <c r="P2034" s="10">
        <f t="shared" si="157"/>
        <v>76.86</v>
      </c>
      <c r="Q2034" t="s">
        <v>8327</v>
      </c>
      <c r="R2034" t="s">
        <v>8331</v>
      </c>
      <c r="S2034" s="15">
        <f t="shared" si="158"/>
        <v>42075.171203703707</v>
      </c>
      <c r="T2034" s="15">
        <f t="shared" si="159"/>
        <v>42105.171203703707</v>
      </c>
      <c r="U2034">
        <f t="shared" si="160"/>
        <v>2015</v>
      </c>
    </row>
    <row r="2035" spans="1:21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61"/>
        <v>103</v>
      </c>
      <c r="P2035" s="10">
        <f t="shared" si="157"/>
        <v>43.62</v>
      </c>
      <c r="Q2035" t="s">
        <v>8327</v>
      </c>
      <c r="R2035" t="s">
        <v>8341</v>
      </c>
      <c r="S2035" s="15">
        <f t="shared" si="158"/>
        <v>41390.757754629631</v>
      </c>
      <c r="T2035" s="15">
        <f t="shared" si="159"/>
        <v>41425.708333333336</v>
      </c>
      <c r="U2035">
        <f t="shared" si="160"/>
        <v>2013</v>
      </c>
    </row>
    <row r="2036" spans="1:21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61"/>
        <v>107</v>
      </c>
      <c r="P2036" s="10">
        <f t="shared" si="157"/>
        <v>64.44</v>
      </c>
      <c r="Q2036" t="s">
        <v>8327</v>
      </c>
      <c r="R2036" t="s">
        <v>8331</v>
      </c>
      <c r="S2036" s="15">
        <f t="shared" si="158"/>
        <v>41571.998379629629</v>
      </c>
      <c r="T2036" s="15">
        <f t="shared" si="159"/>
        <v>41614.973611111112</v>
      </c>
      <c r="U2036">
        <f t="shared" si="160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61"/>
        <v>161</v>
      </c>
      <c r="P2037" s="10">
        <f t="shared" si="157"/>
        <v>57.5</v>
      </c>
      <c r="Q2037" t="s">
        <v>8323</v>
      </c>
      <c r="R2037" t="s">
        <v>8326</v>
      </c>
      <c r="S2037" s="15">
        <f t="shared" si="158"/>
        <v>42446.943831018521</v>
      </c>
      <c r="T2037" s="15">
        <f t="shared" si="159"/>
        <v>42476.943831018521</v>
      </c>
      <c r="U2037">
        <f t="shared" si="160"/>
        <v>2016</v>
      </c>
    </row>
    <row r="2038" spans="1:21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61"/>
        <v>8</v>
      </c>
      <c r="P2038" s="10">
        <f t="shared" si="157"/>
        <v>200.63</v>
      </c>
      <c r="Q2038" t="s">
        <v>8323</v>
      </c>
      <c r="R2038" t="s">
        <v>8324</v>
      </c>
      <c r="S2038" s="15">
        <f t="shared" si="158"/>
        <v>42628.690266203703</v>
      </c>
      <c r="T2038" s="15">
        <f t="shared" si="159"/>
        <v>42660.166666666672</v>
      </c>
      <c r="U2038">
        <f t="shared" si="160"/>
        <v>2016</v>
      </c>
    </row>
    <row r="2039" spans="1:21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61"/>
        <v>119</v>
      </c>
      <c r="P2039" s="10">
        <f t="shared" si="157"/>
        <v>80.25</v>
      </c>
      <c r="Q2039" t="s">
        <v>8323</v>
      </c>
      <c r="R2039" t="s">
        <v>8324</v>
      </c>
      <c r="S2039" s="15">
        <f t="shared" si="158"/>
        <v>42780.740277777775</v>
      </c>
      <c r="T2039" s="15">
        <f t="shared" si="159"/>
        <v>42795.083333333328</v>
      </c>
      <c r="U2039">
        <f t="shared" si="160"/>
        <v>2017</v>
      </c>
    </row>
    <row r="2040" spans="1:21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61"/>
        <v>107</v>
      </c>
      <c r="P2040" s="10">
        <f t="shared" si="157"/>
        <v>39.049999999999997</v>
      </c>
      <c r="Q2040" t="s">
        <v>8311</v>
      </c>
      <c r="R2040" t="s">
        <v>8333</v>
      </c>
      <c r="S2040" s="15">
        <f t="shared" si="158"/>
        <v>41943.604097222218</v>
      </c>
      <c r="T2040" s="15">
        <f t="shared" si="159"/>
        <v>41974.207638888889</v>
      </c>
      <c r="U2040">
        <f t="shared" si="160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61"/>
        <v>106</v>
      </c>
      <c r="P2041" s="10">
        <f t="shared" si="157"/>
        <v>23.1</v>
      </c>
      <c r="Q2041" t="s">
        <v>8323</v>
      </c>
      <c r="R2041" t="s">
        <v>8326</v>
      </c>
      <c r="S2041" s="15">
        <f t="shared" si="158"/>
        <v>42065.887361111112</v>
      </c>
      <c r="T2041" s="15">
        <f t="shared" si="159"/>
        <v>42095.845694444448</v>
      </c>
      <c r="U2041">
        <f t="shared" si="160"/>
        <v>2015</v>
      </c>
    </row>
    <row r="2042" spans="1:21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61"/>
        <v>106</v>
      </c>
      <c r="P2042" s="10">
        <f t="shared" si="157"/>
        <v>40.78</v>
      </c>
      <c r="Q2042" t="s">
        <v>8321</v>
      </c>
      <c r="R2042" t="s">
        <v>8343</v>
      </c>
      <c r="S2042" s="15">
        <f t="shared" si="158"/>
        <v>41631.902766203704</v>
      </c>
      <c r="T2042" s="15">
        <f t="shared" si="159"/>
        <v>41661.902766203704</v>
      </c>
      <c r="U2042">
        <f t="shared" si="160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61"/>
        <v>106</v>
      </c>
      <c r="P2043" s="10">
        <f t="shared" si="157"/>
        <v>36.07</v>
      </c>
      <c r="Q2043" t="s">
        <v>8323</v>
      </c>
      <c r="R2043" t="s">
        <v>8326</v>
      </c>
      <c r="S2043" s="15">
        <f t="shared" si="158"/>
        <v>41923.921643518523</v>
      </c>
      <c r="T2043" s="15">
        <f t="shared" si="159"/>
        <v>41949.031944444447</v>
      </c>
      <c r="U2043">
        <f t="shared" si="160"/>
        <v>2014</v>
      </c>
    </row>
    <row r="2044" spans="1:21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61"/>
        <v>79</v>
      </c>
      <c r="P2044" s="10">
        <f t="shared" si="157"/>
        <v>131.66999999999999</v>
      </c>
      <c r="Q2044" t="s">
        <v>8313</v>
      </c>
      <c r="R2044" t="s">
        <v>8351</v>
      </c>
      <c r="S2044" s="15">
        <f t="shared" si="158"/>
        <v>42707.895462962959</v>
      </c>
      <c r="T2044" s="15">
        <f t="shared" si="159"/>
        <v>42729.458333333328</v>
      </c>
      <c r="U2044">
        <f t="shared" si="160"/>
        <v>2016</v>
      </c>
    </row>
    <row r="2045" spans="1:21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61"/>
        <v>16</v>
      </c>
      <c r="P2045" s="10">
        <f t="shared" si="157"/>
        <v>49.28</v>
      </c>
      <c r="Q2045" t="s">
        <v>8323</v>
      </c>
      <c r="R2045" t="s">
        <v>8326</v>
      </c>
      <c r="S2045" s="15">
        <f t="shared" si="158"/>
        <v>42016.120613425926</v>
      </c>
      <c r="T2045" s="15">
        <f t="shared" si="159"/>
        <v>42046.120613425926</v>
      </c>
      <c r="U2045">
        <f t="shared" si="160"/>
        <v>2015</v>
      </c>
    </row>
    <row r="2046" spans="1:21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61"/>
        <v>105</v>
      </c>
      <c r="P2046" s="10">
        <f t="shared" si="157"/>
        <v>58.37</v>
      </c>
      <c r="Q2046" t="s">
        <v>8327</v>
      </c>
      <c r="R2046" t="s">
        <v>8331</v>
      </c>
      <c r="S2046" s="15">
        <f t="shared" si="158"/>
        <v>41301.654340277775</v>
      </c>
      <c r="T2046" s="15">
        <f t="shared" si="159"/>
        <v>41341.654340277775</v>
      </c>
      <c r="U2046">
        <f t="shared" si="160"/>
        <v>2013</v>
      </c>
    </row>
    <row r="2047" spans="1:21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61"/>
        <v>105</v>
      </c>
      <c r="P2047" s="10">
        <f t="shared" si="157"/>
        <v>58.33</v>
      </c>
      <c r="Q2047" t="s">
        <v>8327</v>
      </c>
      <c r="R2047" t="s">
        <v>8331</v>
      </c>
      <c r="S2047" s="15">
        <f t="shared" si="158"/>
        <v>41123.056273148148</v>
      </c>
      <c r="T2047" s="15">
        <f t="shared" si="159"/>
        <v>41153.056273148148</v>
      </c>
      <c r="U2047">
        <f t="shared" si="160"/>
        <v>2012</v>
      </c>
    </row>
    <row r="2048" spans="1:21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61"/>
        <v>11</v>
      </c>
      <c r="P2048" s="10">
        <f t="shared" si="157"/>
        <v>56.25</v>
      </c>
      <c r="Q2048" t="s">
        <v>8327</v>
      </c>
      <c r="R2048" t="s">
        <v>8350</v>
      </c>
      <c r="S2048" s="15">
        <f t="shared" si="158"/>
        <v>41180.86241898148</v>
      </c>
      <c r="T2048" s="15">
        <f t="shared" si="159"/>
        <v>41231</v>
      </c>
      <c r="U2048">
        <f t="shared" si="160"/>
        <v>2012</v>
      </c>
    </row>
    <row r="2049" spans="1:21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61"/>
        <v>11</v>
      </c>
      <c r="P2049" s="10">
        <f t="shared" si="157"/>
        <v>225</v>
      </c>
      <c r="Q2049" t="s">
        <v>8311</v>
      </c>
      <c r="R2049" t="s">
        <v>8348</v>
      </c>
      <c r="S2049" s="15">
        <f t="shared" si="158"/>
        <v>41832.672685185185</v>
      </c>
      <c r="T2049" s="15">
        <f t="shared" si="159"/>
        <v>41887.568749999999</v>
      </c>
      <c r="U2049">
        <f t="shared" si="160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61"/>
        <v>315</v>
      </c>
      <c r="P2050" s="10">
        <f t="shared" si="157"/>
        <v>35.799999999999997</v>
      </c>
      <c r="Q2050" t="s">
        <v>8323</v>
      </c>
      <c r="R2050" t="s">
        <v>8326</v>
      </c>
      <c r="S2050" s="15">
        <f t="shared" si="158"/>
        <v>42479.432291666672</v>
      </c>
      <c r="T2050" s="15">
        <f t="shared" si="159"/>
        <v>42492.958333333328</v>
      </c>
      <c r="U2050">
        <f t="shared" si="160"/>
        <v>2016</v>
      </c>
    </row>
    <row r="2051" spans="1:21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1"/>
        <v>26</v>
      </c>
      <c r="P2051" s="10">
        <f t="shared" ref="P2051:P2114" si="162">ROUND(E2051/L2051,2)</f>
        <v>87.31</v>
      </c>
      <c r="Q2051" t="s">
        <v>8321</v>
      </c>
      <c r="R2051" t="s">
        <v>8325</v>
      </c>
      <c r="S2051" s="15">
        <f t="shared" ref="S2051:S2114" si="163">(((J2051/60)/60)/24)+DATE(1970,1,1)</f>
        <v>41867.083368055559</v>
      </c>
      <c r="T2051" s="15">
        <f t="shared" ref="T2051:T2114" si="164">(((I2051/60)/60)/24)+DATE(1970,1,1)</f>
        <v>41897.083368055559</v>
      </c>
      <c r="U2051">
        <f t="shared" ref="U2051:U2114" si="165">YEAR(S2051)</f>
        <v>2014</v>
      </c>
    </row>
    <row r="2052" spans="1:21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1"/>
        <v>2</v>
      </c>
      <c r="P2052" s="10">
        <f t="shared" si="162"/>
        <v>224.43</v>
      </c>
      <c r="Q2052" t="s">
        <v>8308</v>
      </c>
      <c r="R2052" t="s">
        <v>8342</v>
      </c>
      <c r="S2052" s="15">
        <f t="shared" si="163"/>
        <v>42074.935740740737</v>
      </c>
      <c r="T2052" s="15">
        <f t="shared" si="164"/>
        <v>42104.935740740737</v>
      </c>
      <c r="U2052">
        <f t="shared" si="165"/>
        <v>2015</v>
      </c>
    </row>
    <row r="2053" spans="1:21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1"/>
        <v>393</v>
      </c>
      <c r="P2053" s="10">
        <f t="shared" si="162"/>
        <v>60.38</v>
      </c>
      <c r="Q2053" t="s">
        <v>8321</v>
      </c>
      <c r="R2053" t="s">
        <v>8343</v>
      </c>
      <c r="S2053" s="15">
        <f t="shared" si="163"/>
        <v>40997.144872685189</v>
      </c>
      <c r="T2053" s="15">
        <f t="shared" si="164"/>
        <v>41050.124305555553</v>
      </c>
      <c r="U2053">
        <f t="shared" si="165"/>
        <v>2012</v>
      </c>
    </row>
    <row r="2054" spans="1:21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1"/>
        <v>46</v>
      </c>
      <c r="P2054" s="10">
        <f t="shared" si="162"/>
        <v>34.130000000000003</v>
      </c>
      <c r="Q2054" t="s">
        <v>8323</v>
      </c>
      <c r="R2054" t="s">
        <v>8324</v>
      </c>
      <c r="S2054" s="15">
        <f t="shared" si="163"/>
        <v>42801.774699074071</v>
      </c>
      <c r="T2054" s="15">
        <f t="shared" si="164"/>
        <v>42832.733032407406</v>
      </c>
      <c r="U2054">
        <f t="shared" si="165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1"/>
        <v>105</v>
      </c>
      <c r="P2055" s="10">
        <f t="shared" si="162"/>
        <v>54.14</v>
      </c>
      <c r="Q2055" t="s">
        <v>8323</v>
      </c>
      <c r="R2055" t="s">
        <v>8326</v>
      </c>
      <c r="S2055" s="15">
        <f t="shared" si="163"/>
        <v>42150.755312499998</v>
      </c>
      <c r="T2055" s="15">
        <f t="shared" si="164"/>
        <v>42180.755312499998</v>
      </c>
      <c r="U2055">
        <f t="shared" si="165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1"/>
        <v>130</v>
      </c>
      <c r="P2056" s="10">
        <f t="shared" si="162"/>
        <v>86.94</v>
      </c>
      <c r="Q2056" t="s">
        <v>8323</v>
      </c>
      <c r="R2056" t="s">
        <v>8326</v>
      </c>
      <c r="S2056" s="15">
        <f t="shared" si="163"/>
        <v>42725.031180555554</v>
      </c>
      <c r="T2056" s="15">
        <f t="shared" si="164"/>
        <v>42746.208333333328</v>
      </c>
      <c r="U2056">
        <f t="shared" si="165"/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1"/>
        <v>104</v>
      </c>
      <c r="P2057" s="10">
        <f t="shared" si="162"/>
        <v>55.89</v>
      </c>
      <c r="Q2057" t="s">
        <v>8323</v>
      </c>
      <c r="R2057" t="s">
        <v>8326</v>
      </c>
      <c r="S2057" s="15">
        <f t="shared" si="163"/>
        <v>41764.44663194444</v>
      </c>
      <c r="T2057" s="15">
        <f t="shared" si="164"/>
        <v>41791.165972222225</v>
      </c>
      <c r="U2057">
        <f t="shared" si="165"/>
        <v>2014</v>
      </c>
    </row>
    <row r="2058" spans="1:21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1"/>
        <v>130</v>
      </c>
      <c r="P2058" s="10">
        <f t="shared" si="162"/>
        <v>24.42</v>
      </c>
      <c r="Q2058" t="s">
        <v>8311</v>
      </c>
      <c r="R2058" t="s">
        <v>8333</v>
      </c>
      <c r="S2058" s="15">
        <f t="shared" si="163"/>
        <v>42502.807627314818</v>
      </c>
      <c r="T2058" s="15">
        <f t="shared" si="164"/>
        <v>42532.807627314818</v>
      </c>
      <c r="U2058">
        <f t="shared" si="165"/>
        <v>2016</v>
      </c>
    </row>
    <row r="2059" spans="1:21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1"/>
        <v>104</v>
      </c>
      <c r="P2059" s="10">
        <f t="shared" si="162"/>
        <v>53.83</v>
      </c>
      <c r="Q2059" t="s">
        <v>8327</v>
      </c>
      <c r="R2059" t="s">
        <v>8331</v>
      </c>
      <c r="S2059" s="15">
        <f t="shared" si="163"/>
        <v>40070.253819444442</v>
      </c>
      <c r="T2059" s="15">
        <f t="shared" si="164"/>
        <v>40148.708333333336</v>
      </c>
      <c r="U2059">
        <f t="shared" si="165"/>
        <v>2009</v>
      </c>
    </row>
    <row r="2060" spans="1:21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1"/>
        <v>312</v>
      </c>
      <c r="P2060" s="10">
        <f t="shared" si="162"/>
        <v>91.76</v>
      </c>
      <c r="Q2060" t="s">
        <v>8308</v>
      </c>
      <c r="R2060" t="s">
        <v>8309</v>
      </c>
      <c r="S2060" s="15">
        <f t="shared" si="163"/>
        <v>40347.125601851854</v>
      </c>
      <c r="T2060" s="15">
        <f t="shared" si="164"/>
        <v>40361.958333333336</v>
      </c>
      <c r="U2060">
        <f t="shared" si="165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1"/>
        <v>104</v>
      </c>
      <c r="P2061" s="10">
        <f t="shared" si="162"/>
        <v>34.6</v>
      </c>
      <c r="Q2061" t="s">
        <v>8323</v>
      </c>
      <c r="R2061" t="s">
        <v>8326</v>
      </c>
      <c r="S2061" s="15">
        <f t="shared" si="163"/>
        <v>42143.461122685185</v>
      </c>
      <c r="T2061" s="15">
        <f t="shared" si="164"/>
        <v>42173.461122685185</v>
      </c>
      <c r="U2061">
        <f t="shared" si="165"/>
        <v>2015</v>
      </c>
    </row>
    <row r="2062" spans="1:21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1"/>
        <v>104</v>
      </c>
      <c r="P2062" s="10">
        <f t="shared" si="162"/>
        <v>77.75</v>
      </c>
      <c r="Q2062" t="s">
        <v>8327</v>
      </c>
      <c r="R2062" t="s">
        <v>8331</v>
      </c>
      <c r="S2062" s="15">
        <f t="shared" si="163"/>
        <v>41548.00335648148</v>
      </c>
      <c r="T2062" s="15">
        <f t="shared" si="164"/>
        <v>41563.00335648148</v>
      </c>
      <c r="U2062">
        <f t="shared" si="165"/>
        <v>2013</v>
      </c>
    </row>
    <row r="2063" spans="1:21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1"/>
        <v>21</v>
      </c>
      <c r="P2063" s="10">
        <f t="shared" si="162"/>
        <v>25.49</v>
      </c>
      <c r="Q2063" t="s">
        <v>8319</v>
      </c>
      <c r="R2063" t="s">
        <v>8320</v>
      </c>
      <c r="S2063" s="15">
        <f t="shared" si="163"/>
        <v>42790.885243055556</v>
      </c>
      <c r="T2063" s="15">
        <f t="shared" si="164"/>
        <v>42820.843576388885</v>
      </c>
      <c r="U2063">
        <f t="shared" si="165"/>
        <v>2017</v>
      </c>
    </row>
    <row r="2064" spans="1:21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1"/>
        <v>104</v>
      </c>
      <c r="P2064" s="10">
        <f t="shared" si="162"/>
        <v>62.12</v>
      </c>
      <c r="Q2064" t="s">
        <v>8327</v>
      </c>
      <c r="R2064" t="s">
        <v>8328</v>
      </c>
      <c r="S2064" s="15">
        <f t="shared" si="163"/>
        <v>40764.204375000001</v>
      </c>
      <c r="T2064" s="15">
        <f t="shared" si="164"/>
        <v>40794.204375000001</v>
      </c>
      <c r="U2064">
        <f t="shared" si="165"/>
        <v>2011</v>
      </c>
    </row>
    <row r="2065" spans="1:21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1"/>
        <v>111</v>
      </c>
      <c r="P2065" s="10">
        <f t="shared" si="162"/>
        <v>67.39</v>
      </c>
      <c r="Q2065" t="s">
        <v>8311</v>
      </c>
      <c r="R2065" t="s">
        <v>8333</v>
      </c>
      <c r="S2065" s="15">
        <f t="shared" si="163"/>
        <v>41689.917962962965</v>
      </c>
      <c r="T2065" s="15">
        <f t="shared" si="164"/>
        <v>41719.876296296294</v>
      </c>
      <c r="U2065">
        <f t="shared" si="165"/>
        <v>2014</v>
      </c>
    </row>
    <row r="2066" spans="1:21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1"/>
        <v>0</v>
      </c>
      <c r="P2066" s="10">
        <f t="shared" si="162"/>
        <v>775</v>
      </c>
      <c r="Q2066" t="s">
        <v>8323</v>
      </c>
      <c r="R2066" t="s">
        <v>8324</v>
      </c>
      <c r="S2066" s="15">
        <f t="shared" si="163"/>
        <v>42534.649571759262</v>
      </c>
      <c r="T2066" s="15">
        <f t="shared" si="164"/>
        <v>42553.649571759262</v>
      </c>
      <c r="U2066">
        <f t="shared" si="165"/>
        <v>2016</v>
      </c>
    </row>
    <row r="2067" spans="1:21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1"/>
        <v>129</v>
      </c>
      <c r="P2067" s="10">
        <f t="shared" si="162"/>
        <v>64.459999999999994</v>
      </c>
      <c r="Q2067" t="s">
        <v>8323</v>
      </c>
      <c r="R2067" t="s">
        <v>8335</v>
      </c>
      <c r="S2067" s="15">
        <f t="shared" si="163"/>
        <v>42420.140277777777</v>
      </c>
      <c r="T2067" s="15">
        <f t="shared" si="164"/>
        <v>42444.666666666672</v>
      </c>
      <c r="U2067">
        <f t="shared" si="165"/>
        <v>2016</v>
      </c>
    </row>
    <row r="2068" spans="1:21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1"/>
        <v>17</v>
      </c>
      <c r="P2068" s="10">
        <f t="shared" si="162"/>
        <v>110.29</v>
      </c>
      <c r="Q2068" t="s">
        <v>8308</v>
      </c>
      <c r="R2068" t="s">
        <v>8310</v>
      </c>
      <c r="S2068" s="15">
        <f t="shared" si="163"/>
        <v>42182.008402777778</v>
      </c>
      <c r="T2068" s="15">
        <f t="shared" si="164"/>
        <v>42227.008402777778</v>
      </c>
      <c r="U2068">
        <f t="shared" si="165"/>
        <v>2015</v>
      </c>
    </row>
    <row r="2069" spans="1:21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1"/>
        <v>154</v>
      </c>
      <c r="P2069" s="10">
        <f t="shared" si="162"/>
        <v>48.06</v>
      </c>
      <c r="Q2069" t="s">
        <v>8316</v>
      </c>
      <c r="R2069" t="s">
        <v>8317</v>
      </c>
      <c r="S2069" s="15">
        <f t="shared" si="163"/>
        <v>42020.806701388887</v>
      </c>
      <c r="T2069" s="15">
        <f t="shared" si="164"/>
        <v>42039.166666666672</v>
      </c>
      <c r="U2069">
        <f t="shared" si="165"/>
        <v>2015</v>
      </c>
    </row>
    <row r="2070" spans="1:21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1"/>
        <v>102</v>
      </c>
      <c r="P2070" s="10">
        <f t="shared" si="162"/>
        <v>66.83</v>
      </c>
      <c r="Q2070" t="s">
        <v>8327</v>
      </c>
      <c r="R2070" t="s">
        <v>8328</v>
      </c>
      <c r="S2070" s="15">
        <f t="shared" si="163"/>
        <v>41205.854537037041</v>
      </c>
      <c r="T2070" s="15">
        <f t="shared" si="164"/>
        <v>41265.896203703705</v>
      </c>
      <c r="U2070">
        <f t="shared" si="165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1"/>
        <v>102</v>
      </c>
      <c r="P2071" s="10">
        <f t="shared" si="162"/>
        <v>69.819999999999993</v>
      </c>
      <c r="Q2071" t="s">
        <v>8323</v>
      </c>
      <c r="R2071" t="s">
        <v>8326</v>
      </c>
      <c r="S2071" s="15">
        <f t="shared" si="163"/>
        <v>41815.774826388886</v>
      </c>
      <c r="T2071" s="15">
        <f t="shared" si="164"/>
        <v>41830.774826388886</v>
      </c>
      <c r="U2071">
        <f t="shared" si="165"/>
        <v>2014</v>
      </c>
    </row>
    <row r="2072" spans="1:21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1"/>
        <v>256</v>
      </c>
      <c r="P2072" s="10">
        <f t="shared" si="162"/>
        <v>69.77</v>
      </c>
      <c r="Q2072" t="s">
        <v>8321</v>
      </c>
      <c r="R2072" t="s">
        <v>8322</v>
      </c>
      <c r="S2072" s="15">
        <f t="shared" si="163"/>
        <v>41144.709490740745</v>
      </c>
      <c r="T2072" s="15">
        <f t="shared" si="164"/>
        <v>41158.709490740745</v>
      </c>
      <c r="U2072">
        <f t="shared" si="165"/>
        <v>2012</v>
      </c>
    </row>
    <row r="2073" spans="1:21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1"/>
        <v>102</v>
      </c>
      <c r="P2073" s="10">
        <f t="shared" si="162"/>
        <v>59.04</v>
      </c>
      <c r="Q2073" t="s">
        <v>8323</v>
      </c>
      <c r="R2073" t="s">
        <v>8335</v>
      </c>
      <c r="S2073" s="15">
        <f t="shared" si="163"/>
        <v>41747.471504629626</v>
      </c>
      <c r="T2073" s="15">
        <f t="shared" si="164"/>
        <v>41778.208333333336</v>
      </c>
      <c r="U2073">
        <f t="shared" si="165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1"/>
        <v>153</v>
      </c>
      <c r="P2074" s="10">
        <f t="shared" si="162"/>
        <v>109.57</v>
      </c>
      <c r="Q2074" t="s">
        <v>8323</v>
      </c>
      <c r="R2074" t="s">
        <v>8326</v>
      </c>
      <c r="S2074" s="15">
        <f t="shared" si="163"/>
        <v>42513.110787037032</v>
      </c>
      <c r="T2074" s="15">
        <f t="shared" si="164"/>
        <v>42534.708333333328</v>
      </c>
      <c r="U2074">
        <f t="shared" si="165"/>
        <v>2016</v>
      </c>
    </row>
    <row r="2075" spans="1:21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1"/>
        <v>15</v>
      </c>
      <c r="P2075" s="10">
        <f t="shared" si="162"/>
        <v>63.88</v>
      </c>
      <c r="Q2075" t="s">
        <v>8313</v>
      </c>
      <c r="R2075" t="s">
        <v>8314</v>
      </c>
      <c r="S2075" s="15">
        <f t="shared" si="163"/>
        <v>42068.65552083333</v>
      </c>
      <c r="T2075" s="15">
        <f t="shared" si="164"/>
        <v>42098.613854166666</v>
      </c>
      <c r="U2075">
        <f t="shared" si="165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1"/>
        <v>153</v>
      </c>
      <c r="P2076" s="10">
        <f t="shared" si="162"/>
        <v>41.41</v>
      </c>
      <c r="Q2076" t="s">
        <v>8323</v>
      </c>
      <c r="R2076" t="s">
        <v>8326</v>
      </c>
      <c r="S2076" s="15">
        <f t="shared" si="163"/>
        <v>41820.639189814814</v>
      </c>
      <c r="T2076" s="15">
        <f t="shared" si="164"/>
        <v>41843.165972222225</v>
      </c>
      <c r="U2076">
        <f t="shared" si="165"/>
        <v>2014</v>
      </c>
    </row>
    <row r="2077" spans="1:21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1"/>
        <v>3</v>
      </c>
      <c r="P2077" s="10">
        <f t="shared" si="162"/>
        <v>84.94</v>
      </c>
      <c r="Q2077" t="s">
        <v>8308</v>
      </c>
      <c r="R2077" t="s">
        <v>8310</v>
      </c>
      <c r="S2077" s="15">
        <f t="shared" si="163"/>
        <v>41922.741655092592</v>
      </c>
      <c r="T2077" s="15">
        <f t="shared" si="164"/>
        <v>41952.783321759263</v>
      </c>
      <c r="U2077">
        <f t="shared" si="165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ref="O2078:O2141" si="166">ROUND(E2078/D2078*100,0)</f>
        <v>102</v>
      </c>
      <c r="P2078" s="10">
        <f t="shared" si="162"/>
        <v>61.1</v>
      </c>
      <c r="Q2078" t="s">
        <v>8323</v>
      </c>
      <c r="R2078" t="s">
        <v>8326</v>
      </c>
      <c r="S2078" s="15">
        <f t="shared" si="163"/>
        <v>41753.515856481477</v>
      </c>
      <c r="T2078" s="15">
        <f t="shared" si="164"/>
        <v>41781.921527777777</v>
      </c>
      <c r="U2078">
        <f t="shared" si="165"/>
        <v>2014</v>
      </c>
    </row>
    <row r="2079" spans="1:21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6"/>
        <v>20</v>
      </c>
      <c r="P2079" s="10">
        <f t="shared" si="162"/>
        <v>109.07</v>
      </c>
      <c r="Q2079" t="s">
        <v>8311</v>
      </c>
      <c r="R2079" t="s">
        <v>8348</v>
      </c>
      <c r="S2079" s="15">
        <f t="shared" si="163"/>
        <v>42676.717615740738</v>
      </c>
      <c r="T2079" s="15">
        <f t="shared" si="164"/>
        <v>42689.759282407409</v>
      </c>
      <c r="U2079">
        <f t="shared" si="165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6"/>
        <v>102</v>
      </c>
      <c r="P2080" s="10">
        <f t="shared" si="162"/>
        <v>152.5</v>
      </c>
      <c r="Q2080" t="s">
        <v>8323</v>
      </c>
      <c r="R2080" t="s">
        <v>8326</v>
      </c>
      <c r="S2080" s="15">
        <f t="shared" si="163"/>
        <v>42512.58321759259</v>
      </c>
      <c r="T2080" s="15">
        <f t="shared" si="164"/>
        <v>42526.58321759259</v>
      </c>
      <c r="U2080">
        <f t="shared" si="165"/>
        <v>2016</v>
      </c>
    </row>
    <row r="2081" spans="1:21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6"/>
        <v>101</v>
      </c>
      <c r="P2081" s="10">
        <f t="shared" si="162"/>
        <v>76.05</v>
      </c>
      <c r="Q2081" t="s">
        <v>8327</v>
      </c>
      <c r="R2081" t="s">
        <v>8331</v>
      </c>
      <c r="S2081" s="15">
        <f t="shared" si="163"/>
        <v>40666.973541666666</v>
      </c>
      <c r="T2081" s="15">
        <f t="shared" si="164"/>
        <v>40705.125</v>
      </c>
      <c r="U2081">
        <f t="shared" si="165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6"/>
        <v>101</v>
      </c>
      <c r="P2082" s="10">
        <f t="shared" si="162"/>
        <v>56.33</v>
      </c>
      <c r="Q2082" t="s">
        <v>8323</v>
      </c>
      <c r="R2082" t="s">
        <v>8326</v>
      </c>
      <c r="S2082" s="15">
        <f t="shared" si="163"/>
        <v>42536.815648148149</v>
      </c>
      <c r="T2082" s="15">
        <f t="shared" si="164"/>
        <v>42566.815648148149</v>
      </c>
      <c r="U2082">
        <f t="shared" si="165"/>
        <v>2016</v>
      </c>
    </row>
    <row r="2083" spans="1:21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6"/>
        <v>30</v>
      </c>
      <c r="P2083" s="10">
        <f t="shared" si="162"/>
        <v>50.67</v>
      </c>
      <c r="Q2083" t="s">
        <v>8327</v>
      </c>
      <c r="R2083" t="s">
        <v>8350</v>
      </c>
      <c r="S2083" s="15">
        <f t="shared" si="163"/>
        <v>41733.737083333333</v>
      </c>
      <c r="T2083" s="15">
        <f t="shared" si="164"/>
        <v>41763.25</v>
      </c>
      <c r="U2083">
        <f t="shared" si="165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6"/>
        <v>101</v>
      </c>
      <c r="P2084" s="10">
        <f t="shared" si="162"/>
        <v>79.89</v>
      </c>
      <c r="Q2084" t="s">
        <v>8323</v>
      </c>
      <c r="R2084" t="s">
        <v>8326</v>
      </c>
      <c r="S2084" s="15">
        <f t="shared" si="163"/>
        <v>41927.873784722222</v>
      </c>
      <c r="T2084" s="15">
        <f t="shared" si="164"/>
        <v>41950.770833333336</v>
      </c>
      <c r="U2084">
        <f t="shared" si="165"/>
        <v>2014</v>
      </c>
    </row>
    <row r="2085" spans="1:21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6"/>
        <v>101</v>
      </c>
      <c r="P2085" s="10">
        <f t="shared" si="162"/>
        <v>38.85</v>
      </c>
      <c r="Q2085" t="s">
        <v>8327</v>
      </c>
      <c r="R2085" t="s">
        <v>8328</v>
      </c>
      <c r="S2085" s="15">
        <f t="shared" si="163"/>
        <v>41022.645185185182</v>
      </c>
      <c r="T2085" s="15">
        <f t="shared" si="164"/>
        <v>41052.645185185182</v>
      </c>
      <c r="U2085">
        <f t="shared" si="165"/>
        <v>2012</v>
      </c>
    </row>
    <row r="2086" spans="1:21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6"/>
        <v>101</v>
      </c>
      <c r="P2086" s="10">
        <f t="shared" si="162"/>
        <v>215.86</v>
      </c>
      <c r="Q2086" t="s">
        <v>8321</v>
      </c>
      <c r="R2086" t="s">
        <v>8322</v>
      </c>
      <c r="S2086" s="15">
        <f t="shared" si="163"/>
        <v>40924.650868055556</v>
      </c>
      <c r="T2086" s="15">
        <f t="shared" si="164"/>
        <v>40954.650868055556</v>
      </c>
      <c r="U2086">
        <f t="shared" si="165"/>
        <v>2012</v>
      </c>
    </row>
    <row r="2087" spans="1:21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6"/>
        <v>101</v>
      </c>
      <c r="P2087" s="10">
        <f t="shared" si="162"/>
        <v>41.94</v>
      </c>
      <c r="Q2087" t="s">
        <v>8321</v>
      </c>
      <c r="R2087" t="s">
        <v>8332</v>
      </c>
      <c r="S2087" s="15">
        <f t="shared" si="163"/>
        <v>41917.731736111113</v>
      </c>
      <c r="T2087" s="15">
        <f t="shared" si="164"/>
        <v>41947.773402777777</v>
      </c>
      <c r="U2087">
        <f t="shared" si="165"/>
        <v>2014</v>
      </c>
    </row>
    <row r="2088" spans="1:21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6"/>
        <v>116</v>
      </c>
      <c r="P2088" s="10">
        <f t="shared" si="162"/>
        <v>48.71</v>
      </c>
      <c r="Q2088" t="s">
        <v>8327</v>
      </c>
      <c r="R2088" t="s">
        <v>8331</v>
      </c>
      <c r="S2088" s="15">
        <f t="shared" si="163"/>
        <v>42747.219560185185</v>
      </c>
      <c r="T2088" s="15">
        <f t="shared" si="164"/>
        <v>42769.174305555556</v>
      </c>
      <c r="U2088">
        <f t="shared" si="165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6"/>
        <v>101</v>
      </c>
      <c r="P2089" s="10">
        <f t="shared" si="162"/>
        <v>35.950000000000003</v>
      </c>
      <c r="Q2089" t="s">
        <v>8323</v>
      </c>
      <c r="R2089" t="s">
        <v>8326</v>
      </c>
      <c r="S2089" s="15">
        <f t="shared" si="163"/>
        <v>42233.763831018514</v>
      </c>
      <c r="T2089" s="15">
        <f t="shared" si="164"/>
        <v>42258.763831018514</v>
      </c>
      <c r="U2089">
        <f t="shared" si="165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6"/>
        <v>101</v>
      </c>
      <c r="P2090" s="10">
        <f t="shared" si="162"/>
        <v>75.5</v>
      </c>
      <c r="Q2090" t="s">
        <v>8323</v>
      </c>
      <c r="R2090" t="s">
        <v>8326</v>
      </c>
      <c r="S2090" s="15">
        <f t="shared" si="163"/>
        <v>41775.858564814815</v>
      </c>
      <c r="T2090" s="15">
        <f t="shared" si="164"/>
        <v>41822.165972222225</v>
      </c>
      <c r="U2090">
        <f t="shared" si="165"/>
        <v>2014</v>
      </c>
    </row>
    <row r="2091" spans="1:21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6"/>
        <v>126</v>
      </c>
      <c r="P2091" s="10">
        <f t="shared" si="162"/>
        <v>71.709999999999994</v>
      </c>
      <c r="Q2091" t="s">
        <v>8321</v>
      </c>
      <c r="R2091" t="s">
        <v>8343</v>
      </c>
      <c r="S2091" s="15">
        <f t="shared" si="163"/>
        <v>40779.125428240739</v>
      </c>
      <c r="T2091" s="15">
        <f t="shared" si="164"/>
        <v>40809.125428240739</v>
      </c>
      <c r="U2091">
        <f t="shared" si="165"/>
        <v>2011</v>
      </c>
    </row>
    <row r="2092" spans="1:21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6"/>
        <v>15</v>
      </c>
      <c r="P2092" s="10">
        <f t="shared" si="162"/>
        <v>30.12</v>
      </c>
      <c r="Q2092" t="s">
        <v>8323</v>
      </c>
      <c r="R2092" t="s">
        <v>8324</v>
      </c>
      <c r="S2092" s="15">
        <f t="shared" si="163"/>
        <v>42226.651886574073</v>
      </c>
      <c r="T2092" s="15">
        <f t="shared" si="164"/>
        <v>42286.651886574073</v>
      </c>
      <c r="U2092">
        <f t="shared" si="165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6"/>
        <v>100</v>
      </c>
      <c r="P2093" s="10">
        <f t="shared" si="162"/>
        <v>38.590000000000003</v>
      </c>
      <c r="Q2093" t="s">
        <v>8323</v>
      </c>
      <c r="R2093" t="s">
        <v>8326</v>
      </c>
      <c r="S2093" s="15">
        <f t="shared" si="163"/>
        <v>42129.541585648149</v>
      </c>
      <c r="T2093" s="15">
        <f t="shared" si="164"/>
        <v>42159.541585648149</v>
      </c>
      <c r="U2093">
        <f t="shared" si="165"/>
        <v>2015</v>
      </c>
    </row>
    <row r="2094" spans="1:21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6"/>
        <v>125</v>
      </c>
      <c r="P2094" s="10">
        <f t="shared" si="162"/>
        <v>44.21</v>
      </c>
      <c r="Q2094" t="s">
        <v>8327</v>
      </c>
      <c r="R2094" t="s">
        <v>8331</v>
      </c>
      <c r="S2094" s="15">
        <f t="shared" si="163"/>
        <v>41270.954351851848</v>
      </c>
      <c r="T2094" s="15">
        <f t="shared" si="164"/>
        <v>41300.954351851848</v>
      </c>
      <c r="U2094">
        <f t="shared" si="165"/>
        <v>2012</v>
      </c>
    </row>
    <row r="2095" spans="1:21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6"/>
        <v>100</v>
      </c>
      <c r="P2095" s="10">
        <f t="shared" si="162"/>
        <v>46.95</v>
      </c>
      <c r="Q2095" t="s">
        <v>8327</v>
      </c>
      <c r="R2095" t="s">
        <v>8331</v>
      </c>
      <c r="S2095" s="15">
        <f t="shared" si="163"/>
        <v>40788.297650462962</v>
      </c>
      <c r="T2095" s="15">
        <f t="shared" si="164"/>
        <v>40830.958333333336</v>
      </c>
      <c r="U2095">
        <f t="shared" si="165"/>
        <v>2011</v>
      </c>
    </row>
    <row r="2096" spans="1:21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6"/>
        <v>100</v>
      </c>
      <c r="P2096" s="10">
        <f t="shared" si="162"/>
        <v>107.21</v>
      </c>
      <c r="Q2096" t="s">
        <v>8327</v>
      </c>
      <c r="R2096" t="s">
        <v>8331</v>
      </c>
      <c r="S2096" s="15">
        <f t="shared" si="163"/>
        <v>41494.963587962964</v>
      </c>
      <c r="T2096" s="15">
        <f t="shared" si="164"/>
        <v>41523.165972222225</v>
      </c>
      <c r="U2096">
        <f t="shared" si="165"/>
        <v>2013</v>
      </c>
    </row>
    <row r="2097" spans="1:21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6"/>
        <v>100</v>
      </c>
      <c r="P2097" s="10">
        <f t="shared" si="162"/>
        <v>39.49</v>
      </c>
      <c r="Q2097" t="s">
        <v>8327</v>
      </c>
      <c r="R2097" t="s">
        <v>8328</v>
      </c>
      <c r="S2097" s="15">
        <f t="shared" si="163"/>
        <v>41026.083298611113</v>
      </c>
      <c r="T2097" s="15">
        <f t="shared" si="164"/>
        <v>41056.083298611113</v>
      </c>
      <c r="U2097">
        <f t="shared" si="165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6"/>
        <v>100</v>
      </c>
      <c r="P2098" s="10">
        <f t="shared" si="162"/>
        <v>40.549999999999997</v>
      </c>
      <c r="Q2098" t="s">
        <v>8323</v>
      </c>
      <c r="R2098" t="s">
        <v>8326</v>
      </c>
      <c r="S2098" s="15">
        <f t="shared" si="163"/>
        <v>42460.733530092592</v>
      </c>
      <c r="T2098" s="15">
        <f t="shared" si="164"/>
        <v>42490.733530092592</v>
      </c>
      <c r="U2098">
        <f t="shared" si="165"/>
        <v>2016</v>
      </c>
    </row>
    <row r="2099" spans="1:21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6"/>
        <v>103</v>
      </c>
      <c r="P2099" s="10">
        <f t="shared" si="162"/>
        <v>31.91</v>
      </c>
      <c r="Q2099" t="s">
        <v>8327</v>
      </c>
      <c r="R2099" t="s">
        <v>8336</v>
      </c>
      <c r="S2099" s="15">
        <f t="shared" si="163"/>
        <v>42545.125196759262</v>
      </c>
      <c r="T2099" s="15">
        <f t="shared" si="164"/>
        <v>42575.125196759262</v>
      </c>
      <c r="U2099">
        <f t="shared" si="165"/>
        <v>2016</v>
      </c>
    </row>
    <row r="2100" spans="1:21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6"/>
        <v>100</v>
      </c>
      <c r="P2100" s="10">
        <f t="shared" si="162"/>
        <v>51.72</v>
      </c>
      <c r="Q2100" t="s">
        <v>8323</v>
      </c>
      <c r="R2100" t="s">
        <v>8324</v>
      </c>
      <c r="S2100" s="15">
        <f t="shared" si="163"/>
        <v>42597.882488425923</v>
      </c>
      <c r="T2100" s="15">
        <f t="shared" si="164"/>
        <v>42657.882488425923</v>
      </c>
      <c r="U2100">
        <f t="shared" si="165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6"/>
        <v>125</v>
      </c>
      <c r="P2101" s="10">
        <f t="shared" si="162"/>
        <v>50</v>
      </c>
      <c r="Q2101" t="s">
        <v>8323</v>
      </c>
      <c r="R2101" t="s">
        <v>8326</v>
      </c>
      <c r="S2101" s="15">
        <f t="shared" si="163"/>
        <v>42722.882361111115</v>
      </c>
      <c r="T2101" s="15">
        <f t="shared" si="164"/>
        <v>42752.882361111115</v>
      </c>
      <c r="U2101">
        <f t="shared" si="165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6"/>
        <v>100</v>
      </c>
      <c r="P2102" s="10">
        <f t="shared" si="162"/>
        <v>51.72</v>
      </c>
      <c r="Q2102" t="s">
        <v>8323</v>
      </c>
      <c r="R2102" t="s">
        <v>8326</v>
      </c>
      <c r="S2102" s="15">
        <f t="shared" si="163"/>
        <v>41792.645277777774</v>
      </c>
      <c r="T2102" s="15">
        <f t="shared" si="164"/>
        <v>41822.645277777774</v>
      </c>
      <c r="U2102">
        <f t="shared" si="165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6"/>
        <v>100</v>
      </c>
      <c r="P2103" s="10">
        <f t="shared" si="162"/>
        <v>51.72</v>
      </c>
      <c r="Q2103" t="s">
        <v>8323</v>
      </c>
      <c r="R2103" t="s">
        <v>8326</v>
      </c>
      <c r="S2103" s="15">
        <f t="shared" si="163"/>
        <v>41848.866157407407</v>
      </c>
      <c r="T2103" s="15">
        <f t="shared" si="164"/>
        <v>41868.21597222222</v>
      </c>
      <c r="U2103">
        <f t="shared" si="165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6"/>
        <v>100</v>
      </c>
      <c r="P2104" s="10">
        <f t="shared" si="162"/>
        <v>33.33</v>
      </c>
      <c r="Q2104" t="s">
        <v>8323</v>
      </c>
      <c r="R2104" t="s">
        <v>8326</v>
      </c>
      <c r="S2104" s="15">
        <f t="shared" si="163"/>
        <v>41836.471180555556</v>
      </c>
      <c r="T2104" s="15">
        <f t="shared" si="164"/>
        <v>41850.471180555556</v>
      </c>
      <c r="U2104">
        <f t="shared" si="165"/>
        <v>2014</v>
      </c>
    </row>
    <row r="2105" spans="1:21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6"/>
        <v>100</v>
      </c>
      <c r="P2105" s="10">
        <f t="shared" si="162"/>
        <v>55.56</v>
      </c>
      <c r="Q2105" t="s">
        <v>8323</v>
      </c>
      <c r="R2105" t="s">
        <v>8335</v>
      </c>
      <c r="S2105" s="15">
        <f t="shared" si="163"/>
        <v>42499.842962962968</v>
      </c>
      <c r="T2105" s="15">
        <f t="shared" si="164"/>
        <v>42519.024999999994</v>
      </c>
      <c r="U2105">
        <f t="shared" si="165"/>
        <v>2016</v>
      </c>
    </row>
    <row r="2106" spans="1:21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6"/>
        <v>15</v>
      </c>
      <c r="P2106" s="10">
        <f t="shared" si="162"/>
        <v>150</v>
      </c>
      <c r="Q2106" t="s">
        <v>8323</v>
      </c>
      <c r="R2106" t="s">
        <v>8335</v>
      </c>
      <c r="S2106" s="15">
        <f t="shared" si="163"/>
        <v>41793.17219907407</v>
      </c>
      <c r="T2106" s="15">
        <f t="shared" si="164"/>
        <v>41823.17219907407</v>
      </c>
      <c r="U2106">
        <f t="shared" si="165"/>
        <v>2014</v>
      </c>
    </row>
    <row r="2107" spans="1:21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6"/>
        <v>3</v>
      </c>
      <c r="P2107" s="10">
        <f t="shared" si="162"/>
        <v>17.989999999999998</v>
      </c>
      <c r="Q2107" t="s">
        <v>8316</v>
      </c>
      <c r="R2107" t="s">
        <v>8334</v>
      </c>
      <c r="S2107" s="15">
        <f t="shared" si="163"/>
        <v>41488.85423611111</v>
      </c>
      <c r="T2107" s="15">
        <f t="shared" si="164"/>
        <v>41533.85423611111</v>
      </c>
      <c r="U2107">
        <f t="shared" si="165"/>
        <v>2013</v>
      </c>
    </row>
    <row r="2108" spans="1:21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6"/>
        <v>15</v>
      </c>
      <c r="P2108" s="10">
        <f t="shared" si="162"/>
        <v>47.94</v>
      </c>
      <c r="Q2108" t="s">
        <v>8308</v>
      </c>
      <c r="R2108" t="s">
        <v>8310</v>
      </c>
      <c r="S2108" s="15">
        <f t="shared" si="163"/>
        <v>41928.904189814813</v>
      </c>
      <c r="T2108" s="15">
        <f t="shared" si="164"/>
        <v>41973.945856481485</v>
      </c>
      <c r="U2108">
        <f t="shared" si="165"/>
        <v>2014</v>
      </c>
    </row>
    <row r="2109" spans="1:21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6"/>
        <v>198</v>
      </c>
      <c r="P2109" s="10">
        <f t="shared" si="162"/>
        <v>53.04</v>
      </c>
      <c r="Q2109" t="s">
        <v>8321</v>
      </c>
      <c r="R2109" t="s">
        <v>8343</v>
      </c>
      <c r="S2109" s="15">
        <f t="shared" si="163"/>
        <v>41100.158877314818</v>
      </c>
      <c r="T2109" s="15">
        <f t="shared" si="164"/>
        <v>41104.126388888886</v>
      </c>
      <c r="U2109">
        <f t="shared" si="165"/>
        <v>2012</v>
      </c>
    </row>
    <row r="2110" spans="1:21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6"/>
        <v>1</v>
      </c>
      <c r="P2110" s="10">
        <f t="shared" si="162"/>
        <v>61.29</v>
      </c>
      <c r="Q2110" t="s">
        <v>8308</v>
      </c>
      <c r="R2110" t="s">
        <v>8310</v>
      </c>
      <c r="S2110" s="15">
        <f t="shared" si="163"/>
        <v>42012.768298611118</v>
      </c>
      <c r="T2110" s="15">
        <f t="shared" si="164"/>
        <v>42042.768298611118</v>
      </c>
      <c r="U2110">
        <f t="shared" si="165"/>
        <v>2015</v>
      </c>
    </row>
    <row r="2111" spans="1:21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6"/>
        <v>137</v>
      </c>
      <c r="P2111" s="10">
        <f t="shared" si="162"/>
        <v>34.9</v>
      </c>
      <c r="Q2111" t="s">
        <v>8308</v>
      </c>
      <c r="R2111" t="s">
        <v>8315</v>
      </c>
      <c r="S2111" s="15">
        <f t="shared" si="163"/>
        <v>42494.061793981484</v>
      </c>
      <c r="T2111" s="15">
        <f t="shared" si="164"/>
        <v>42519.061793981484</v>
      </c>
      <c r="U2111">
        <f t="shared" si="165"/>
        <v>2016</v>
      </c>
    </row>
    <row r="2112" spans="1:21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6"/>
        <v>42</v>
      </c>
      <c r="P2112" s="10">
        <f t="shared" si="162"/>
        <v>77.11</v>
      </c>
      <c r="Q2112" t="s">
        <v>8321</v>
      </c>
      <c r="R2112" t="s">
        <v>8325</v>
      </c>
      <c r="S2112" s="15">
        <f t="shared" si="163"/>
        <v>42259.542800925927</v>
      </c>
      <c r="T2112" s="15">
        <f t="shared" si="164"/>
        <v>42287.875</v>
      </c>
      <c r="U2112">
        <f t="shared" si="165"/>
        <v>2015</v>
      </c>
    </row>
    <row r="2113" spans="1:21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6"/>
        <v>29</v>
      </c>
      <c r="P2113" s="10">
        <f t="shared" si="162"/>
        <v>61.04</v>
      </c>
      <c r="Q2113" t="s">
        <v>8327</v>
      </c>
      <c r="R2113" t="s">
        <v>8354</v>
      </c>
      <c r="S2113" s="15">
        <f t="shared" si="163"/>
        <v>40754.729259259257</v>
      </c>
      <c r="T2113" s="15">
        <f t="shared" si="164"/>
        <v>40814.729259259257</v>
      </c>
      <c r="U2113">
        <f t="shared" si="165"/>
        <v>2011</v>
      </c>
    </row>
    <row r="2114" spans="1:21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6"/>
        <v>49</v>
      </c>
      <c r="P2114" s="10">
        <f t="shared" si="162"/>
        <v>47.26</v>
      </c>
      <c r="Q2114" t="s">
        <v>8323</v>
      </c>
      <c r="R2114" t="s">
        <v>8326</v>
      </c>
      <c r="S2114" s="15">
        <f t="shared" si="163"/>
        <v>42663.468078703707</v>
      </c>
      <c r="T2114" s="15">
        <f t="shared" si="164"/>
        <v>42688.509745370371</v>
      </c>
      <c r="U2114">
        <f t="shared" si="165"/>
        <v>2016</v>
      </c>
    </row>
    <row r="2115" spans="1:21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6"/>
        <v>1</v>
      </c>
      <c r="P2115" s="10">
        <f t="shared" ref="P2115:P2178" si="167">ROUND(E2115/L2115,2)</f>
        <v>292.2</v>
      </c>
      <c r="Q2115" t="s">
        <v>8308</v>
      </c>
      <c r="R2115" t="s">
        <v>8342</v>
      </c>
      <c r="S2115" s="15">
        <f t="shared" ref="S2115:S2178" si="168">(((J2115/60)/60)/24)+DATE(1970,1,1)</f>
        <v>42140.921064814815</v>
      </c>
      <c r="T2115" s="15">
        <f t="shared" ref="T2115:T2178" si="169">(((I2115/60)/60)/24)+DATE(1970,1,1)</f>
        <v>42170.921064814815</v>
      </c>
      <c r="U2115">
        <f t="shared" ref="U2115:U2178" si="170">YEAR(S2115)</f>
        <v>2015</v>
      </c>
    </row>
    <row r="2116" spans="1:21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6"/>
        <v>146</v>
      </c>
      <c r="P2116" s="10">
        <f t="shared" si="167"/>
        <v>38.42</v>
      </c>
      <c r="Q2116" t="s">
        <v>8323</v>
      </c>
      <c r="R2116" t="s">
        <v>8335</v>
      </c>
      <c r="S2116" s="15">
        <f t="shared" si="168"/>
        <v>42493.857083333336</v>
      </c>
      <c r="T2116" s="15">
        <f t="shared" si="169"/>
        <v>42508</v>
      </c>
      <c r="U2116">
        <f t="shared" si="170"/>
        <v>2016</v>
      </c>
    </row>
    <row r="2117" spans="1:21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6"/>
        <v>146</v>
      </c>
      <c r="P2117" s="10">
        <f t="shared" si="167"/>
        <v>40.42</v>
      </c>
      <c r="Q2117" t="s">
        <v>8321</v>
      </c>
      <c r="R2117" t="s">
        <v>8322</v>
      </c>
      <c r="S2117" s="15">
        <f t="shared" si="168"/>
        <v>40205.174849537041</v>
      </c>
      <c r="T2117" s="15">
        <f t="shared" si="169"/>
        <v>40291.160416666666</v>
      </c>
      <c r="U2117">
        <f t="shared" si="170"/>
        <v>2010</v>
      </c>
    </row>
    <row r="2118" spans="1:21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6"/>
        <v>8</v>
      </c>
      <c r="P2118" s="10">
        <f t="shared" si="167"/>
        <v>90.94</v>
      </c>
      <c r="Q2118" t="s">
        <v>8316</v>
      </c>
      <c r="R2118" t="s">
        <v>8344</v>
      </c>
      <c r="S2118" s="15">
        <f t="shared" si="168"/>
        <v>42755.492754629624</v>
      </c>
      <c r="T2118" s="15">
        <f t="shared" si="169"/>
        <v>42802.3125</v>
      </c>
      <c r="U2118">
        <f t="shared" si="170"/>
        <v>2017</v>
      </c>
    </row>
    <row r="2119" spans="1:21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6"/>
        <v>145</v>
      </c>
      <c r="P2119" s="10">
        <f t="shared" si="167"/>
        <v>68.81</v>
      </c>
      <c r="Q2119" t="s">
        <v>8327</v>
      </c>
      <c r="R2119" t="s">
        <v>8328</v>
      </c>
      <c r="S2119" s="15">
        <f t="shared" si="168"/>
        <v>42366.192974537036</v>
      </c>
      <c r="T2119" s="15">
        <f t="shared" si="169"/>
        <v>42401.75</v>
      </c>
      <c r="U2119">
        <f t="shared" si="170"/>
        <v>2015</v>
      </c>
    </row>
    <row r="2120" spans="1:21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6"/>
        <v>14</v>
      </c>
      <c r="P2120" s="10">
        <f t="shared" si="167"/>
        <v>110.62</v>
      </c>
      <c r="Q2120" t="s">
        <v>8316</v>
      </c>
      <c r="R2120" t="s">
        <v>8344</v>
      </c>
      <c r="S2120" s="15">
        <f t="shared" si="168"/>
        <v>42706.115405092598</v>
      </c>
      <c r="T2120" s="15">
        <f t="shared" si="169"/>
        <v>42736.115405092598</v>
      </c>
      <c r="U2120">
        <f t="shared" si="170"/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6"/>
        <v>120</v>
      </c>
      <c r="P2121" s="10">
        <f t="shared" si="167"/>
        <v>31.93</v>
      </c>
      <c r="Q2121" t="s">
        <v>8323</v>
      </c>
      <c r="R2121" t="s">
        <v>8326</v>
      </c>
      <c r="S2121" s="15">
        <f t="shared" si="168"/>
        <v>41780.412604166668</v>
      </c>
      <c r="T2121" s="15">
        <f t="shared" si="169"/>
        <v>41810.412604166668</v>
      </c>
      <c r="U2121">
        <f t="shared" si="170"/>
        <v>2014</v>
      </c>
    </row>
    <row r="2122" spans="1:21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6"/>
        <v>180</v>
      </c>
      <c r="P2122" s="10">
        <f t="shared" si="167"/>
        <v>43.52</v>
      </c>
      <c r="Q2122" t="s">
        <v>8327</v>
      </c>
      <c r="R2122" t="s">
        <v>8331</v>
      </c>
      <c r="S2122" s="15">
        <f t="shared" si="168"/>
        <v>42055.972824074073</v>
      </c>
      <c r="T2122" s="15">
        <f t="shared" si="169"/>
        <v>42085.931157407409</v>
      </c>
      <c r="U2122">
        <f t="shared" si="170"/>
        <v>2015</v>
      </c>
    </row>
    <row r="2123" spans="1:21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6"/>
        <v>956</v>
      </c>
      <c r="P2123" s="10">
        <f t="shared" si="167"/>
        <v>27.58</v>
      </c>
      <c r="Q2123" t="s">
        <v>8308</v>
      </c>
      <c r="R2123" t="s">
        <v>8315</v>
      </c>
      <c r="S2123" s="15">
        <f t="shared" si="168"/>
        <v>42658.810277777782</v>
      </c>
      <c r="T2123" s="15">
        <f t="shared" si="169"/>
        <v>42683.851944444439</v>
      </c>
      <c r="U2123">
        <f t="shared" si="170"/>
        <v>2016</v>
      </c>
    </row>
    <row r="2124" spans="1:21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6"/>
        <v>0</v>
      </c>
      <c r="P2124" s="10">
        <f t="shared" si="167"/>
        <v>71.55</v>
      </c>
      <c r="Q2124" t="s">
        <v>8316</v>
      </c>
      <c r="R2124" t="s">
        <v>8334</v>
      </c>
      <c r="S2124" s="15">
        <f t="shared" si="168"/>
        <v>41692.135729166665</v>
      </c>
      <c r="T2124" s="15">
        <f t="shared" si="169"/>
        <v>41722.0940625</v>
      </c>
      <c r="U2124">
        <f t="shared" si="170"/>
        <v>2014</v>
      </c>
    </row>
    <row r="2125" spans="1:21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6"/>
        <v>102</v>
      </c>
      <c r="P2125" s="10">
        <f t="shared" si="167"/>
        <v>68.099999999999994</v>
      </c>
      <c r="Q2125" t="s">
        <v>8321</v>
      </c>
      <c r="R2125" t="s">
        <v>8322</v>
      </c>
      <c r="S2125" s="15">
        <f t="shared" si="168"/>
        <v>41904.851875</v>
      </c>
      <c r="T2125" s="15">
        <f t="shared" si="169"/>
        <v>41929.5</v>
      </c>
      <c r="U2125">
        <f t="shared" si="170"/>
        <v>2014</v>
      </c>
    </row>
    <row r="2126" spans="1:21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6"/>
        <v>4</v>
      </c>
      <c r="P2126" s="10">
        <f t="shared" si="167"/>
        <v>88.69</v>
      </c>
      <c r="Q2126" t="s">
        <v>8313</v>
      </c>
      <c r="R2126" t="s">
        <v>8353</v>
      </c>
      <c r="S2126" s="15">
        <f t="shared" si="168"/>
        <v>42593.011782407411</v>
      </c>
      <c r="T2126" s="15">
        <f t="shared" si="169"/>
        <v>42615.291666666672</v>
      </c>
      <c r="U2126">
        <f t="shared" si="170"/>
        <v>2016</v>
      </c>
    </row>
    <row r="2127" spans="1:21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6"/>
        <v>26</v>
      </c>
      <c r="P2127" s="10">
        <f t="shared" si="167"/>
        <v>59.04</v>
      </c>
      <c r="Q2127" t="s">
        <v>8313</v>
      </c>
      <c r="R2127" t="s">
        <v>8314</v>
      </c>
      <c r="S2127" s="15">
        <f t="shared" si="168"/>
        <v>42597.617418981477</v>
      </c>
      <c r="T2127" s="15">
        <f t="shared" si="169"/>
        <v>42628.617418981477</v>
      </c>
      <c r="U2127">
        <f t="shared" si="170"/>
        <v>2016</v>
      </c>
    </row>
    <row r="2128" spans="1:21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6"/>
        <v>37</v>
      </c>
      <c r="P2128" s="10">
        <f t="shared" si="167"/>
        <v>64.36</v>
      </c>
      <c r="Q2128" t="s">
        <v>8308</v>
      </c>
      <c r="R2128" t="s">
        <v>8342</v>
      </c>
      <c r="S2128" s="15">
        <f t="shared" si="168"/>
        <v>41901.684861111113</v>
      </c>
      <c r="T2128" s="15">
        <f t="shared" si="169"/>
        <v>41931.684861111113</v>
      </c>
      <c r="U2128">
        <f t="shared" si="170"/>
        <v>2014</v>
      </c>
    </row>
    <row r="2129" spans="1:21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6"/>
        <v>156</v>
      </c>
      <c r="P2129" s="10">
        <f t="shared" si="167"/>
        <v>54.15</v>
      </c>
      <c r="Q2129" t="s">
        <v>8327</v>
      </c>
      <c r="R2129" t="s">
        <v>8341</v>
      </c>
      <c r="S2129" s="15">
        <f t="shared" si="168"/>
        <v>41930.975601851853</v>
      </c>
      <c r="T2129" s="15">
        <f t="shared" si="169"/>
        <v>41961.017268518524</v>
      </c>
      <c r="U2129">
        <f t="shared" si="170"/>
        <v>2014</v>
      </c>
    </row>
    <row r="2130" spans="1:21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6"/>
        <v>12</v>
      </c>
      <c r="P2130" s="10">
        <f t="shared" si="167"/>
        <v>61.09</v>
      </c>
      <c r="Q2130" t="s">
        <v>8327</v>
      </c>
      <c r="R2130" t="s">
        <v>8330</v>
      </c>
      <c r="S2130" s="15">
        <f t="shared" si="168"/>
        <v>42801.031412037039</v>
      </c>
      <c r="T2130" s="15">
        <f t="shared" si="169"/>
        <v>42835.041666666672</v>
      </c>
      <c r="U2130">
        <f t="shared" si="170"/>
        <v>2017</v>
      </c>
    </row>
    <row r="2131" spans="1:21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6"/>
        <v>26</v>
      </c>
      <c r="P2131" s="10">
        <f t="shared" si="167"/>
        <v>93.67</v>
      </c>
      <c r="Q2131" t="s">
        <v>8311</v>
      </c>
      <c r="R2131" t="s">
        <v>8356</v>
      </c>
      <c r="S2131" s="15">
        <f t="shared" si="168"/>
        <v>41846.978078703702</v>
      </c>
      <c r="T2131" s="15">
        <f t="shared" si="169"/>
        <v>41876.978078703702</v>
      </c>
      <c r="U2131">
        <f t="shared" si="170"/>
        <v>2014</v>
      </c>
    </row>
    <row r="2132" spans="1:21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6"/>
        <v>28</v>
      </c>
      <c r="P2132" s="10">
        <f t="shared" si="167"/>
        <v>58.42</v>
      </c>
      <c r="Q2132" t="s">
        <v>8308</v>
      </c>
      <c r="R2132" t="s">
        <v>8310</v>
      </c>
      <c r="S2132" s="15">
        <f t="shared" si="168"/>
        <v>42356.750706018516</v>
      </c>
      <c r="T2132" s="15">
        <f t="shared" si="169"/>
        <v>42386.750706018516</v>
      </c>
      <c r="U2132">
        <f t="shared" si="170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6"/>
        <v>117</v>
      </c>
      <c r="P2133" s="10">
        <f t="shared" si="167"/>
        <v>70</v>
      </c>
      <c r="Q2133" t="s">
        <v>8323</v>
      </c>
      <c r="R2133" t="s">
        <v>8326</v>
      </c>
      <c r="S2133" s="15">
        <f t="shared" si="168"/>
        <v>41963.872361111105</v>
      </c>
      <c r="T2133" s="15">
        <f t="shared" si="169"/>
        <v>41974.797916666663</v>
      </c>
      <c r="U2133">
        <f t="shared" si="170"/>
        <v>2014</v>
      </c>
    </row>
    <row r="2134" spans="1:21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6"/>
        <v>47</v>
      </c>
      <c r="P2134" s="10">
        <f t="shared" si="167"/>
        <v>34.1</v>
      </c>
      <c r="Q2134" t="s">
        <v>8308</v>
      </c>
      <c r="R2134" t="s">
        <v>8318</v>
      </c>
      <c r="S2134" s="15">
        <f t="shared" si="168"/>
        <v>42702.770729166667</v>
      </c>
      <c r="T2134" s="15">
        <f t="shared" si="169"/>
        <v>42762.770729166667</v>
      </c>
      <c r="U2134">
        <f t="shared" si="170"/>
        <v>2016</v>
      </c>
    </row>
    <row r="2135" spans="1:21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6"/>
        <v>43</v>
      </c>
      <c r="P2135" s="10">
        <f t="shared" si="167"/>
        <v>34.020000000000003</v>
      </c>
      <c r="Q2135" t="s">
        <v>8327</v>
      </c>
      <c r="R2135" t="s">
        <v>8330</v>
      </c>
      <c r="S2135" s="15">
        <f t="shared" si="168"/>
        <v>42460.98192129629</v>
      </c>
      <c r="T2135" s="15">
        <f t="shared" si="169"/>
        <v>42481.166666666672</v>
      </c>
      <c r="U2135">
        <f t="shared" si="170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6"/>
        <v>100</v>
      </c>
      <c r="P2136" s="10">
        <f t="shared" si="167"/>
        <v>41.03</v>
      </c>
      <c r="Q2136" t="s">
        <v>8323</v>
      </c>
      <c r="R2136" t="s">
        <v>8326</v>
      </c>
      <c r="S2136" s="15">
        <f t="shared" si="168"/>
        <v>42234.789884259255</v>
      </c>
      <c r="T2136" s="15">
        <f t="shared" si="169"/>
        <v>42262.420833333337</v>
      </c>
      <c r="U2136">
        <f t="shared" si="170"/>
        <v>2015</v>
      </c>
    </row>
    <row r="2137" spans="1:21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6"/>
        <v>107</v>
      </c>
      <c r="P2137" s="10">
        <f t="shared" si="167"/>
        <v>36.61</v>
      </c>
      <c r="Q2137" t="s">
        <v>8327</v>
      </c>
      <c r="R2137" t="s">
        <v>8331</v>
      </c>
      <c r="S2137" s="15">
        <f t="shared" si="168"/>
        <v>41073.050717592596</v>
      </c>
      <c r="T2137" s="15">
        <f t="shared" si="169"/>
        <v>41085.683333333334</v>
      </c>
      <c r="U2137">
        <f t="shared" si="170"/>
        <v>2012</v>
      </c>
    </row>
    <row r="2138" spans="1:21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6"/>
        <v>185</v>
      </c>
      <c r="P2138" s="10">
        <f t="shared" si="167"/>
        <v>115.83</v>
      </c>
      <c r="Q2138" t="s">
        <v>8327</v>
      </c>
      <c r="R2138" t="s">
        <v>8331</v>
      </c>
      <c r="S2138" s="15">
        <f t="shared" si="168"/>
        <v>42323.17460648148</v>
      </c>
      <c r="T2138" s="15">
        <f t="shared" si="169"/>
        <v>42383.17460648148</v>
      </c>
      <c r="U2138">
        <f t="shared" si="170"/>
        <v>2015</v>
      </c>
    </row>
    <row r="2139" spans="1:21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6"/>
        <v>5</v>
      </c>
      <c r="P2139" s="10">
        <f t="shared" si="167"/>
        <v>115.75</v>
      </c>
      <c r="Q2139" t="s">
        <v>8308</v>
      </c>
      <c r="R2139" t="s">
        <v>8310</v>
      </c>
      <c r="S2139" s="15">
        <f t="shared" si="168"/>
        <v>42273.090740740736</v>
      </c>
      <c r="T2139" s="15">
        <f t="shared" si="169"/>
        <v>42313.132407407407</v>
      </c>
      <c r="U2139">
        <f t="shared" si="170"/>
        <v>2015</v>
      </c>
    </row>
    <row r="2140" spans="1:21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6"/>
        <v>6</v>
      </c>
      <c r="P2140" s="10">
        <f t="shared" si="167"/>
        <v>106.69</v>
      </c>
      <c r="Q2140" t="s">
        <v>8321</v>
      </c>
      <c r="R2140" t="s">
        <v>8337</v>
      </c>
      <c r="S2140" s="15">
        <f t="shared" si="168"/>
        <v>42135.589548611111</v>
      </c>
      <c r="T2140" s="15">
        <f t="shared" si="169"/>
        <v>42166.083333333328</v>
      </c>
      <c r="U2140">
        <f t="shared" si="170"/>
        <v>2015</v>
      </c>
    </row>
    <row r="2141" spans="1:21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6"/>
        <v>12</v>
      </c>
      <c r="P2141" s="10">
        <f t="shared" si="167"/>
        <v>81.41</v>
      </c>
      <c r="Q2141" t="s">
        <v>8323</v>
      </c>
      <c r="R2141" t="s">
        <v>8326</v>
      </c>
      <c r="S2141" s="15">
        <f t="shared" si="168"/>
        <v>42075.979988425926</v>
      </c>
      <c r="T2141" s="15">
        <f t="shared" si="169"/>
        <v>42103.979988425926</v>
      </c>
      <c r="U2141">
        <f t="shared" si="170"/>
        <v>2015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ref="O2142:O2205" si="171">ROUND(E2142/D2142*100,0)</f>
        <v>138</v>
      </c>
      <c r="P2142" s="10">
        <f t="shared" si="167"/>
        <v>81.290000000000006</v>
      </c>
      <c r="Q2142" t="s">
        <v>8323</v>
      </c>
      <c r="R2142" t="s">
        <v>8326</v>
      </c>
      <c r="S2142" s="15">
        <f t="shared" si="168"/>
        <v>42136.675196759257</v>
      </c>
      <c r="T2142" s="15">
        <f t="shared" si="169"/>
        <v>42166.675196759257</v>
      </c>
      <c r="U2142">
        <f t="shared" si="170"/>
        <v>2015</v>
      </c>
    </row>
    <row r="2143" spans="1:21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71"/>
        <v>15</v>
      </c>
      <c r="P2143" s="10">
        <f t="shared" si="167"/>
        <v>46.03</v>
      </c>
      <c r="Q2143" t="s">
        <v>8327</v>
      </c>
      <c r="R2143" t="s">
        <v>8350</v>
      </c>
      <c r="S2143" s="15">
        <f t="shared" si="168"/>
        <v>41310.969270833331</v>
      </c>
      <c r="T2143" s="15">
        <f t="shared" si="169"/>
        <v>41355.927604166667</v>
      </c>
      <c r="U2143">
        <f t="shared" si="170"/>
        <v>2013</v>
      </c>
    </row>
    <row r="2144" spans="1:21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71"/>
        <v>137</v>
      </c>
      <c r="P2144" s="10">
        <f t="shared" si="167"/>
        <v>40.42</v>
      </c>
      <c r="Q2144" t="s">
        <v>8327</v>
      </c>
      <c r="R2144" t="s">
        <v>8338</v>
      </c>
      <c r="S2144" s="15">
        <f t="shared" si="168"/>
        <v>40802.733101851853</v>
      </c>
      <c r="T2144" s="15">
        <f t="shared" si="169"/>
        <v>40832.918749999997</v>
      </c>
      <c r="U2144">
        <f t="shared" si="170"/>
        <v>2011</v>
      </c>
    </row>
    <row r="2145" spans="1:21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71"/>
        <v>458</v>
      </c>
      <c r="P2145" s="10">
        <f t="shared" si="167"/>
        <v>23.28</v>
      </c>
      <c r="Q2145" t="s">
        <v>8323</v>
      </c>
      <c r="R2145" t="s">
        <v>8324</v>
      </c>
      <c r="S2145" s="15">
        <f t="shared" si="168"/>
        <v>41885.478842592594</v>
      </c>
      <c r="T2145" s="15">
        <f t="shared" si="169"/>
        <v>41915.478842592594</v>
      </c>
      <c r="U2145">
        <f t="shared" si="170"/>
        <v>2014</v>
      </c>
    </row>
    <row r="2146" spans="1:21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71"/>
        <v>114</v>
      </c>
      <c r="P2146" s="10">
        <f t="shared" si="167"/>
        <v>80.59</v>
      </c>
      <c r="Q2146" t="s">
        <v>8327</v>
      </c>
      <c r="R2146" t="s">
        <v>8331</v>
      </c>
      <c r="S2146" s="15">
        <f t="shared" si="168"/>
        <v>41549.627615740741</v>
      </c>
      <c r="T2146" s="15">
        <f t="shared" si="169"/>
        <v>41579.627615740741</v>
      </c>
      <c r="U2146">
        <f t="shared" si="170"/>
        <v>2013</v>
      </c>
    </row>
    <row r="2147" spans="1:21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71"/>
        <v>105</v>
      </c>
      <c r="P2147" s="10">
        <f t="shared" si="167"/>
        <v>27.9</v>
      </c>
      <c r="Q2147" t="s">
        <v>8321</v>
      </c>
      <c r="R2147" t="s">
        <v>8343</v>
      </c>
      <c r="S2147" s="15">
        <f t="shared" si="168"/>
        <v>41682.805902777778</v>
      </c>
      <c r="T2147" s="15">
        <f t="shared" si="169"/>
        <v>41705.805902777778</v>
      </c>
      <c r="U2147">
        <f t="shared" si="170"/>
        <v>2014</v>
      </c>
    </row>
    <row r="2148" spans="1:21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71"/>
        <v>1</v>
      </c>
      <c r="P2148" s="10">
        <f t="shared" si="167"/>
        <v>68.3</v>
      </c>
      <c r="Q2148" t="s">
        <v>8308</v>
      </c>
      <c r="R2148" t="s">
        <v>8342</v>
      </c>
      <c r="S2148" s="15">
        <f t="shared" si="168"/>
        <v>42676.942164351851</v>
      </c>
      <c r="T2148" s="15">
        <f t="shared" si="169"/>
        <v>42706.983831018515</v>
      </c>
      <c r="U2148">
        <f t="shared" si="170"/>
        <v>2016</v>
      </c>
    </row>
    <row r="2149" spans="1:21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71"/>
        <v>103</v>
      </c>
      <c r="P2149" s="10">
        <f t="shared" si="167"/>
        <v>50.59</v>
      </c>
      <c r="Q2149" t="s">
        <v>8327</v>
      </c>
      <c r="R2149" t="s">
        <v>8329</v>
      </c>
      <c r="S2149" s="15">
        <f t="shared" si="168"/>
        <v>42688.732407407413</v>
      </c>
      <c r="T2149" s="15">
        <f t="shared" si="169"/>
        <v>42716.732407407413</v>
      </c>
      <c r="U2149">
        <f t="shared" si="170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71"/>
        <v>171</v>
      </c>
      <c r="P2150" s="10">
        <f t="shared" si="167"/>
        <v>68.25</v>
      </c>
      <c r="Q2150" t="s">
        <v>8323</v>
      </c>
      <c r="R2150" t="s">
        <v>8326</v>
      </c>
      <c r="S2150" s="15">
        <f t="shared" si="168"/>
        <v>42532.052523148144</v>
      </c>
      <c r="T2150" s="15">
        <f t="shared" si="169"/>
        <v>42560.166666666672</v>
      </c>
      <c r="U2150">
        <f t="shared" si="170"/>
        <v>2016</v>
      </c>
    </row>
    <row r="2151" spans="1:21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71"/>
        <v>114</v>
      </c>
      <c r="P2151" s="10">
        <f t="shared" si="167"/>
        <v>29.02</v>
      </c>
      <c r="Q2151" t="s">
        <v>8327</v>
      </c>
      <c r="R2151" t="s">
        <v>8328</v>
      </c>
      <c r="S2151" s="15">
        <f t="shared" si="168"/>
        <v>40557.429733796293</v>
      </c>
      <c r="T2151" s="15">
        <f t="shared" si="169"/>
        <v>40582.429733796293</v>
      </c>
      <c r="U2151">
        <f t="shared" si="170"/>
        <v>2011</v>
      </c>
    </row>
    <row r="2152" spans="1:21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71"/>
        <v>27</v>
      </c>
      <c r="P2152" s="10">
        <f t="shared" si="167"/>
        <v>68.099999999999994</v>
      </c>
      <c r="Q2152" t="s">
        <v>8323</v>
      </c>
      <c r="R2152" t="s">
        <v>8326</v>
      </c>
      <c r="S2152" s="15">
        <f t="shared" si="168"/>
        <v>42278.629710648151</v>
      </c>
      <c r="T2152" s="15">
        <f t="shared" si="169"/>
        <v>42306.629710648151</v>
      </c>
      <c r="U2152">
        <f t="shared" si="170"/>
        <v>2015</v>
      </c>
    </row>
    <row r="2153" spans="1:21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71"/>
        <v>109</v>
      </c>
      <c r="P2153" s="10">
        <f t="shared" si="167"/>
        <v>75.61</v>
      </c>
      <c r="Q2153" t="s">
        <v>8327</v>
      </c>
      <c r="R2153" t="s">
        <v>8341</v>
      </c>
      <c r="S2153" s="15">
        <f t="shared" si="168"/>
        <v>42093.860023148154</v>
      </c>
      <c r="T2153" s="15">
        <f t="shared" si="169"/>
        <v>42125.582638888889</v>
      </c>
      <c r="U2153">
        <f t="shared" si="170"/>
        <v>2015</v>
      </c>
    </row>
    <row r="2154" spans="1:21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71"/>
        <v>136</v>
      </c>
      <c r="P2154" s="10">
        <f t="shared" si="167"/>
        <v>35.79</v>
      </c>
      <c r="Q2154" t="s">
        <v>8327</v>
      </c>
      <c r="R2154" t="s">
        <v>8328</v>
      </c>
      <c r="S2154" s="15">
        <f t="shared" si="168"/>
        <v>40638.868611111109</v>
      </c>
      <c r="T2154" s="15">
        <f t="shared" si="169"/>
        <v>40668.868611111109</v>
      </c>
      <c r="U2154">
        <f t="shared" si="170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71"/>
        <v>170</v>
      </c>
      <c r="P2155" s="10">
        <f t="shared" si="167"/>
        <v>64.760000000000005</v>
      </c>
      <c r="Q2155" t="s">
        <v>8323</v>
      </c>
      <c r="R2155" t="s">
        <v>8326</v>
      </c>
      <c r="S2155" s="15">
        <f t="shared" si="168"/>
        <v>42019.959837962961</v>
      </c>
      <c r="T2155" s="15">
        <f t="shared" si="169"/>
        <v>42034.959837962961</v>
      </c>
      <c r="U2155">
        <f t="shared" si="170"/>
        <v>2015</v>
      </c>
    </row>
    <row r="2156" spans="1:21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71"/>
        <v>2702</v>
      </c>
      <c r="P2156" s="10">
        <f t="shared" si="167"/>
        <v>38.6</v>
      </c>
      <c r="Q2156" t="s">
        <v>8321</v>
      </c>
      <c r="R2156" t="s">
        <v>8343</v>
      </c>
      <c r="S2156" s="15">
        <f t="shared" si="168"/>
        <v>42604.730567129634</v>
      </c>
      <c r="T2156" s="15">
        <f t="shared" si="169"/>
        <v>42614.730567129634</v>
      </c>
      <c r="U2156">
        <f t="shared" si="170"/>
        <v>2016</v>
      </c>
    </row>
    <row r="2157" spans="1:21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71"/>
        <v>68</v>
      </c>
      <c r="P2157" s="10">
        <f t="shared" si="167"/>
        <v>46.59</v>
      </c>
      <c r="Q2157" t="s">
        <v>8327</v>
      </c>
      <c r="R2157" t="s">
        <v>8350</v>
      </c>
      <c r="S2157" s="15">
        <f t="shared" si="168"/>
        <v>41597.788888888892</v>
      </c>
      <c r="T2157" s="15">
        <f t="shared" si="169"/>
        <v>41627.788888888892</v>
      </c>
      <c r="U2157">
        <f t="shared" si="170"/>
        <v>2013</v>
      </c>
    </row>
    <row r="2158" spans="1:21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71"/>
        <v>135</v>
      </c>
      <c r="P2158" s="10">
        <f t="shared" si="167"/>
        <v>51.96</v>
      </c>
      <c r="Q2158" t="s">
        <v>8327</v>
      </c>
      <c r="R2158" t="s">
        <v>8328</v>
      </c>
      <c r="S2158" s="15">
        <f t="shared" si="168"/>
        <v>41205.198321759257</v>
      </c>
      <c r="T2158" s="15">
        <f t="shared" si="169"/>
        <v>41240.5</v>
      </c>
      <c r="U2158">
        <f t="shared" si="170"/>
        <v>2012</v>
      </c>
    </row>
    <row r="2159" spans="1:21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71"/>
        <v>135</v>
      </c>
      <c r="P2159" s="10">
        <f t="shared" si="167"/>
        <v>79.180000000000007</v>
      </c>
      <c r="Q2159" t="s">
        <v>8327</v>
      </c>
      <c r="R2159" t="s">
        <v>8328</v>
      </c>
      <c r="S2159" s="15">
        <f t="shared" si="168"/>
        <v>40718.839537037034</v>
      </c>
      <c r="T2159" s="15">
        <f t="shared" si="169"/>
        <v>40748.839537037034</v>
      </c>
      <c r="U2159">
        <f t="shared" si="170"/>
        <v>2011</v>
      </c>
    </row>
    <row r="2160" spans="1:21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71"/>
        <v>41</v>
      </c>
      <c r="P2160" s="10">
        <f t="shared" si="167"/>
        <v>84.06</v>
      </c>
      <c r="Q2160" t="s">
        <v>8319</v>
      </c>
      <c r="R2160" t="s">
        <v>8345</v>
      </c>
      <c r="S2160" s="15">
        <f t="shared" si="168"/>
        <v>41983.110995370371</v>
      </c>
      <c r="T2160" s="15">
        <f t="shared" si="169"/>
        <v>42023.110995370371</v>
      </c>
      <c r="U2160">
        <f t="shared" si="170"/>
        <v>2014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71"/>
        <v>122</v>
      </c>
      <c r="P2161" s="10">
        <f t="shared" si="167"/>
        <v>28.55</v>
      </c>
      <c r="Q2161" t="s">
        <v>8327</v>
      </c>
      <c r="R2161" t="s">
        <v>8336</v>
      </c>
      <c r="S2161" s="15">
        <f t="shared" si="168"/>
        <v>41694.391840277778</v>
      </c>
      <c r="T2161" s="15">
        <f t="shared" si="169"/>
        <v>41708.583333333336</v>
      </c>
      <c r="U2161">
        <f t="shared" si="170"/>
        <v>2014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71"/>
        <v>134</v>
      </c>
      <c r="P2162" s="10">
        <f t="shared" si="167"/>
        <v>31.81</v>
      </c>
      <c r="Q2162" t="s">
        <v>8311</v>
      </c>
      <c r="R2162" t="s">
        <v>8333</v>
      </c>
      <c r="S2162" s="15">
        <f t="shared" si="168"/>
        <v>41309.11791666667</v>
      </c>
      <c r="T2162" s="15">
        <f t="shared" si="169"/>
        <v>41344</v>
      </c>
      <c r="U2162">
        <f t="shared" si="170"/>
        <v>2013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71"/>
        <v>9</v>
      </c>
      <c r="P2163" s="10">
        <f t="shared" si="167"/>
        <v>222.5</v>
      </c>
      <c r="Q2163" t="s">
        <v>8323</v>
      </c>
      <c r="R2163" t="s">
        <v>8326</v>
      </c>
      <c r="S2163" s="15">
        <f t="shared" si="168"/>
        <v>42695.7105787037</v>
      </c>
      <c r="T2163" s="15">
        <f t="shared" si="169"/>
        <v>42725.7105787037</v>
      </c>
      <c r="U2163">
        <f t="shared" si="170"/>
        <v>2016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71"/>
        <v>3</v>
      </c>
      <c r="P2164" s="10">
        <f t="shared" si="167"/>
        <v>133.30000000000001</v>
      </c>
      <c r="Q2164" t="s">
        <v>8308</v>
      </c>
      <c r="R2164" t="s">
        <v>8315</v>
      </c>
      <c r="S2164" s="15">
        <f t="shared" si="168"/>
        <v>42082.069560185191</v>
      </c>
      <c r="T2164" s="15">
        <f t="shared" si="169"/>
        <v>42112.069560185191</v>
      </c>
      <c r="U2164">
        <f t="shared" si="170"/>
        <v>2015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71"/>
        <v>9</v>
      </c>
      <c r="P2165" s="10">
        <f t="shared" si="167"/>
        <v>30.27</v>
      </c>
      <c r="Q2165" t="s">
        <v>8308</v>
      </c>
      <c r="R2165" t="s">
        <v>8310</v>
      </c>
      <c r="S2165" s="15">
        <f t="shared" si="168"/>
        <v>42451.698449074072</v>
      </c>
      <c r="T2165" s="15">
        <f t="shared" si="169"/>
        <v>42486.288194444445</v>
      </c>
      <c r="U2165">
        <f t="shared" si="170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71"/>
        <v>116</v>
      </c>
      <c r="P2166" s="10">
        <f t="shared" si="167"/>
        <v>44.33</v>
      </c>
      <c r="Q2166" t="s">
        <v>8323</v>
      </c>
      <c r="R2166" t="s">
        <v>8326</v>
      </c>
      <c r="S2166" s="15">
        <f t="shared" si="168"/>
        <v>42155.920219907406</v>
      </c>
      <c r="T2166" s="15">
        <f t="shared" si="169"/>
        <v>42176.888888888891</v>
      </c>
      <c r="U2166">
        <f t="shared" si="170"/>
        <v>2015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71"/>
        <v>111</v>
      </c>
      <c r="P2167" s="10">
        <f t="shared" si="167"/>
        <v>25.58</v>
      </c>
      <c r="Q2167" t="s">
        <v>8313</v>
      </c>
      <c r="R2167" t="s">
        <v>8314</v>
      </c>
      <c r="S2167" s="15">
        <f t="shared" si="168"/>
        <v>42120.628136574072</v>
      </c>
      <c r="T2167" s="15">
        <f t="shared" si="169"/>
        <v>42165.628136574072</v>
      </c>
      <c r="U2167">
        <f t="shared" si="170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71"/>
        <v>133</v>
      </c>
      <c r="P2168" s="10">
        <f t="shared" si="167"/>
        <v>42.9</v>
      </c>
      <c r="Q2168" t="s">
        <v>8323</v>
      </c>
      <c r="R2168" t="s">
        <v>8326</v>
      </c>
      <c r="S2168" s="15">
        <f t="shared" si="168"/>
        <v>41948.552847222221</v>
      </c>
      <c r="T2168" s="15">
        <f t="shared" si="169"/>
        <v>42008.552847222221</v>
      </c>
      <c r="U2168">
        <f t="shared" si="170"/>
        <v>2014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71"/>
        <v>106</v>
      </c>
      <c r="P2169" s="10">
        <f t="shared" si="167"/>
        <v>47.43</v>
      </c>
      <c r="Q2169" t="s">
        <v>8323</v>
      </c>
      <c r="R2169" t="s">
        <v>8335</v>
      </c>
      <c r="S2169" s="15">
        <f t="shared" si="168"/>
        <v>42193.813530092593</v>
      </c>
      <c r="T2169" s="15">
        <f t="shared" si="169"/>
        <v>42218.813530092593</v>
      </c>
      <c r="U2169">
        <f t="shared" si="170"/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71"/>
        <v>133</v>
      </c>
      <c r="P2170" s="10">
        <f t="shared" si="167"/>
        <v>120.55</v>
      </c>
      <c r="Q2170" t="s">
        <v>8323</v>
      </c>
      <c r="R2170" t="s">
        <v>8335</v>
      </c>
      <c r="S2170" s="15">
        <f t="shared" si="168"/>
        <v>42403.035567129627</v>
      </c>
      <c r="T2170" s="15">
        <f t="shared" si="169"/>
        <v>42462.993900462956</v>
      </c>
      <c r="U2170">
        <f t="shared" si="170"/>
        <v>2016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71"/>
        <v>17</v>
      </c>
      <c r="P2171" s="10">
        <f t="shared" si="167"/>
        <v>66.099999999999994</v>
      </c>
      <c r="Q2171" t="s">
        <v>8323</v>
      </c>
      <c r="R2171" t="s">
        <v>8324</v>
      </c>
      <c r="S2171" s="15">
        <f t="shared" si="168"/>
        <v>42464.958912037036</v>
      </c>
      <c r="T2171" s="15">
        <f t="shared" si="169"/>
        <v>42494.958912037036</v>
      </c>
      <c r="U2171">
        <f t="shared" si="170"/>
        <v>2016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71"/>
        <v>120</v>
      </c>
      <c r="P2172" s="10">
        <f t="shared" si="167"/>
        <v>38.79</v>
      </c>
      <c r="Q2172" t="s">
        <v>8327</v>
      </c>
      <c r="R2172" t="s">
        <v>8338</v>
      </c>
      <c r="S2172" s="15">
        <f t="shared" si="168"/>
        <v>40987.890740740739</v>
      </c>
      <c r="T2172" s="15">
        <f t="shared" si="169"/>
        <v>41017.890740740739</v>
      </c>
      <c r="U2172">
        <f t="shared" si="170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71"/>
        <v>105</v>
      </c>
      <c r="P2173" s="10">
        <f t="shared" si="167"/>
        <v>47</v>
      </c>
      <c r="Q2173" t="s">
        <v>8323</v>
      </c>
      <c r="R2173" t="s">
        <v>8326</v>
      </c>
      <c r="S2173" s="15">
        <f t="shared" si="168"/>
        <v>42018.94159722222</v>
      </c>
      <c r="T2173" s="15">
        <f t="shared" si="169"/>
        <v>42047.291666666672</v>
      </c>
      <c r="U2173">
        <f t="shared" si="170"/>
        <v>2015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71"/>
        <v>44</v>
      </c>
      <c r="P2174" s="10">
        <f t="shared" si="167"/>
        <v>57.17</v>
      </c>
      <c r="Q2174" t="s">
        <v>8323</v>
      </c>
      <c r="R2174" t="s">
        <v>8326</v>
      </c>
      <c r="S2174" s="15">
        <f t="shared" si="168"/>
        <v>42221.656782407401</v>
      </c>
      <c r="T2174" s="15">
        <f t="shared" si="169"/>
        <v>42281.656782407401</v>
      </c>
      <c r="U2174">
        <f t="shared" si="170"/>
        <v>2015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71"/>
        <v>131</v>
      </c>
      <c r="P2175" s="10">
        <f t="shared" si="167"/>
        <v>50.46</v>
      </c>
      <c r="Q2175" t="s">
        <v>8323</v>
      </c>
      <c r="R2175" t="s">
        <v>8326</v>
      </c>
      <c r="S2175" s="15">
        <f t="shared" si="168"/>
        <v>42463.81385416667</v>
      </c>
      <c r="T2175" s="15">
        <f t="shared" si="169"/>
        <v>42494.165972222225</v>
      </c>
      <c r="U2175">
        <f t="shared" si="170"/>
        <v>2016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71"/>
        <v>7</v>
      </c>
      <c r="P2176" s="10">
        <f t="shared" si="167"/>
        <v>6.5</v>
      </c>
      <c r="Q2176" t="s">
        <v>8308</v>
      </c>
      <c r="R2176" t="s">
        <v>8310</v>
      </c>
      <c r="S2176" s="15">
        <f t="shared" si="168"/>
        <v>42696.37572916667</v>
      </c>
      <c r="T2176" s="15">
        <f t="shared" si="169"/>
        <v>42726.37572916667</v>
      </c>
      <c r="U2176">
        <f t="shared" si="170"/>
        <v>2016</v>
      </c>
    </row>
    <row r="2177" spans="1:21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71"/>
        <v>1</v>
      </c>
      <c r="P2177" s="10">
        <f t="shared" si="167"/>
        <v>217.5</v>
      </c>
      <c r="Q2177" t="s">
        <v>8323</v>
      </c>
      <c r="R2177" t="s">
        <v>8326</v>
      </c>
      <c r="S2177" s="15">
        <f t="shared" si="168"/>
        <v>42543.788564814815</v>
      </c>
      <c r="T2177" s="15">
        <f t="shared" si="169"/>
        <v>42573.788564814815</v>
      </c>
      <c r="U2177">
        <f t="shared" si="170"/>
        <v>2016</v>
      </c>
    </row>
    <row r="2178" spans="1:21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71"/>
        <v>65</v>
      </c>
      <c r="P2178" s="10">
        <f t="shared" si="167"/>
        <v>118.36</v>
      </c>
      <c r="Q2178" t="s">
        <v>8327</v>
      </c>
      <c r="R2178" t="s">
        <v>8330</v>
      </c>
      <c r="S2178" s="15">
        <f t="shared" si="168"/>
        <v>42021.139733796299</v>
      </c>
      <c r="T2178" s="15">
        <f t="shared" si="169"/>
        <v>42051.139733796299</v>
      </c>
      <c r="U2178">
        <f t="shared" si="170"/>
        <v>2015</v>
      </c>
    </row>
    <row r="2179" spans="1:21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1"/>
        <v>100</v>
      </c>
      <c r="P2179" s="10">
        <f t="shared" ref="P2179:P2242" si="172">ROUND(E2179/L2179,2)</f>
        <v>50.04</v>
      </c>
      <c r="Q2179" t="s">
        <v>8327</v>
      </c>
      <c r="R2179" t="s">
        <v>8331</v>
      </c>
      <c r="S2179" s="15">
        <f t="shared" ref="S2179:S2242" si="173">(((J2179/60)/60)/24)+DATE(1970,1,1)</f>
        <v>41827.906689814816</v>
      </c>
      <c r="T2179" s="15">
        <f t="shared" ref="T2179:T2242" si="174">(((I2179/60)/60)/24)+DATE(1970,1,1)</f>
        <v>41848.041666666664</v>
      </c>
      <c r="U2179">
        <f t="shared" ref="U2179:U2242" si="175">YEAR(S2179)</f>
        <v>2014</v>
      </c>
    </row>
    <row r="2180" spans="1:21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1"/>
        <v>16</v>
      </c>
      <c r="P2180" s="10">
        <f t="shared" si="172"/>
        <v>76.47</v>
      </c>
      <c r="Q2180" t="s">
        <v>8321</v>
      </c>
      <c r="R2180" t="s">
        <v>8325</v>
      </c>
      <c r="S2180" s="15">
        <f t="shared" si="173"/>
        <v>42248.632199074069</v>
      </c>
      <c r="T2180" s="15">
        <f t="shared" si="174"/>
        <v>42283.632199074069</v>
      </c>
      <c r="U2180">
        <f t="shared" si="175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1"/>
        <v>104</v>
      </c>
      <c r="P2181" s="10">
        <f t="shared" si="172"/>
        <v>52</v>
      </c>
      <c r="Q2181" t="s">
        <v>8323</v>
      </c>
      <c r="R2181" t="s">
        <v>8326</v>
      </c>
      <c r="S2181" s="15">
        <f t="shared" si="173"/>
        <v>41226.017361111109</v>
      </c>
      <c r="T2181" s="15">
        <f t="shared" si="174"/>
        <v>41250.083333333336</v>
      </c>
      <c r="U2181">
        <f t="shared" si="175"/>
        <v>2012</v>
      </c>
    </row>
    <row r="2182" spans="1:21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1"/>
        <v>6</v>
      </c>
      <c r="P2182" s="10">
        <f t="shared" si="172"/>
        <v>49.88</v>
      </c>
      <c r="Q2182" t="s">
        <v>8321</v>
      </c>
      <c r="R2182" t="s">
        <v>8325</v>
      </c>
      <c r="S2182" s="15">
        <f t="shared" si="173"/>
        <v>41855.777905092589</v>
      </c>
      <c r="T2182" s="15">
        <f t="shared" si="174"/>
        <v>41880.777905092589</v>
      </c>
      <c r="U2182">
        <f t="shared" si="175"/>
        <v>2014</v>
      </c>
    </row>
    <row r="2183" spans="1:21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1"/>
        <v>9</v>
      </c>
      <c r="P2183" s="10">
        <f t="shared" si="172"/>
        <v>64.8</v>
      </c>
      <c r="Q2183" t="s">
        <v>8323</v>
      </c>
      <c r="R2183" t="s">
        <v>8324</v>
      </c>
      <c r="S2183" s="15">
        <f t="shared" si="173"/>
        <v>42551.102314814809</v>
      </c>
      <c r="T2183" s="15">
        <f t="shared" si="174"/>
        <v>42601.102314814809</v>
      </c>
      <c r="U2183">
        <f t="shared" si="175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1"/>
        <v>123</v>
      </c>
      <c r="P2184" s="10">
        <f t="shared" si="172"/>
        <v>43.2</v>
      </c>
      <c r="Q2184" t="s">
        <v>8323</v>
      </c>
      <c r="R2184" t="s">
        <v>8326</v>
      </c>
      <c r="S2184" s="15">
        <f t="shared" si="173"/>
        <v>42556.504490740743</v>
      </c>
      <c r="T2184" s="15">
        <f t="shared" si="174"/>
        <v>42595.290972222225</v>
      </c>
      <c r="U2184">
        <f t="shared" si="175"/>
        <v>2016</v>
      </c>
    </row>
    <row r="2185" spans="1:21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1"/>
        <v>11</v>
      </c>
      <c r="P2185" s="10">
        <f t="shared" si="172"/>
        <v>46.18</v>
      </c>
      <c r="Q2185" t="s">
        <v>8321</v>
      </c>
      <c r="R2185" t="s">
        <v>8337</v>
      </c>
      <c r="S2185" s="15">
        <f t="shared" si="173"/>
        <v>42110.153043981481</v>
      </c>
      <c r="T2185" s="15">
        <f t="shared" si="174"/>
        <v>42155.153043981481</v>
      </c>
      <c r="U2185">
        <f t="shared" si="175"/>
        <v>2015</v>
      </c>
    </row>
    <row r="2186" spans="1:21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1"/>
        <v>143</v>
      </c>
      <c r="P2186" s="10">
        <f t="shared" si="172"/>
        <v>51.6</v>
      </c>
      <c r="Q2186" t="s">
        <v>8323</v>
      </c>
      <c r="R2186" t="s">
        <v>8324</v>
      </c>
      <c r="S2186" s="15">
        <f t="shared" si="173"/>
        <v>42783.459398148145</v>
      </c>
      <c r="T2186" s="15">
        <f t="shared" si="174"/>
        <v>42797.459398148145</v>
      </c>
      <c r="U2186">
        <f t="shared" si="175"/>
        <v>2017</v>
      </c>
    </row>
    <row r="2187" spans="1:21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1"/>
        <v>41</v>
      </c>
      <c r="P2187" s="10">
        <f t="shared" si="172"/>
        <v>28.58</v>
      </c>
      <c r="Q2187" t="s">
        <v>8327</v>
      </c>
      <c r="R2187" t="s">
        <v>8350</v>
      </c>
      <c r="S2187" s="15">
        <f t="shared" si="173"/>
        <v>41276.496840277774</v>
      </c>
      <c r="T2187" s="15">
        <f t="shared" si="174"/>
        <v>41309.496840277774</v>
      </c>
      <c r="U2187">
        <f t="shared" si="175"/>
        <v>2013</v>
      </c>
    </row>
    <row r="2188" spans="1:21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1"/>
        <v>171</v>
      </c>
      <c r="P2188" s="10">
        <f t="shared" si="172"/>
        <v>31.34</v>
      </c>
      <c r="Q2188" t="s">
        <v>8327</v>
      </c>
      <c r="R2188" t="s">
        <v>8328</v>
      </c>
      <c r="S2188" s="15">
        <f t="shared" si="173"/>
        <v>41088.691493055558</v>
      </c>
      <c r="T2188" s="15">
        <f t="shared" si="174"/>
        <v>41133.691493055558</v>
      </c>
      <c r="U2188">
        <f t="shared" si="175"/>
        <v>2012</v>
      </c>
    </row>
    <row r="2189" spans="1:21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1"/>
        <v>128</v>
      </c>
      <c r="P2189" s="10">
        <f t="shared" si="172"/>
        <v>183.29</v>
      </c>
      <c r="Q2189" t="s">
        <v>8321</v>
      </c>
      <c r="R2189" t="s">
        <v>8322</v>
      </c>
      <c r="S2189" s="15">
        <f t="shared" si="173"/>
        <v>42113.981446759266</v>
      </c>
      <c r="T2189" s="15">
        <f t="shared" si="174"/>
        <v>42173.981446759266</v>
      </c>
      <c r="U2189">
        <f t="shared" si="175"/>
        <v>2015</v>
      </c>
    </row>
    <row r="2190" spans="1:21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1"/>
        <v>128</v>
      </c>
      <c r="P2190" s="10">
        <f t="shared" si="172"/>
        <v>37.65</v>
      </c>
      <c r="Q2190" t="s">
        <v>8323</v>
      </c>
      <c r="R2190" t="s">
        <v>8335</v>
      </c>
      <c r="S2190" s="15">
        <f t="shared" si="173"/>
        <v>41912.650729166664</v>
      </c>
      <c r="T2190" s="15">
        <f t="shared" si="174"/>
        <v>41925.207638888889</v>
      </c>
      <c r="U2190">
        <f t="shared" si="175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1"/>
        <v>128</v>
      </c>
      <c r="P2191" s="10">
        <f t="shared" si="172"/>
        <v>49.23</v>
      </c>
      <c r="Q2191" t="s">
        <v>8323</v>
      </c>
      <c r="R2191" t="s">
        <v>8326</v>
      </c>
      <c r="S2191" s="15">
        <f t="shared" si="173"/>
        <v>42521.654328703706</v>
      </c>
      <c r="T2191" s="15">
        <f t="shared" si="174"/>
        <v>42551.654328703706</v>
      </c>
      <c r="U2191">
        <f t="shared" si="175"/>
        <v>2016</v>
      </c>
    </row>
    <row r="2192" spans="1:21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1"/>
        <v>36</v>
      </c>
      <c r="P2192" s="10">
        <f t="shared" si="172"/>
        <v>127.6</v>
      </c>
      <c r="Q2192" t="s">
        <v>8323</v>
      </c>
      <c r="R2192" t="s">
        <v>8335</v>
      </c>
      <c r="S2192" s="15">
        <f t="shared" si="173"/>
        <v>42450.88282407407</v>
      </c>
      <c r="T2192" s="15">
        <f t="shared" si="174"/>
        <v>42480.88282407407</v>
      </c>
      <c r="U2192">
        <f t="shared" si="175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1"/>
        <v>128</v>
      </c>
      <c r="P2193" s="10">
        <f t="shared" si="172"/>
        <v>47.22</v>
      </c>
      <c r="Q2193" t="s">
        <v>8323</v>
      </c>
      <c r="R2193" t="s">
        <v>8326</v>
      </c>
      <c r="S2193" s="15">
        <f t="shared" si="173"/>
        <v>42443.802361111113</v>
      </c>
      <c r="T2193" s="15">
        <f t="shared" si="174"/>
        <v>42473.802361111113</v>
      </c>
      <c r="U2193">
        <f t="shared" si="175"/>
        <v>2016</v>
      </c>
    </row>
    <row r="2194" spans="1:21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1"/>
        <v>127</v>
      </c>
      <c r="P2194" s="10">
        <f t="shared" si="172"/>
        <v>45.46</v>
      </c>
      <c r="Q2194" t="s">
        <v>8327</v>
      </c>
      <c r="R2194" t="s">
        <v>8331</v>
      </c>
      <c r="S2194" s="15">
        <f t="shared" si="173"/>
        <v>40679.743067129632</v>
      </c>
      <c r="T2194" s="15">
        <f t="shared" si="174"/>
        <v>40694.75277777778</v>
      </c>
      <c r="U2194">
        <f t="shared" si="175"/>
        <v>2011</v>
      </c>
    </row>
    <row r="2195" spans="1:21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1"/>
        <v>212</v>
      </c>
      <c r="P2195" s="10">
        <f t="shared" si="172"/>
        <v>13.54</v>
      </c>
      <c r="Q2195" t="s">
        <v>8319</v>
      </c>
      <c r="R2195" t="s">
        <v>8320</v>
      </c>
      <c r="S2195" s="15">
        <f t="shared" si="173"/>
        <v>41767.650347222225</v>
      </c>
      <c r="T2195" s="15">
        <f t="shared" si="174"/>
        <v>41788.743055555555</v>
      </c>
      <c r="U2195">
        <f t="shared" si="175"/>
        <v>2014</v>
      </c>
    </row>
    <row r="2196" spans="1:21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1"/>
        <v>127</v>
      </c>
      <c r="P2196" s="10">
        <f t="shared" si="172"/>
        <v>50.88</v>
      </c>
      <c r="Q2196" t="s">
        <v>8323</v>
      </c>
      <c r="R2196" t="s">
        <v>8324</v>
      </c>
      <c r="S2196" s="15">
        <f t="shared" si="173"/>
        <v>42228.044664351852</v>
      </c>
      <c r="T2196" s="15">
        <f t="shared" si="174"/>
        <v>42258.044664351852</v>
      </c>
      <c r="U2196">
        <f t="shared" si="175"/>
        <v>2015</v>
      </c>
    </row>
    <row r="2197" spans="1:21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1"/>
        <v>127</v>
      </c>
      <c r="P2197" s="10">
        <f t="shared" si="172"/>
        <v>48.85</v>
      </c>
      <c r="Q2197" t="s">
        <v>8327</v>
      </c>
      <c r="R2197" t="s">
        <v>8328</v>
      </c>
      <c r="S2197" s="15">
        <f t="shared" si="173"/>
        <v>41402.558819444443</v>
      </c>
      <c r="T2197" s="15">
        <f t="shared" si="174"/>
        <v>41462.558819444443</v>
      </c>
      <c r="U2197">
        <f t="shared" si="175"/>
        <v>2013</v>
      </c>
    </row>
    <row r="2198" spans="1:21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1"/>
        <v>180</v>
      </c>
      <c r="P2198" s="10">
        <f t="shared" si="172"/>
        <v>26.27</v>
      </c>
      <c r="Q2198" t="s">
        <v>8327</v>
      </c>
      <c r="R2198" t="s">
        <v>8328</v>
      </c>
      <c r="S2198" s="15">
        <f t="shared" si="173"/>
        <v>41145.719305555554</v>
      </c>
      <c r="T2198" s="15">
        <f t="shared" si="174"/>
        <v>41175.719305555554</v>
      </c>
      <c r="U2198">
        <f t="shared" si="175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1"/>
        <v>105</v>
      </c>
      <c r="P2199" s="10">
        <f t="shared" si="172"/>
        <v>39.380000000000003</v>
      </c>
      <c r="Q2199" t="s">
        <v>8323</v>
      </c>
      <c r="R2199" t="s">
        <v>8326</v>
      </c>
      <c r="S2199" s="15">
        <f t="shared" si="173"/>
        <v>42222.730034722219</v>
      </c>
      <c r="T2199" s="15">
        <f t="shared" si="174"/>
        <v>42247.730034722219</v>
      </c>
      <c r="U2199">
        <f t="shared" si="175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1"/>
        <v>126</v>
      </c>
      <c r="P2200" s="10">
        <f t="shared" si="172"/>
        <v>74.12</v>
      </c>
      <c r="Q2200" t="s">
        <v>8323</v>
      </c>
      <c r="R2200" t="s">
        <v>8326</v>
      </c>
      <c r="S2200" s="15">
        <f t="shared" si="173"/>
        <v>41891.96503472222</v>
      </c>
      <c r="T2200" s="15">
        <f t="shared" si="174"/>
        <v>41901</v>
      </c>
      <c r="U2200">
        <f t="shared" si="175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1"/>
        <v>126</v>
      </c>
      <c r="P2201" s="10">
        <f t="shared" si="172"/>
        <v>25.69</v>
      </c>
      <c r="Q2201" t="s">
        <v>8323</v>
      </c>
      <c r="R2201" t="s">
        <v>8326</v>
      </c>
      <c r="S2201" s="15">
        <f t="shared" si="173"/>
        <v>42608.36583333333</v>
      </c>
      <c r="T2201" s="15">
        <f t="shared" si="174"/>
        <v>42638.36583333333</v>
      </c>
      <c r="U2201">
        <f t="shared" si="175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1"/>
        <v>105</v>
      </c>
      <c r="P2202" s="10">
        <f t="shared" si="172"/>
        <v>139.56</v>
      </c>
      <c r="Q2202" t="s">
        <v>8323</v>
      </c>
      <c r="R2202" t="s">
        <v>8326</v>
      </c>
      <c r="S2202" s="15">
        <f t="shared" si="173"/>
        <v>42375.114988425921</v>
      </c>
      <c r="T2202" s="15">
        <f t="shared" si="174"/>
        <v>42420.114988425921</v>
      </c>
      <c r="U2202">
        <f t="shared" si="175"/>
        <v>2016</v>
      </c>
    </row>
    <row r="2203" spans="1:21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1"/>
        <v>114</v>
      </c>
      <c r="P2203" s="10">
        <f t="shared" si="172"/>
        <v>65.84</v>
      </c>
      <c r="Q2203" t="s">
        <v>8327</v>
      </c>
      <c r="R2203" t="s">
        <v>8328</v>
      </c>
      <c r="S2203" s="15">
        <f t="shared" si="173"/>
        <v>40970.750034722223</v>
      </c>
      <c r="T2203" s="15">
        <f t="shared" si="174"/>
        <v>41030.708368055559</v>
      </c>
      <c r="U2203">
        <f t="shared" si="175"/>
        <v>2012</v>
      </c>
    </row>
    <row r="2204" spans="1:21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1"/>
        <v>2</v>
      </c>
      <c r="P2204" s="10">
        <f t="shared" si="172"/>
        <v>113.64</v>
      </c>
      <c r="Q2204" t="s">
        <v>8321</v>
      </c>
      <c r="R2204" t="s">
        <v>8339</v>
      </c>
      <c r="S2204" s="15">
        <f t="shared" si="173"/>
        <v>40750.710104166668</v>
      </c>
      <c r="T2204" s="15">
        <f t="shared" si="174"/>
        <v>40810.710104166668</v>
      </c>
      <c r="U2204">
        <f t="shared" si="175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1"/>
        <v>104</v>
      </c>
      <c r="P2205" s="10">
        <f t="shared" si="172"/>
        <v>59.52</v>
      </c>
      <c r="Q2205" t="s">
        <v>8323</v>
      </c>
      <c r="R2205" t="s">
        <v>8326</v>
      </c>
      <c r="S2205" s="15">
        <f t="shared" si="173"/>
        <v>42277.583472222221</v>
      </c>
      <c r="T2205" s="15">
        <f t="shared" si="174"/>
        <v>42307.583472222221</v>
      </c>
      <c r="U2205">
        <f t="shared" si="175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ref="O2206:O2269" si="176">ROUND(E2206/D2206*100,0)</f>
        <v>100</v>
      </c>
      <c r="P2206" s="10">
        <f t="shared" si="172"/>
        <v>62.5</v>
      </c>
      <c r="Q2206" t="s">
        <v>8323</v>
      </c>
      <c r="R2206" t="s">
        <v>8326</v>
      </c>
      <c r="S2206" s="15">
        <f t="shared" si="173"/>
        <v>41788.58997685185</v>
      </c>
      <c r="T2206" s="15">
        <f t="shared" si="174"/>
        <v>41818.58997685185</v>
      </c>
      <c r="U2206">
        <f t="shared" si="175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6"/>
        <v>156</v>
      </c>
      <c r="P2207" s="10">
        <f t="shared" si="172"/>
        <v>51.92</v>
      </c>
      <c r="Q2207" t="s">
        <v>8323</v>
      </c>
      <c r="R2207" t="s">
        <v>8326</v>
      </c>
      <c r="S2207" s="15">
        <f t="shared" si="173"/>
        <v>42360.887835648144</v>
      </c>
      <c r="T2207" s="15">
        <f t="shared" si="174"/>
        <v>42390.887835648144</v>
      </c>
      <c r="U2207">
        <f t="shared" si="175"/>
        <v>2015</v>
      </c>
    </row>
    <row r="2208" spans="1:21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6"/>
        <v>12</v>
      </c>
      <c r="P2208" s="10">
        <f t="shared" si="172"/>
        <v>49.8</v>
      </c>
      <c r="Q2208" t="s">
        <v>8308</v>
      </c>
      <c r="R2208" t="s">
        <v>8342</v>
      </c>
      <c r="S2208" s="15">
        <f t="shared" si="173"/>
        <v>42507.29932870371</v>
      </c>
      <c r="T2208" s="15">
        <f t="shared" si="174"/>
        <v>42538.958333333328</v>
      </c>
      <c r="U2208">
        <f t="shared" si="175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6"/>
        <v>104</v>
      </c>
      <c r="P2209" s="10">
        <f t="shared" si="172"/>
        <v>27.07</v>
      </c>
      <c r="Q2209" t="s">
        <v>8323</v>
      </c>
      <c r="R2209" t="s">
        <v>8326</v>
      </c>
      <c r="S2209" s="15">
        <f t="shared" si="173"/>
        <v>42026.920428240745</v>
      </c>
      <c r="T2209" s="15">
        <f t="shared" si="174"/>
        <v>42056.920428240745</v>
      </c>
      <c r="U2209">
        <f t="shared" si="175"/>
        <v>2015</v>
      </c>
    </row>
    <row r="2210" spans="1:21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6"/>
        <v>5</v>
      </c>
      <c r="P2210" s="10">
        <f t="shared" si="172"/>
        <v>88.64</v>
      </c>
      <c r="Q2210" t="s">
        <v>8323</v>
      </c>
      <c r="R2210" t="s">
        <v>8335</v>
      </c>
      <c r="S2210" s="15">
        <f t="shared" si="173"/>
        <v>42682.67768518519</v>
      </c>
      <c r="T2210" s="15">
        <f t="shared" si="174"/>
        <v>42712.67768518519</v>
      </c>
      <c r="U2210">
        <f t="shared" si="175"/>
        <v>2016</v>
      </c>
    </row>
    <row r="2211" spans="1:21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6"/>
        <v>145</v>
      </c>
      <c r="P2211" s="10">
        <f t="shared" si="172"/>
        <v>56.14</v>
      </c>
      <c r="Q2211" t="s">
        <v>8321</v>
      </c>
      <c r="R2211" t="s">
        <v>8332</v>
      </c>
      <c r="S2211" s="15">
        <f t="shared" si="173"/>
        <v>42175.816365740742</v>
      </c>
      <c r="T2211" s="15">
        <f t="shared" si="174"/>
        <v>42205.816365740742</v>
      </c>
      <c r="U2211">
        <f t="shared" si="175"/>
        <v>2015</v>
      </c>
    </row>
    <row r="2212" spans="1:21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6"/>
        <v>102</v>
      </c>
      <c r="P2212" s="10">
        <f t="shared" si="172"/>
        <v>42.24</v>
      </c>
      <c r="Q2212" t="s">
        <v>8327</v>
      </c>
      <c r="R2212" t="s">
        <v>8328</v>
      </c>
      <c r="S2212" s="15">
        <f t="shared" si="173"/>
        <v>41925.906689814816</v>
      </c>
      <c r="T2212" s="15">
        <f t="shared" si="174"/>
        <v>41955.94835648148</v>
      </c>
      <c r="U2212">
        <f t="shared" si="175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6"/>
        <v>175</v>
      </c>
      <c r="P2213" s="10">
        <f t="shared" si="172"/>
        <v>68.06</v>
      </c>
      <c r="Q2213" t="s">
        <v>8323</v>
      </c>
      <c r="R2213" t="s">
        <v>8326</v>
      </c>
      <c r="S2213" s="15">
        <f t="shared" si="173"/>
        <v>42003.948425925926</v>
      </c>
      <c r="T2213" s="15">
        <f t="shared" si="174"/>
        <v>42028.207638888889</v>
      </c>
      <c r="U2213">
        <f t="shared" si="175"/>
        <v>2014</v>
      </c>
    </row>
    <row r="2214" spans="1:21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6"/>
        <v>4</v>
      </c>
      <c r="P2214" s="10">
        <f t="shared" si="172"/>
        <v>175</v>
      </c>
      <c r="Q2214" t="s">
        <v>8323</v>
      </c>
      <c r="R2214" t="s">
        <v>8326</v>
      </c>
      <c r="S2214" s="15">
        <f t="shared" si="173"/>
        <v>42508.179965277777</v>
      </c>
      <c r="T2214" s="15">
        <f t="shared" si="174"/>
        <v>42568.179965277777</v>
      </c>
      <c r="U2214">
        <f t="shared" si="175"/>
        <v>2016</v>
      </c>
    </row>
    <row r="2215" spans="1:21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6"/>
        <v>0</v>
      </c>
      <c r="P2215" s="10">
        <f t="shared" si="172"/>
        <v>306</v>
      </c>
      <c r="Q2215" t="s">
        <v>8319</v>
      </c>
      <c r="R2215" t="s">
        <v>8345</v>
      </c>
      <c r="S2215" s="15">
        <f t="shared" si="173"/>
        <v>42252.277615740735</v>
      </c>
      <c r="T2215" s="15">
        <f t="shared" si="174"/>
        <v>42282.277615740735</v>
      </c>
      <c r="U2215">
        <f t="shared" si="175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6"/>
        <v>163</v>
      </c>
      <c r="P2216" s="10">
        <f t="shared" si="172"/>
        <v>58.1</v>
      </c>
      <c r="Q2216" t="s">
        <v>8323</v>
      </c>
      <c r="R2216" t="s">
        <v>8326</v>
      </c>
      <c r="S2216" s="15">
        <f t="shared" si="173"/>
        <v>40644.159259259257</v>
      </c>
      <c r="T2216" s="15">
        <f t="shared" si="174"/>
        <v>40666.165972222225</v>
      </c>
      <c r="U2216">
        <f t="shared" si="175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6"/>
        <v>122</v>
      </c>
      <c r="P2217" s="10">
        <f t="shared" si="172"/>
        <v>60.9</v>
      </c>
      <c r="Q2217" t="s">
        <v>8323</v>
      </c>
      <c r="R2217" t="s">
        <v>8326</v>
      </c>
      <c r="S2217" s="15">
        <f t="shared" si="173"/>
        <v>42036.24428240741</v>
      </c>
      <c r="T2217" s="15">
        <f t="shared" si="174"/>
        <v>42064.290972222225</v>
      </c>
      <c r="U2217">
        <f t="shared" si="175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6"/>
        <v>180</v>
      </c>
      <c r="P2218" s="10">
        <f t="shared" si="172"/>
        <v>43.5</v>
      </c>
      <c r="Q2218" t="s">
        <v>8323</v>
      </c>
      <c r="R2218" t="s">
        <v>8326</v>
      </c>
      <c r="S2218" s="15">
        <f t="shared" si="173"/>
        <v>41923.354351851849</v>
      </c>
      <c r="T2218" s="15">
        <f t="shared" si="174"/>
        <v>41960.332638888889</v>
      </c>
      <c r="U2218">
        <f t="shared" si="175"/>
        <v>2014</v>
      </c>
    </row>
    <row r="2219" spans="1:21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6"/>
        <v>5</v>
      </c>
      <c r="P2219" s="10">
        <f t="shared" si="172"/>
        <v>71.59</v>
      </c>
      <c r="Q2219" t="s">
        <v>8316</v>
      </c>
      <c r="R2219" t="s">
        <v>8344</v>
      </c>
      <c r="S2219" s="15">
        <f t="shared" si="173"/>
        <v>42328.779224537036</v>
      </c>
      <c r="T2219" s="15">
        <f t="shared" si="174"/>
        <v>42353.332638888889</v>
      </c>
      <c r="U2219">
        <f t="shared" si="175"/>
        <v>2015</v>
      </c>
    </row>
    <row r="2220" spans="1:21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6"/>
        <v>2</v>
      </c>
      <c r="P2220" s="10">
        <f t="shared" si="172"/>
        <v>202.83</v>
      </c>
      <c r="Q2220" t="s">
        <v>8319</v>
      </c>
      <c r="R2220" t="s">
        <v>8345</v>
      </c>
      <c r="S2220" s="15">
        <f t="shared" si="173"/>
        <v>42338.675381944442</v>
      </c>
      <c r="T2220" s="15">
        <f t="shared" si="174"/>
        <v>42368.675381944442</v>
      </c>
      <c r="U2220">
        <f t="shared" si="175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6"/>
        <v>124</v>
      </c>
      <c r="P2221" s="10">
        <f t="shared" si="172"/>
        <v>45.04</v>
      </c>
      <c r="Q2221" t="s">
        <v>8323</v>
      </c>
      <c r="R2221" t="s">
        <v>8326</v>
      </c>
      <c r="S2221" s="15">
        <f t="shared" si="173"/>
        <v>42011.202581018515</v>
      </c>
      <c r="T2221" s="15">
        <f t="shared" si="174"/>
        <v>42038.185416666667</v>
      </c>
      <c r="U2221">
        <f t="shared" si="175"/>
        <v>2015</v>
      </c>
    </row>
    <row r="2222" spans="1:21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6"/>
        <v>101</v>
      </c>
      <c r="P2222" s="10">
        <f t="shared" si="172"/>
        <v>52.83</v>
      </c>
      <c r="Q2222" t="s">
        <v>8327</v>
      </c>
      <c r="R2222" t="s">
        <v>8331</v>
      </c>
      <c r="S2222" s="15">
        <f t="shared" si="173"/>
        <v>41607.83085648148</v>
      </c>
      <c r="T2222" s="15">
        <f t="shared" si="174"/>
        <v>41640.226388888892</v>
      </c>
      <c r="U2222">
        <f t="shared" si="175"/>
        <v>2013</v>
      </c>
    </row>
    <row r="2223" spans="1:21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6"/>
        <v>120</v>
      </c>
      <c r="P2223" s="10">
        <f t="shared" si="172"/>
        <v>48.09</v>
      </c>
      <c r="Q2223" t="s">
        <v>8321</v>
      </c>
      <c r="R2223" t="s">
        <v>8322</v>
      </c>
      <c r="S2223" s="15">
        <f t="shared" si="173"/>
        <v>41648.396192129629</v>
      </c>
      <c r="T2223" s="15">
        <f t="shared" si="174"/>
        <v>41678.396192129629</v>
      </c>
      <c r="U2223">
        <f t="shared" si="175"/>
        <v>2014</v>
      </c>
    </row>
    <row r="2224" spans="1:21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6"/>
        <v>24</v>
      </c>
      <c r="P2224" s="10">
        <f t="shared" si="172"/>
        <v>109.18</v>
      </c>
      <c r="Q2224" t="s">
        <v>8327</v>
      </c>
      <c r="R2224" t="s">
        <v>8350</v>
      </c>
      <c r="S2224" s="15">
        <f t="shared" si="173"/>
        <v>40088.105393518519</v>
      </c>
      <c r="T2224" s="15">
        <f t="shared" si="174"/>
        <v>40148.207638888889</v>
      </c>
      <c r="U2224">
        <f t="shared" si="175"/>
        <v>2009</v>
      </c>
    </row>
    <row r="2225" spans="1:21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6"/>
        <v>100</v>
      </c>
      <c r="P2225" s="10">
        <f t="shared" si="172"/>
        <v>50</v>
      </c>
      <c r="Q2225" t="s">
        <v>8327</v>
      </c>
      <c r="R2225" t="s">
        <v>8336</v>
      </c>
      <c r="S2225" s="15">
        <f t="shared" si="173"/>
        <v>42291.581377314811</v>
      </c>
      <c r="T2225" s="15">
        <f t="shared" si="174"/>
        <v>42333.623043981483</v>
      </c>
      <c r="U2225">
        <f t="shared" si="175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6"/>
        <v>141</v>
      </c>
      <c r="P2226" s="10">
        <f t="shared" si="172"/>
        <v>52.17</v>
      </c>
      <c r="Q2226" t="s">
        <v>8323</v>
      </c>
      <c r="R2226" t="s">
        <v>8326</v>
      </c>
      <c r="S2226" s="15">
        <f t="shared" si="173"/>
        <v>42423.050613425927</v>
      </c>
      <c r="T2226" s="15">
        <f t="shared" si="174"/>
        <v>42443.008946759262</v>
      </c>
      <c r="U2226">
        <f t="shared" si="175"/>
        <v>2016</v>
      </c>
    </row>
    <row r="2227" spans="1:21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6"/>
        <v>100</v>
      </c>
      <c r="P2227" s="10">
        <f t="shared" si="172"/>
        <v>42.86</v>
      </c>
      <c r="Q2227" t="s">
        <v>8327</v>
      </c>
      <c r="R2227" t="s">
        <v>8338</v>
      </c>
      <c r="S2227" s="15">
        <f t="shared" si="173"/>
        <v>40688.024618055555</v>
      </c>
      <c r="T2227" s="15">
        <f t="shared" si="174"/>
        <v>40708.024618055555</v>
      </c>
      <c r="U2227">
        <f t="shared" si="175"/>
        <v>2011</v>
      </c>
    </row>
    <row r="2228" spans="1:21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6"/>
        <v>133</v>
      </c>
      <c r="P2228" s="10">
        <f t="shared" si="172"/>
        <v>28.57</v>
      </c>
      <c r="Q2228" t="s">
        <v>8327</v>
      </c>
      <c r="R2228" t="s">
        <v>8328</v>
      </c>
      <c r="S2228" s="15">
        <f t="shared" si="173"/>
        <v>42058.941736111112</v>
      </c>
      <c r="T2228" s="15">
        <f t="shared" si="174"/>
        <v>42088.90006944444</v>
      </c>
      <c r="U2228">
        <f t="shared" si="175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6"/>
        <v>120</v>
      </c>
      <c r="P2229" s="10">
        <f t="shared" si="172"/>
        <v>66.67</v>
      </c>
      <c r="Q2229" t="s">
        <v>8323</v>
      </c>
      <c r="R2229" t="s">
        <v>8326</v>
      </c>
      <c r="S2229" s="15">
        <f t="shared" si="173"/>
        <v>42026.924976851849</v>
      </c>
      <c r="T2229" s="15">
        <f t="shared" si="174"/>
        <v>42052.207638888889</v>
      </c>
      <c r="U2229">
        <f t="shared" si="175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6"/>
        <v>171</v>
      </c>
      <c r="P2230" s="10">
        <f t="shared" si="172"/>
        <v>52.17</v>
      </c>
      <c r="Q2230" t="s">
        <v>8323</v>
      </c>
      <c r="R2230" t="s">
        <v>8326</v>
      </c>
      <c r="S2230" s="15">
        <f t="shared" si="173"/>
        <v>42452.916481481487</v>
      </c>
      <c r="T2230" s="15">
        <f t="shared" si="174"/>
        <v>42473.554166666669</v>
      </c>
      <c r="U2230">
        <f t="shared" si="175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6"/>
        <v>100</v>
      </c>
      <c r="P2231" s="10">
        <f t="shared" si="172"/>
        <v>31.58</v>
      </c>
      <c r="Q2231" t="s">
        <v>8323</v>
      </c>
      <c r="R2231" t="s">
        <v>8326</v>
      </c>
      <c r="S2231" s="15">
        <f t="shared" si="173"/>
        <v>41822.90488425926</v>
      </c>
      <c r="T2231" s="15">
        <f t="shared" si="174"/>
        <v>41844.291666666664</v>
      </c>
      <c r="U2231">
        <f t="shared" si="175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6"/>
        <v>120</v>
      </c>
      <c r="P2232" s="10">
        <f t="shared" si="172"/>
        <v>31.5</v>
      </c>
      <c r="Q2232" t="s">
        <v>8323</v>
      </c>
      <c r="R2232" t="s">
        <v>8326</v>
      </c>
      <c r="S2232" s="15">
        <f t="shared" si="173"/>
        <v>41808.198518518519</v>
      </c>
      <c r="T2232" s="15">
        <f t="shared" si="174"/>
        <v>41838.198518518519</v>
      </c>
      <c r="U2232">
        <f t="shared" si="175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6"/>
        <v>239</v>
      </c>
      <c r="P2233" s="10">
        <f t="shared" si="172"/>
        <v>26.02</v>
      </c>
      <c r="Q2233" t="s">
        <v>8323</v>
      </c>
      <c r="R2233" t="s">
        <v>8326</v>
      </c>
      <c r="S2233" s="15">
        <f t="shared" si="173"/>
        <v>42032.716145833328</v>
      </c>
      <c r="T2233" s="15">
        <f t="shared" si="174"/>
        <v>42062.716145833328</v>
      </c>
      <c r="U2233">
        <f t="shared" si="175"/>
        <v>2015</v>
      </c>
    </row>
    <row r="2234" spans="1:21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6"/>
        <v>119</v>
      </c>
      <c r="P2234" s="10">
        <f t="shared" si="172"/>
        <v>27.56</v>
      </c>
      <c r="Q2234" t="s">
        <v>8327</v>
      </c>
      <c r="R2234" t="s">
        <v>8328</v>
      </c>
      <c r="S2234" s="15">
        <f t="shared" si="173"/>
        <v>41025.874201388891</v>
      </c>
      <c r="T2234" s="15">
        <f t="shared" si="174"/>
        <v>41039.708333333336</v>
      </c>
      <c r="U2234">
        <f t="shared" si="175"/>
        <v>2012</v>
      </c>
    </row>
    <row r="2235" spans="1:21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6"/>
        <v>30</v>
      </c>
      <c r="P2235" s="10">
        <f t="shared" si="172"/>
        <v>237</v>
      </c>
      <c r="Q2235" t="s">
        <v>8323</v>
      </c>
      <c r="R2235" t="s">
        <v>8324</v>
      </c>
      <c r="S2235" s="15">
        <f t="shared" si="173"/>
        <v>42006.908692129626</v>
      </c>
      <c r="T2235" s="15">
        <f t="shared" si="174"/>
        <v>42038.083333333328</v>
      </c>
      <c r="U2235">
        <f t="shared" si="175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6"/>
        <v>108</v>
      </c>
      <c r="P2236" s="10">
        <f t="shared" si="172"/>
        <v>79</v>
      </c>
      <c r="Q2236" t="s">
        <v>8323</v>
      </c>
      <c r="R2236" t="s">
        <v>8326</v>
      </c>
      <c r="S2236" s="15">
        <f t="shared" si="173"/>
        <v>41856.715069444443</v>
      </c>
      <c r="T2236" s="15">
        <f t="shared" si="174"/>
        <v>41877.715069444443</v>
      </c>
      <c r="U2236">
        <f t="shared" si="175"/>
        <v>2014</v>
      </c>
    </row>
    <row r="2237" spans="1:21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6"/>
        <v>1</v>
      </c>
      <c r="P2237" s="10">
        <f t="shared" si="172"/>
        <v>56.34</v>
      </c>
      <c r="Q2237" t="s">
        <v>8323</v>
      </c>
      <c r="R2237" t="s">
        <v>8324</v>
      </c>
      <c r="S2237" s="15">
        <f t="shared" si="173"/>
        <v>42255.619351851856</v>
      </c>
      <c r="T2237" s="15">
        <f t="shared" si="174"/>
        <v>42292.916666666672</v>
      </c>
      <c r="U2237">
        <f t="shared" si="175"/>
        <v>2015</v>
      </c>
    </row>
    <row r="2238" spans="1:21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6"/>
        <v>118</v>
      </c>
      <c r="P2238" s="10">
        <f t="shared" si="172"/>
        <v>47.2</v>
      </c>
      <c r="Q2238" t="s">
        <v>8327</v>
      </c>
      <c r="R2238" t="s">
        <v>8331</v>
      </c>
      <c r="S2238" s="15">
        <f t="shared" si="173"/>
        <v>41243.367303240739</v>
      </c>
      <c r="T2238" s="15">
        <f t="shared" si="174"/>
        <v>41283.367303240739</v>
      </c>
      <c r="U2238">
        <f t="shared" si="175"/>
        <v>2012</v>
      </c>
    </row>
    <row r="2239" spans="1:21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6"/>
        <v>118</v>
      </c>
      <c r="P2239" s="10">
        <f t="shared" si="172"/>
        <v>47</v>
      </c>
      <c r="Q2239" t="s">
        <v>8327</v>
      </c>
      <c r="R2239" t="s">
        <v>8338</v>
      </c>
      <c r="S2239" s="15">
        <f t="shared" si="173"/>
        <v>41802.757719907408</v>
      </c>
      <c r="T2239" s="15">
        <f t="shared" si="174"/>
        <v>41832.757719907408</v>
      </c>
      <c r="U2239">
        <f t="shared" si="175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6"/>
        <v>131</v>
      </c>
      <c r="P2240" s="10">
        <f t="shared" si="172"/>
        <v>97.92</v>
      </c>
      <c r="Q2240" t="s">
        <v>8323</v>
      </c>
      <c r="R2240" t="s">
        <v>8326</v>
      </c>
      <c r="S2240" s="15">
        <f t="shared" si="173"/>
        <v>41974.743148148147</v>
      </c>
      <c r="T2240" s="15">
        <f t="shared" si="174"/>
        <v>42004.743148148147</v>
      </c>
      <c r="U2240">
        <f t="shared" si="175"/>
        <v>2014</v>
      </c>
    </row>
    <row r="2241" spans="1:21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6"/>
        <v>8</v>
      </c>
      <c r="P2241" s="10">
        <f t="shared" si="172"/>
        <v>23.96</v>
      </c>
      <c r="Q2241" t="s">
        <v>8316</v>
      </c>
      <c r="R2241" t="s">
        <v>8334</v>
      </c>
      <c r="S2241" s="15">
        <f t="shared" si="173"/>
        <v>42151.189525462964</v>
      </c>
      <c r="T2241" s="15">
        <f t="shared" si="174"/>
        <v>42181.189525462964</v>
      </c>
      <c r="U2241">
        <f t="shared" si="175"/>
        <v>2015</v>
      </c>
    </row>
    <row r="2242" spans="1:21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6"/>
        <v>39</v>
      </c>
      <c r="P2242" s="10">
        <f t="shared" si="172"/>
        <v>83.57</v>
      </c>
      <c r="Q2242" t="s">
        <v>8319</v>
      </c>
      <c r="R2242" t="s">
        <v>8345</v>
      </c>
      <c r="S2242" s="15">
        <f t="shared" si="173"/>
        <v>42240.840289351851</v>
      </c>
      <c r="T2242" s="15">
        <f t="shared" si="174"/>
        <v>42270.840289351851</v>
      </c>
      <c r="U2242">
        <f t="shared" si="175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6"/>
        <v>117</v>
      </c>
      <c r="P2243" s="10">
        <f t="shared" ref="P2243:P2306" si="177">ROUND(E2243/L2243,2)</f>
        <v>44.92</v>
      </c>
      <c r="Q2243" t="s">
        <v>8323</v>
      </c>
      <c r="R2243" t="s">
        <v>8326</v>
      </c>
      <c r="S2243" s="15">
        <f t="shared" ref="S2243:S2306" si="178">(((J2243/60)/60)/24)+DATE(1970,1,1)</f>
        <v>41837.323009259257</v>
      </c>
      <c r="T2243" s="15">
        <f t="shared" ref="T2243:T2306" si="179">(((I2243/60)/60)/24)+DATE(1970,1,1)</f>
        <v>41847.958333333336</v>
      </c>
      <c r="U2243">
        <f t="shared" ref="U2243:U2306" si="180">YEAR(S2243)</f>
        <v>2014</v>
      </c>
    </row>
    <row r="2244" spans="1:21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6"/>
        <v>1165</v>
      </c>
      <c r="P2244" s="10">
        <f t="shared" si="177"/>
        <v>41.61</v>
      </c>
      <c r="Q2244" t="s">
        <v>8316</v>
      </c>
      <c r="R2244" t="s">
        <v>8317</v>
      </c>
      <c r="S2244" s="15">
        <f t="shared" si="178"/>
        <v>42710.824618055558</v>
      </c>
      <c r="T2244" s="15">
        <f t="shared" si="179"/>
        <v>42740.824618055558</v>
      </c>
      <c r="U2244">
        <f t="shared" si="180"/>
        <v>2016</v>
      </c>
    </row>
    <row r="2245" spans="1:21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6"/>
        <v>2</v>
      </c>
      <c r="P2245" s="10">
        <f t="shared" si="177"/>
        <v>37.450000000000003</v>
      </c>
      <c r="Q2245" t="s">
        <v>8308</v>
      </c>
      <c r="R2245" t="s">
        <v>8310</v>
      </c>
      <c r="S2245" s="15">
        <f t="shared" si="178"/>
        <v>42746.096585648149</v>
      </c>
      <c r="T2245" s="15">
        <f t="shared" si="179"/>
        <v>42776.096585648149</v>
      </c>
      <c r="U2245">
        <f t="shared" si="180"/>
        <v>2017</v>
      </c>
    </row>
    <row r="2246" spans="1:21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6"/>
        <v>17</v>
      </c>
      <c r="P2246" s="10">
        <f t="shared" si="177"/>
        <v>82.57</v>
      </c>
      <c r="Q2246" t="s">
        <v>8323</v>
      </c>
      <c r="R2246" t="s">
        <v>8326</v>
      </c>
      <c r="S2246" s="15">
        <f t="shared" si="178"/>
        <v>41842.828680555554</v>
      </c>
      <c r="T2246" s="15">
        <f t="shared" si="179"/>
        <v>41882.827650462961</v>
      </c>
      <c r="U2246">
        <f t="shared" si="180"/>
        <v>2014</v>
      </c>
    </row>
    <row r="2247" spans="1:21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6"/>
        <v>4</v>
      </c>
      <c r="P2247" s="10">
        <f t="shared" si="177"/>
        <v>60.79</v>
      </c>
      <c r="Q2247" t="s">
        <v>8319</v>
      </c>
      <c r="R2247" t="s">
        <v>8345</v>
      </c>
      <c r="S2247" s="15">
        <f t="shared" si="178"/>
        <v>42061.154930555553</v>
      </c>
      <c r="T2247" s="15">
        <f t="shared" si="179"/>
        <v>42091.113263888896</v>
      </c>
      <c r="U2247">
        <f t="shared" si="180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6"/>
        <v>115</v>
      </c>
      <c r="P2248" s="10">
        <f t="shared" si="177"/>
        <v>50</v>
      </c>
      <c r="Q2248" t="s">
        <v>8323</v>
      </c>
      <c r="R2248" t="s">
        <v>8326</v>
      </c>
      <c r="S2248" s="15">
        <f t="shared" si="178"/>
        <v>41881.453587962962</v>
      </c>
      <c r="T2248" s="15">
        <f t="shared" si="179"/>
        <v>41911.453587962962</v>
      </c>
      <c r="U2248">
        <f t="shared" si="180"/>
        <v>2014</v>
      </c>
    </row>
    <row r="2249" spans="1:21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6"/>
        <v>115</v>
      </c>
      <c r="P2249" s="10">
        <f t="shared" si="177"/>
        <v>115</v>
      </c>
      <c r="Q2249" t="s">
        <v>8323</v>
      </c>
      <c r="R2249" t="s">
        <v>8335</v>
      </c>
      <c r="S2249" s="15">
        <f t="shared" si="178"/>
        <v>42531.980694444443</v>
      </c>
      <c r="T2249" s="15">
        <f t="shared" si="179"/>
        <v>42561.980694444443</v>
      </c>
      <c r="U2249">
        <f t="shared" si="180"/>
        <v>2016</v>
      </c>
    </row>
    <row r="2250" spans="1:21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6"/>
        <v>46</v>
      </c>
      <c r="P2250" s="10">
        <f t="shared" si="177"/>
        <v>88.31</v>
      </c>
      <c r="Q2250" t="s">
        <v>8313</v>
      </c>
      <c r="R2250" t="s">
        <v>8314</v>
      </c>
      <c r="S2250" s="15">
        <f t="shared" si="178"/>
        <v>41930.218657407408</v>
      </c>
      <c r="T2250" s="15">
        <f t="shared" si="179"/>
        <v>41972.624305555553</v>
      </c>
      <c r="U2250">
        <f t="shared" si="180"/>
        <v>2014</v>
      </c>
    </row>
    <row r="2251" spans="1:21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6"/>
        <v>115</v>
      </c>
      <c r="P2251" s="10">
        <f t="shared" si="177"/>
        <v>42.48</v>
      </c>
      <c r="Q2251" t="s">
        <v>8313</v>
      </c>
      <c r="R2251" t="s">
        <v>8314</v>
      </c>
      <c r="S2251" s="15">
        <f t="shared" si="178"/>
        <v>42505.955925925926</v>
      </c>
      <c r="T2251" s="15">
        <f t="shared" si="179"/>
        <v>42565.955925925926</v>
      </c>
      <c r="U2251">
        <f t="shared" si="180"/>
        <v>2016</v>
      </c>
    </row>
    <row r="2252" spans="1:21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6"/>
        <v>115</v>
      </c>
      <c r="P2252" s="10">
        <f t="shared" si="177"/>
        <v>57.25</v>
      </c>
      <c r="Q2252" t="s">
        <v>8327</v>
      </c>
      <c r="R2252" t="s">
        <v>8328</v>
      </c>
      <c r="S2252" s="15">
        <f t="shared" si="178"/>
        <v>40920.904895833337</v>
      </c>
      <c r="T2252" s="15">
        <f t="shared" si="179"/>
        <v>40951.904895833337</v>
      </c>
      <c r="U2252">
        <f t="shared" si="180"/>
        <v>2012</v>
      </c>
    </row>
    <row r="2253" spans="1:21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6"/>
        <v>6</v>
      </c>
      <c r="P2253" s="10">
        <f t="shared" si="177"/>
        <v>163.57</v>
      </c>
      <c r="Q2253" t="s">
        <v>8323</v>
      </c>
      <c r="R2253" t="s">
        <v>8324</v>
      </c>
      <c r="S2253" s="15">
        <f t="shared" si="178"/>
        <v>42787.862430555557</v>
      </c>
      <c r="T2253" s="15">
        <f t="shared" si="179"/>
        <v>42830.820763888885</v>
      </c>
      <c r="U2253">
        <f t="shared" si="180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6"/>
        <v>115</v>
      </c>
      <c r="P2254" s="10">
        <f t="shared" si="177"/>
        <v>18.77</v>
      </c>
      <c r="Q2254" t="s">
        <v>8323</v>
      </c>
      <c r="R2254" t="s">
        <v>8326</v>
      </c>
      <c r="S2254" s="15">
        <f t="shared" si="178"/>
        <v>42103.535254629634</v>
      </c>
      <c r="T2254" s="15">
        <f t="shared" si="179"/>
        <v>42117.535254629634</v>
      </c>
      <c r="U2254">
        <f t="shared" si="180"/>
        <v>2015</v>
      </c>
    </row>
    <row r="2255" spans="1:21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6"/>
        <v>11</v>
      </c>
      <c r="P2255" s="10">
        <f t="shared" si="177"/>
        <v>286.25</v>
      </c>
      <c r="Q2255" t="s">
        <v>8323</v>
      </c>
      <c r="R2255" t="s">
        <v>8335</v>
      </c>
      <c r="S2255" s="15">
        <f t="shared" si="178"/>
        <v>42009.493263888886</v>
      </c>
      <c r="T2255" s="15">
        <f t="shared" si="179"/>
        <v>42039.493263888886</v>
      </c>
      <c r="U2255">
        <f t="shared" si="180"/>
        <v>2015</v>
      </c>
    </row>
    <row r="2256" spans="1:21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6"/>
        <v>38</v>
      </c>
      <c r="P2256" s="10">
        <f t="shared" si="177"/>
        <v>81.569999999999993</v>
      </c>
      <c r="Q2256" t="s">
        <v>8323</v>
      </c>
      <c r="R2256" t="s">
        <v>8326</v>
      </c>
      <c r="S2256" s="15">
        <f t="shared" si="178"/>
        <v>41850.863252314812</v>
      </c>
      <c r="T2256" s="15">
        <f t="shared" si="179"/>
        <v>41880.863252314812</v>
      </c>
      <c r="U2256">
        <f t="shared" si="180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6"/>
        <v>119</v>
      </c>
      <c r="P2257" s="10">
        <f t="shared" si="177"/>
        <v>42.3</v>
      </c>
      <c r="Q2257" t="s">
        <v>8323</v>
      </c>
      <c r="R2257" t="s">
        <v>8326</v>
      </c>
      <c r="S2257" s="15">
        <f t="shared" si="178"/>
        <v>41884.599849537037</v>
      </c>
      <c r="T2257" s="15">
        <f t="shared" si="179"/>
        <v>41900.165972222225</v>
      </c>
      <c r="U2257">
        <f t="shared" si="180"/>
        <v>2014</v>
      </c>
    </row>
    <row r="2258" spans="1:21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6"/>
        <v>152</v>
      </c>
      <c r="P2258" s="10">
        <f t="shared" si="177"/>
        <v>42.22</v>
      </c>
      <c r="Q2258" t="s">
        <v>8327</v>
      </c>
      <c r="R2258" t="s">
        <v>8329</v>
      </c>
      <c r="S2258" s="15">
        <f t="shared" si="178"/>
        <v>41031.82163194444</v>
      </c>
      <c r="T2258" s="15">
        <f t="shared" si="179"/>
        <v>41061.82163194444</v>
      </c>
      <c r="U2258">
        <f t="shared" si="180"/>
        <v>2012</v>
      </c>
    </row>
    <row r="2259" spans="1:21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6"/>
        <v>11</v>
      </c>
      <c r="P2259" s="10">
        <f t="shared" si="177"/>
        <v>29.89</v>
      </c>
      <c r="Q2259" t="s">
        <v>8308</v>
      </c>
      <c r="R2259" t="s">
        <v>8310</v>
      </c>
      <c r="S2259" s="15">
        <f t="shared" si="178"/>
        <v>42611.613564814819</v>
      </c>
      <c r="T2259" s="15">
        <f t="shared" si="179"/>
        <v>42651.613564814819</v>
      </c>
      <c r="U2259">
        <f t="shared" si="180"/>
        <v>2016</v>
      </c>
    </row>
    <row r="2260" spans="1:21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6"/>
        <v>1</v>
      </c>
      <c r="P2260" s="10">
        <f t="shared" si="177"/>
        <v>102.73</v>
      </c>
      <c r="Q2260" t="s">
        <v>8308</v>
      </c>
      <c r="R2260" t="s">
        <v>8310</v>
      </c>
      <c r="S2260" s="15">
        <f t="shared" si="178"/>
        <v>41974.791990740734</v>
      </c>
      <c r="T2260" s="15">
        <f t="shared" si="179"/>
        <v>42019.791990740734</v>
      </c>
      <c r="U2260">
        <f t="shared" si="180"/>
        <v>2014</v>
      </c>
    </row>
    <row r="2261" spans="1:21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6"/>
        <v>113</v>
      </c>
      <c r="P2261" s="10">
        <f t="shared" si="177"/>
        <v>66.47</v>
      </c>
      <c r="Q2261" t="s">
        <v>8327</v>
      </c>
      <c r="R2261" t="s">
        <v>8331</v>
      </c>
      <c r="S2261" s="15">
        <f t="shared" si="178"/>
        <v>41321.339583333334</v>
      </c>
      <c r="T2261" s="15">
        <f t="shared" si="179"/>
        <v>41328.339583333334</v>
      </c>
      <c r="U2261">
        <f t="shared" si="180"/>
        <v>2013</v>
      </c>
    </row>
    <row r="2262" spans="1:21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6"/>
        <v>103</v>
      </c>
      <c r="P2262" s="10">
        <f t="shared" si="177"/>
        <v>33.24</v>
      </c>
      <c r="Q2262" t="s">
        <v>8327</v>
      </c>
      <c r="R2262" t="s">
        <v>8329</v>
      </c>
      <c r="S2262" s="15">
        <f t="shared" si="178"/>
        <v>40997.257222222222</v>
      </c>
      <c r="T2262" s="15">
        <f t="shared" si="179"/>
        <v>41015.257222222222</v>
      </c>
      <c r="U2262">
        <f t="shared" si="180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6"/>
        <v>113</v>
      </c>
      <c r="P2263" s="10">
        <f t="shared" si="177"/>
        <v>66.47</v>
      </c>
      <c r="Q2263" t="s">
        <v>8323</v>
      </c>
      <c r="R2263" t="s">
        <v>8326</v>
      </c>
      <c r="S2263" s="15">
        <f t="shared" si="178"/>
        <v>42661.132245370376</v>
      </c>
      <c r="T2263" s="15">
        <f t="shared" si="179"/>
        <v>42693.916666666672</v>
      </c>
      <c r="U2263">
        <f t="shared" si="180"/>
        <v>2016</v>
      </c>
    </row>
    <row r="2264" spans="1:21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6"/>
        <v>23</v>
      </c>
      <c r="P2264" s="10">
        <f t="shared" si="177"/>
        <v>56.3</v>
      </c>
      <c r="Q2264" t="s">
        <v>8319</v>
      </c>
      <c r="R2264" t="s">
        <v>8345</v>
      </c>
      <c r="S2264" s="15">
        <f t="shared" si="178"/>
        <v>42595.585358796292</v>
      </c>
      <c r="T2264" s="15">
        <f t="shared" si="179"/>
        <v>42616.585358796292</v>
      </c>
      <c r="U2264">
        <f t="shared" si="180"/>
        <v>2016</v>
      </c>
    </row>
    <row r="2265" spans="1:21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6"/>
        <v>38</v>
      </c>
      <c r="P2265" s="10">
        <f t="shared" si="177"/>
        <v>86.62</v>
      </c>
      <c r="Q2265" t="s">
        <v>8323</v>
      </c>
      <c r="R2265" t="s">
        <v>8326</v>
      </c>
      <c r="S2265" s="15">
        <f t="shared" si="178"/>
        <v>41865.878657407404</v>
      </c>
      <c r="T2265" s="15">
        <f t="shared" si="179"/>
        <v>41925.878657407404</v>
      </c>
      <c r="U2265">
        <f t="shared" si="180"/>
        <v>2014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6"/>
        <v>102</v>
      </c>
      <c r="P2266" s="10">
        <f t="shared" si="177"/>
        <v>59.21</v>
      </c>
      <c r="Q2266" t="s">
        <v>8323</v>
      </c>
      <c r="R2266" t="s">
        <v>8326</v>
      </c>
      <c r="S2266" s="15">
        <f t="shared" si="178"/>
        <v>42073.660694444443</v>
      </c>
      <c r="T2266" s="15">
        <f t="shared" si="179"/>
        <v>42095.165972222225</v>
      </c>
      <c r="U2266">
        <f t="shared" si="180"/>
        <v>2015</v>
      </c>
    </row>
    <row r="2267" spans="1:21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6"/>
        <v>187</v>
      </c>
      <c r="P2267" s="10">
        <f t="shared" si="177"/>
        <v>38.74</v>
      </c>
      <c r="Q2267" t="s">
        <v>8327</v>
      </c>
      <c r="R2267" t="s">
        <v>8328</v>
      </c>
      <c r="S2267" s="15">
        <f t="shared" si="178"/>
        <v>41059.118993055556</v>
      </c>
      <c r="T2267" s="15">
        <f t="shared" si="179"/>
        <v>41075.165972222225</v>
      </c>
      <c r="U2267">
        <f t="shared" si="180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6"/>
        <v>112</v>
      </c>
      <c r="P2268" s="10">
        <f t="shared" si="177"/>
        <v>58.95</v>
      </c>
      <c r="Q2268" t="s">
        <v>8323</v>
      </c>
      <c r="R2268" t="s">
        <v>8326</v>
      </c>
      <c r="S2268" s="15">
        <f t="shared" si="178"/>
        <v>42572.61681712963</v>
      </c>
      <c r="T2268" s="15">
        <f t="shared" si="179"/>
        <v>42589.125</v>
      </c>
      <c r="U2268">
        <f t="shared" si="180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6"/>
        <v>112</v>
      </c>
      <c r="P2269" s="10">
        <f t="shared" si="177"/>
        <v>62.17</v>
      </c>
      <c r="Q2269" t="s">
        <v>8323</v>
      </c>
      <c r="R2269" t="s">
        <v>8326</v>
      </c>
      <c r="S2269" s="15">
        <f t="shared" si="178"/>
        <v>42374.651504629626</v>
      </c>
      <c r="T2269" s="15">
        <f t="shared" si="179"/>
        <v>42384.651504629626</v>
      </c>
      <c r="U2269">
        <f t="shared" si="180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ref="O2270:O2333" si="181">ROUND(E2270/D2270*100,0)</f>
        <v>106</v>
      </c>
      <c r="P2270" s="10">
        <f t="shared" si="177"/>
        <v>61.94</v>
      </c>
      <c r="Q2270" t="s">
        <v>8323</v>
      </c>
      <c r="R2270" t="s">
        <v>8326</v>
      </c>
      <c r="S2270" s="15">
        <f t="shared" si="178"/>
        <v>42499.039629629624</v>
      </c>
      <c r="T2270" s="15">
        <f t="shared" si="179"/>
        <v>42529.039629629624</v>
      </c>
      <c r="U2270">
        <f t="shared" si="180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81"/>
        <v>223</v>
      </c>
      <c r="P2271" s="10">
        <f t="shared" si="177"/>
        <v>61.94</v>
      </c>
      <c r="Q2271" t="s">
        <v>8323</v>
      </c>
      <c r="R2271" t="s">
        <v>8326</v>
      </c>
      <c r="S2271" s="15">
        <f t="shared" si="178"/>
        <v>41830.545694444445</v>
      </c>
      <c r="T2271" s="15">
        <f t="shared" si="179"/>
        <v>41859.936111111114</v>
      </c>
      <c r="U2271">
        <f t="shared" si="180"/>
        <v>2014</v>
      </c>
    </row>
    <row r="2272" spans="1:21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81"/>
        <v>171</v>
      </c>
      <c r="P2272" s="10">
        <f t="shared" si="177"/>
        <v>35.840000000000003</v>
      </c>
      <c r="Q2272" t="s">
        <v>8327</v>
      </c>
      <c r="R2272" t="s">
        <v>8328</v>
      </c>
      <c r="S2272" s="15">
        <f t="shared" si="178"/>
        <v>40670.507326388892</v>
      </c>
      <c r="T2272" s="15">
        <f t="shared" si="179"/>
        <v>40709.165972222225</v>
      </c>
      <c r="U2272">
        <f t="shared" si="180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81"/>
        <v>111</v>
      </c>
      <c r="P2273" s="10">
        <f t="shared" si="177"/>
        <v>58.42</v>
      </c>
      <c r="Q2273" t="s">
        <v>8323</v>
      </c>
      <c r="R2273" t="s">
        <v>8326</v>
      </c>
      <c r="S2273" s="15">
        <f t="shared" si="178"/>
        <v>41869.740671296298</v>
      </c>
      <c r="T2273" s="15">
        <f t="shared" si="179"/>
        <v>41899.740671296298</v>
      </c>
      <c r="U2273">
        <f t="shared" si="180"/>
        <v>2014</v>
      </c>
    </row>
    <row r="2274" spans="1:21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81"/>
        <v>4</v>
      </c>
      <c r="P2274" s="10">
        <f t="shared" si="177"/>
        <v>65.180000000000007</v>
      </c>
      <c r="Q2274" t="s">
        <v>8308</v>
      </c>
      <c r="R2274" t="s">
        <v>8310</v>
      </c>
      <c r="S2274" s="15">
        <f t="shared" si="178"/>
        <v>42481.376597222217</v>
      </c>
      <c r="T2274" s="15">
        <f t="shared" si="179"/>
        <v>42511.376597222217</v>
      </c>
      <c r="U2274">
        <f t="shared" si="180"/>
        <v>2016</v>
      </c>
    </row>
    <row r="2275" spans="1:21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81"/>
        <v>111</v>
      </c>
      <c r="P2275" s="10">
        <f t="shared" si="177"/>
        <v>73.73</v>
      </c>
      <c r="Q2275" t="s">
        <v>8321</v>
      </c>
      <c r="R2275" t="s">
        <v>8343</v>
      </c>
      <c r="S2275" s="15">
        <f t="shared" si="178"/>
        <v>41065.858067129629</v>
      </c>
      <c r="T2275" s="15">
        <f t="shared" si="179"/>
        <v>41093.875</v>
      </c>
      <c r="U2275">
        <f t="shared" si="180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81"/>
        <v>221</v>
      </c>
      <c r="P2276" s="10">
        <f t="shared" si="177"/>
        <v>61.39</v>
      </c>
      <c r="Q2276" t="s">
        <v>8323</v>
      </c>
      <c r="R2276" t="s">
        <v>8326</v>
      </c>
      <c r="S2276" s="15">
        <f t="shared" si="178"/>
        <v>42107.067557870367</v>
      </c>
      <c r="T2276" s="15">
        <f t="shared" si="179"/>
        <v>42137.067557870367</v>
      </c>
      <c r="U2276">
        <f t="shared" si="180"/>
        <v>2015</v>
      </c>
    </row>
    <row r="2277" spans="1:21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81"/>
        <v>16</v>
      </c>
      <c r="P2277" s="10">
        <f t="shared" si="177"/>
        <v>91.83</v>
      </c>
      <c r="Q2277" t="s">
        <v>8323</v>
      </c>
      <c r="R2277" t="s">
        <v>8326</v>
      </c>
      <c r="S2277" s="15">
        <f t="shared" si="178"/>
        <v>42538.968310185184</v>
      </c>
      <c r="T2277" s="15">
        <f t="shared" si="179"/>
        <v>42568.029861111107</v>
      </c>
      <c r="U2277">
        <f t="shared" si="180"/>
        <v>2016</v>
      </c>
    </row>
    <row r="2278" spans="1:21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81"/>
        <v>15</v>
      </c>
      <c r="P2278" s="10">
        <f t="shared" si="177"/>
        <v>367</v>
      </c>
      <c r="Q2278" t="s">
        <v>8308</v>
      </c>
      <c r="R2278" t="s">
        <v>8342</v>
      </c>
      <c r="S2278" s="15">
        <f t="shared" si="178"/>
        <v>42159.649583333332</v>
      </c>
      <c r="T2278" s="15">
        <f t="shared" si="179"/>
        <v>42219.649583333332</v>
      </c>
      <c r="U2278">
        <f t="shared" si="180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81"/>
        <v>110</v>
      </c>
      <c r="P2279" s="10">
        <f t="shared" si="177"/>
        <v>40.78</v>
      </c>
      <c r="Q2279" t="s">
        <v>8323</v>
      </c>
      <c r="R2279" t="s">
        <v>8326</v>
      </c>
      <c r="S2279" s="15">
        <f t="shared" si="178"/>
        <v>41866.79886574074</v>
      </c>
      <c r="T2279" s="15">
        <f t="shared" si="179"/>
        <v>41885.207638888889</v>
      </c>
      <c r="U2279">
        <f t="shared" si="180"/>
        <v>2014</v>
      </c>
    </row>
    <row r="2280" spans="1:21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81"/>
        <v>110</v>
      </c>
      <c r="P2280" s="10">
        <f t="shared" si="177"/>
        <v>100</v>
      </c>
      <c r="Q2280" t="s">
        <v>8327</v>
      </c>
      <c r="R2280" t="s">
        <v>8341</v>
      </c>
      <c r="S2280" s="15">
        <f t="shared" si="178"/>
        <v>40696.648784722223</v>
      </c>
      <c r="T2280" s="15">
        <f t="shared" si="179"/>
        <v>40756.648784722223</v>
      </c>
      <c r="U2280">
        <f t="shared" si="180"/>
        <v>2011</v>
      </c>
    </row>
    <row r="2281" spans="1:21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81"/>
        <v>0</v>
      </c>
      <c r="P2281" s="10">
        <f t="shared" si="177"/>
        <v>550</v>
      </c>
      <c r="Q2281" t="s">
        <v>8308</v>
      </c>
      <c r="R2281" t="s">
        <v>8340</v>
      </c>
      <c r="S2281" s="15">
        <f t="shared" si="178"/>
        <v>42241.798206018517</v>
      </c>
      <c r="T2281" s="15">
        <f t="shared" si="179"/>
        <v>42271.798206018517</v>
      </c>
      <c r="U2281">
        <f t="shared" si="180"/>
        <v>2015</v>
      </c>
    </row>
    <row r="2282" spans="1:21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81"/>
        <v>100</v>
      </c>
      <c r="P2282" s="10">
        <f t="shared" si="177"/>
        <v>73.33</v>
      </c>
      <c r="Q2282" t="s">
        <v>8323</v>
      </c>
      <c r="R2282" t="s">
        <v>8335</v>
      </c>
      <c r="S2282" s="15">
        <f t="shared" si="178"/>
        <v>42445.598136574074</v>
      </c>
      <c r="T2282" s="15">
        <f t="shared" si="179"/>
        <v>42475.598136574074</v>
      </c>
      <c r="U2282">
        <f t="shared" si="180"/>
        <v>2016</v>
      </c>
    </row>
    <row r="2283" spans="1:21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81"/>
        <v>22</v>
      </c>
      <c r="P2283" s="10">
        <f t="shared" si="177"/>
        <v>47.7</v>
      </c>
      <c r="Q2283" t="s">
        <v>8323</v>
      </c>
      <c r="R2283" t="s">
        <v>8326</v>
      </c>
      <c r="S2283" s="15">
        <f t="shared" si="178"/>
        <v>41740.493657407409</v>
      </c>
      <c r="T2283" s="15">
        <f t="shared" si="179"/>
        <v>41770.493657407409</v>
      </c>
      <c r="U2283">
        <f t="shared" si="180"/>
        <v>2014</v>
      </c>
    </row>
    <row r="2284" spans="1:21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81"/>
        <v>2</v>
      </c>
      <c r="P2284" s="10">
        <f t="shared" si="177"/>
        <v>18.899999999999999</v>
      </c>
      <c r="Q2284" t="s">
        <v>8323</v>
      </c>
      <c r="R2284" t="s">
        <v>8324</v>
      </c>
      <c r="S2284" s="15">
        <f t="shared" si="178"/>
        <v>41872.802928240737</v>
      </c>
      <c r="T2284" s="15">
        <f t="shared" si="179"/>
        <v>41917.802928240737</v>
      </c>
      <c r="U2284">
        <f t="shared" si="180"/>
        <v>2014</v>
      </c>
    </row>
    <row r="2285" spans="1:21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81"/>
        <v>109</v>
      </c>
      <c r="P2285" s="10">
        <f t="shared" si="177"/>
        <v>43.64</v>
      </c>
      <c r="Q2285" t="s">
        <v>8311</v>
      </c>
      <c r="R2285" t="s">
        <v>8333</v>
      </c>
      <c r="S2285" s="15">
        <f t="shared" si="178"/>
        <v>41464.934386574074</v>
      </c>
      <c r="T2285" s="15">
        <f t="shared" si="179"/>
        <v>41524.934386574074</v>
      </c>
      <c r="U2285">
        <f t="shared" si="180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81"/>
        <v>218</v>
      </c>
      <c r="P2286" s="10">
        <f t="shared" si="177"/>
        <v>54.5</v>
      </c>
      <c r="Q2286" t="s">
        <v>8323</v>
      </c>
      <c r="R2286" t="s">
        <v>8326</v>
      </c>
      <c r="S2286" s="15">
        <f t="shared" si="178"/>
        <v>42056.091631944444</v>
      </c>
      <c r="T2286" s="15">
        <f t="shared" si="179"/>
        <v>42070.204861111109</v>
      </c>
      <c r="U2286">
        <f t="shared" si="180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81"/>
        <v>109</v>
      </c>
      <c r="P2287" s="10">
        <f t="shared" si="177"/>
        <v>26.54</v>
      </c>
      <c r="Q2287" t="s">
        <v>8323</v>
      </c>
      <c r="R2287" t="s">
        <v>8326</v>
      </c>
      <c r="S2287" s="15">
        <f t="shared" si="178"/>
        <v>42135.810694444444</v>
      </c>
      <c r="T2287" s="15">
        <f t="shared" si="179"/>
        <v>42165.810694444444</v>
      </c>
      <c r="U2287">
        <f t="shared" si="180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81"/>
        <v>108</v>
      </c>
      <c r="P2288" s="10">
        <f t="shared" si="177"/>
        <v>30.93</v>
      </c>
      <c r="Q2288" t="s">
        <v>8323</v>
      </c>
      <c r="R2288" t="s">
        <v>8326</v>
      </c>
      <c r="S2288" s="15">
        <f t="shared" si="178"/>
        <v>41785.707708333335</v>
      </c>
      <c r="T2288" s="15">
        <f t="shared" si="179"/>
        <v>41815.707708333335</v>
      </c>
      <c r="U2288">
        <f t="shared" si="180"/>
        <v>2014</v>
      </c>
    </row>
    <row r="2289" spans="1:21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81"/>
        <v>166</v>
      </c>
      <c r="P2289" s="10">
        <f t="shared" si="177"/>
        <v>31.82</v>
      </c>
      <c r="Q2289" t="s">
        <v>8327</v>
      </c>
      <c r="R2289" t="s">
        <v>8331</v>
      </c>
      <c r="S2289" s="15">
        <f t="shared" si="178"/>
        <v>41547.662997685184</v>
      </c>
      <c r="T2289" s="15">
        <f t="shared" si="179"/>
        <v>41576.662997685184</v>
      </c>
      <c r="U2289">
        <f t="shared" si="180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81"/>
        <v>108</v>
      </c>
      <c r="P2290" s="10">
        <f t="shared" si="177"/>
        <v>43.28</v>
      </c>
      <c r="Q2290" t="s">
        <v>8323</v>
      </c>
      <c r="R2290" t="s">
        <v>8326</v>
      </c>
      <c r="S2290" s="15">
        <f t="shared" si="178"/>
        <v>42016.832465277781</v>
      </c>
      <c r="T2290" s="15">
        <f t="shared" si="179"/>
        <v>42040.513888888891</v>
      </c>
      <c r="U2290">
        <f t="shared" si="180"/>
        <v>2015</v>
      </c>
    </row>
    <row r="2291" spans="1:21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81"/>
        <v>3</v>
      </c>
      <c r="P2291" s="10">
        <f t="shared" si="177"/>
        <v>49.14</v>
      </c>
      <c r="Q2291" t="s">
        <v>8313</v>
      </c>
      <c r="R2291" t="s">
        <v>8314</v>
      </c>
      <c r="S2291" s="15">
        <f t="shared" si="178"/>
        <v>41987.818969907406</v>
      </c>
      <c r="T2291" s="15">
        <f t="shared" si="179"/>
        <v>42017.818969907406</v>
      </c>
      <c r="U2291">
        <f t="shared" si="180"/>
        <v>2014</v>
      </c>
    </row>
    <row r="2292" spans="1:21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81"/>
        <v>108</v>
      </c>
      <c r="P2292" s="10">
        <f t="shared" si="177"/>
        <v>33.75</v>
      </c>
      <c r="Q2292" t="s">
        <v>8327</v>
      </c>
      <c r="R2292" t="s">
        <v>8338</v>
      </c>
      <c r="S2292" s="15">
        <f t="shared" si="178"/>
        <v>42006.02207175926</v>
      </c>
      <c r="T2292" s="15">
        <f t="shared" si="179"/>
        <v>42036.02207175926</v>
      </c>
      <c r="U2292">
        <f t="shared" si="180"/>
        <v>2015</v>
      </c>
    </row>
    <row r="2293" spans="1:21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81"/>
        <v>180</v>
      </c>
      <c r="P2293" s="10">
        <f t="shared" si="177"/>
        <v>54</v>
      </c>
      <c r="Q2293" t="s">
        <v>8323</v>
      </c>
      <c r="R2293" t="s">
        <v>8324</v>
      </c>
      <c r="S2293" s="15">
        <f t="shared" si="178"/>
        <v>42098.216238425928</v>
      </c>
      <c r="T2293" s="15">
        <f t="shared" si="179"/>
        <v>42119.216238425928</v>
      </c>
      <c r="U2293">
        <f t="shared" si="180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81"/>
        <v>108</v>
      </c>
      <c r="P2294" s="10">
        <f t="shared" si="177"/>
        <v>77</v>
      </c>
      <c r="Q2294" t="s">
        <v>8323</v>
      </c>
      <c r="R2294" t="s">
        <v>8326</v>
      </c>
      <c r="S2294" s="15">
        <f t="shared" si="178"/>
        <v>42402.889027777783</v>
      </c>
      <c r="T2294" s="15">
        <f t="shared" si="179"/>
        <v>42447.847361111111</v>
      </c>
      <c r="U2294">
        <f t="shared" si="180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81"/>
        <v>215</v>
      </c>
      <c r="P2295" s="10">
        <f t="shared" si="177"/>
        <v>35.770000000000003</v>
      </c>
      <c r="Q2295" t="s">
        <v>8323</v>
      </c>
      <c r="R2295" t="s">
        <v>8326</v>
      </c>
      <c r="S2295" s="15">
        <f t="shared" si="178"/>
        <v>41841.820486111108</v>
      </c>
      <c r="T2295" s="15">
        <f t="shared" si="179"/>
        <v>41882.833333333336</v>
      </c>
      <c r="U2295">
        <f t="shared" si="180"/>
        <v>2014</v>
      </c>
    </row>
    <row r="2296" spans="1:21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81"/>
        <v>4</v>
      </c>
      <c r="P2296" s="10">
        <f t="shared" si="177"/>
        <v>82.46</v>
      </c>
      <c r="Q2296" t="s">
        <v>8323</v>
      </c>
      <c r="R2296" t="s">
        <v>8324</v>
      </c>
      <c r="S2296" s="15">
        <f t="shared" si="178"/>
        <v>42649.562118055561</v>
      </c>
      <c r="T2296" s="15">
        <f t="shared" si="179"/>
        <v>42698.715972222228</v>
      </c>
      <c r="U2296">
        <f t="shared" si="180"/>
        <v>2016</v>
      </c>
    </row>
    <row r="2297" spans="1:21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81"/>
        <v>223</v>
      </c>
      <c r="P2297" s="10">
        <f t="shared" si="177"/>
        <v>21.38</v>
      </c>
      <c r="Q2297" t="s">
        <v>8316</v>
      </c>
      <c r="R2297" t="s">
        <v>8317</v>
      </c>
      <c r="S2297" s="15">
        <f t="shared" si="178"/>
        <v>42682.451921296291</v>
      </c>
      <c r="T2297" s="15">
        <f t="shared" si="179"/>
        <v>42696.451921296291</v>
      </c>
      <c r="U2297">
        <f t="shared" si="180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81"/>
        <v>107</v>
      </c>
      <c r="P2298" s="10">
        <f t="shared" si="177"/>
        <v>53.34</v>
      </c>
      <c r="Q2298" t="s">
        <v>8323</v>
      </c>
      <c r="R2298" t="s">
        <v>8326</v>
      </c>
      <c r="S2298" s="15">
        <f t="shared" si="178"/>
        <v>42475.057164351849</v>
      </c>
      <c r="T2298" s="15">
        <f t="shared" si="179"/>
        <v>42505.057164351849</v>
      </c>
      <c r="U2298">
        <f t="shared" si="180"/>
        <v>2016</v>
      </c>
    </row>
    <row r="2299" spans="1:21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81"/>
        <v>118</v>
      </c>
      <c r="P2299" s="10">
        <f t="shared" si="177"/>
        <v>29.61</v>
      </c>
      <c r="Q2299" t="s">
        <v>8327</v>
      </c>
      <c r="R2299" t="s">
        <v>8341</v>
      </c>
      <c r="S2299" s="15">
        <f t="shared" si="178"/>
        <v>41744.745208333334</v>
      </c>
      <c r="T2299" s="15">
        <f t="shared" si="179"/>
        <v>41774.745208333334</v>
      </c>
      <c r="U2299">
        <f t="shared" si="180"/>
        <v>2014</v>
      </c>
    </row>
    <row r="2300" spans="1:21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81"/>
        <v>213</v>
      </c>
      <c r="P2300" s="10">
        <f t="shared" si="177"/>
        <v>33.31</v>
      </c>
      <c r="Q2300" t="s">
        <v>8323</v>
      </c>
      <c r="R2300" t="s">
        <v>8324</v>
      </c>
      <c r="S2300" s="15">
        <f t="shared" si="178"/>
        <v>40378.893206018518</v>
      </c>
      <c r="T2300" s="15">
        <f t="shared" si="179"/>
        <v>40453.207638888889</v>
      </c>
      <c r="U2300">
        <f t="shared" si="180"/>
        <v>2010</v>
      </c>
    </row>
    <row r="2301" spans="1:21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81"/>
        <v>133</v>
      </c>
      <c r="P2301" s="10">
        <f t="shared" si="177"/>
        <v>42.61</v>
      </c>
      <c r="Q2301" t="s">
        <v>8327</v>
      </c>
      <c r="R2301" t="s">
        <v>8331</v>
      </c>
      <c r="S2301" s="15">
        <f t="shared" si="178"/>
        <v>41403.000856481485</v>
      </c>
      <c r="T2301" s="15">
        <f t="shared" si="179"/>
        <v>41433.000856481485</v>
      </c>
      <c r="U2301">
        <f t="shared" si="180"/>
        <v>2013</v>
      </c>
    </row>
    <row r="2302" spans="1:21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81"/>
        <v>21</v>
      </c>
      <c r="P2302" s="10">
        <f t="shared" si="177"/>
        <v>56.05</v>
      </c>
      <c r="Q2302" t="s">
        <v>8323</v>
      </c>
      <c r="R2302" t="s">
        <v>8326</v>
      </c>
      <c r="S2302" s="15">
        <f t="shared" si="178"/>
        <v>41766.072500000002</v>
      </c>
      <c r="T2302" s="15">
        <f t="shared" si="179"/>
        <v>41791.072500000002</v>
      </c>
      <c r="U2302">
        <f t="shared" si="180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81"/>
        <v>106</v>
      </c>
      <c r="P2303" s="10">
        <f t="shared" si="177"/>
        <v>40.92</v>
      </c>
      <c r="Q2303" t="s">
        <v>8323</v>
      </c>
      <c r="R2303" t="s">
        <v>8326</v>
      </c>
      <c r="S2303" s="15">
        <f t="shared" si="178"/>
        <v>42184.209537037037</v>
      </c>
      <c r="T2303" s="15">
        <f t="shared" si="179"/>
        <v>42202.876388888893</v>
      </c>
      <c r="U2303">
        <f t="shared" si="180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81"/>
        <v>106</v>
      </c>
      <c r="P2304" s="10">
        <f t="shared" si="177"/>
        <v>25.31</v>
      </c>
      <c r="Q2304" t="s">
        <v>8323</v>
      </c>
      <c r="R2304" t="s">
        <v>8326</v>
      </c>
      <c r="S2304" s="15">
        <f t="shared" si="178"/>
        <v>42419.91942129629</v>
      </c>
      <c r="T2304" s="15">
        <f t="shared" si="179"/>
        <v>42436.207638888889</v>
      </c>
      <c r="U2304">
        <f t="shared" si="180"/>
        <v>2016</v>
      </c>
    </row>
    <row r="2305" spans="1:21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81"/>
        <v>7</v>
      </c>
      <c r="P2305" s="10">
        <f t="shared" si="177"/>
        <v>58.89</v>
      </c>
      <c r="Q2305" t="s">
        <v>8327</v>
      </c>
      <c r="R2305" t="s">
        <v>8354</v>
      </c>
      <c r="S2305" s="15">
        <f t="shared" si="178"/>
        <v>41736.549791666665</v>
      </c>
      <c r="T2305" s="15">
        <f t="shared" si="179"/>
        <v>41796.549791666665</v>
      </c>
      <c r="U2305">
        <f t="shared" si="180"/>
        <v>2014</v>
      </c>
    </row>
    <row r="2306" spans="1:21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81"/>
        <v>18</v>
      </c>
      <c r="P2306" s="10">
        <f t="shared" si="177"/>
        <v>81.540000000000006</v>
      </c>
      <c r="Q2306" t="s">
        <v>8323</v>
      </c>
      <c r="R2306" t="s">
        <v>8326</v>
      </c>
      <c r="S2306" s="15">
        <f t="shared" si="178"/>
        <v>41833.660995370366</v>
      </c>
      <c r="T2306" s="15">
        <f t="shared" si="179"/>
        <v>41863.660995370366</v>
      </c>
      <c r="U2306">
        <f t="shared" si="180"/>
        <v>2014</v>
      </c>
    </row>
    <row r="2307" spans="1:21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1"/>
        <v>50</v>
      </c>
      <c r="P2307" s="10">
        <f t="shared" ref="P2307:P2370" si="182">ROUND(E2307/L2307,2)</f>
        <v>117.56</v>
      </c>
      <c r="Q2307" t="s">
        <v>8308</v>
      </c>
      <c r="R2307" t="s">
        <v>8340</v>
      </c>
      <c r="S2307" s="15">
        <f t="shared" ref="S2307:S2370" si="183">(((J2307/60)/60)/24)+DATE(1970,1,1)</f>
        <v>42482.624699074076</v>
      </c>
      <c r="T2307" s="15">
        <f t="shared" ref="T2307:T2370" si="184">(((I2307/60)/60)/24)+DATE(1970,1,1)</f>
        <v>42512.624699074076</v>
      </c>
      <c r="U2307">
        <f t="shared" ref="U2307:U2370" si="185">YEAR(S2307)</f>
        <v>2016</v>
      </c>
    </row>
    <row r="2308" spans="1:21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1"/>
        <v>106</v>
      </c>
      <c r="P2308" s="10">
        <f t="shared" si="182"/>
        <v>52.8</v>
      </c>
      <c r="Q2308" t="s">
        <v>8327</v>
      </c>
      <c r="R2308" t="s">
        <v>8328</v>
      </c>
      <c r="S2308" s="15">
        <f t="shared" si="183"/>
        <v>42017.967442129629</v>
      </c>
      <c r="T2308" s="15">
        <f t="shared" si="184"/>
        <v>42031.967442129629</v>
      </c>
      <c r="U2308">
        <f t="shared" si="185"/>
        <v>2015</v>
      </c>
    </row>
    <row r="2309" spans="1:21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1"/>
        <v>132</v>
      </c>
      <c r="P2309" s="10">
        <f t="shared" si="182"/>
        <v>39.07</v>
      </c>
      <c r="Q2309" t="s">
        <v>8308</v>
      </c>
      <c r="R2309" t="s">
        <v>8310</v>
      </c>
      <c r="S2309" s="15">
        <f t="shared" si="183"/>
        <v>41832.852627314816</v>
      </c>
      <c r="T2309" s="15">
        <f t="shared" si="184"/>
        <v>41862.852627314816</v>
      </c>
      <c r="U2309">
        <f t="shared" si="185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1"/>
        <v>211</v>
      </c>
      <c r="P2310" s="10">
        <f t="shared" si="182"/>
        <v>58.61</v>
      </c>
      <c r="Q2310" t="s">
        <v>8323</v>
      </c>
      <c r="R2310" t="s">
        <v>8326</v>
      </c>
      <c r="S2310" s="15">
        <f t="shared" si="183"/>
        <v>41808.991944444446</v>
      </c>
      <c r="T2310" s="15">
        <f t="shared" si="184"/>
        <v>41838.991944444446</v>
      </c>
      <c r="U2310">
        <f t="shared" si="185"/>
        <v>2014</v>
      </c>
    </row>
    <row r="2311" spans="1:21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1"/>
        <v>350</v>
      </c>
      <c r="P2311" s="10">
        <f t="shared" si="182"/>
        <v>75.040000000000006</v>
      </c>
      <c r="Q2311" t="s">
        <v>8327</v>
      </c>
      <c r="R2311" t="s">
        <v>8331</v>
      </c>
      <c r="S2311" s="15">
        <f t="shared" si="183"/>
        <v>40565.032511574071</v>
      </c>
      <c r="T2311" s="15">
        <f t="shared" si="184"/>
        <v>40580.032511574071</v>
      </c>
      <c r="U2311">
        <f t="shared" si="185"/>
        <v>2011</v>
      </c>
    </row>
    <row r="2312" spans="1:21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1"/>
        <v>105</v>
      </c>
      <c r="P2312" s="10">
        <f t="shared" si="182"/>
        <v>38.89</v>
      </c>
      <c r="Q2312" t="s">
        <v>8327</v>
      </c>
      <c r="R2312" t="s">
        <v>8331</v>
      </c>
      <c r="S2312" s="15">
        <f t="shared" si="183"/>
        <v>41288.68712962963</v>
      </c>
      <c r="T2312" s="15">
        <f t="shared" si="184"/>
        <v>41333.892361111109</v>
      </c>
      <c r="U2312">
        <f t="shared" si="185"/>
        <v>2013</v>
      </c>
    </row>
    <row r="2313" spans="1:21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1"/>
        <v>11</v>
      </c>
      <c r="P2313" s="10">
        <f t="shared" si="182"/>
        <v>525</v>
      </c>
      <c r="Q2313" t="s">
        <v>8327</v>
      </c>
      <c r="R2313" t="s">
        <v>8330</v>
      </c>
      <c r="S2313" s="15">
        <f t="shared" si="183"/>
        <v>41852.646226851852</v>
      </c>
      <c r="T2313" s="15">
        <f t="shared" si="184"/>
        <v>41883.646226851852</v>
      </c>
      <c r="U2313">
        <f t="shared" si="185"/>
        <v>2014</v>
      </c>
    </row>
    <row r="2314" spans="1:21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1"/>
        <v>263</v>
      </c>
      <c r="P2314" s="10">
        <f t="shared" si="182"/>
        <v>42</v>
      </c>
      <c r="Q2314" t="s">
        <v>8327</v>
      </c>
      <c r="R2314" t="s">
        <v>8331</v>
      </c>
      <c r="S2314" s="15">
        <f t="shared" si="183"/>
        <v>41303.044016203705</v>
      </c>
      <c r="T2314" s="15">
        <f t="shared" si="184"/>
        <v>41335.332638888889</v>
      </c>
      <c r="U2314">
        <f t="shared" si="185"/>
        <v>2013</v>
      </c>
    </row>
    <row r="2315" spans="1:21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1"/>
        <v>10</v>
      </c>
      <c r="P2315" s="10">
        <f t="shared" si="182"/>
        <v>31.76</v>
      </c>
      <c r="Q2315" t="s">
        <v>8311</v>
      </c>
      <c r="R2315" t="s">
        <v>8356</v>
      </c>
      <c r="S2315" s="15">
        <f t="shared" si="183"/>
        <v>41620.90047453704</v>
      </c>
      <c r="T2315" s="15">
        <f t="shared" si="184"/>
        <v>41650.90047453704</v>
      </c>
      <c r="U2315">
        <f t="shared" si="185"/>
        <v>2013</v>
      </c>
    </row>
    <row r="2316" spans="1:21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1"/>
        <v>105</v>
      </c>
      <c r="P2316" s="10">
        <f t="shared" si="182"/>
        <v>32.72</v>
      </c>
      <c r="Q2316" t="s">
        <v>8327</v>
      </c>
      <c r="R2316" t="s">
        <v>8328</v>
      </c>
      <c r="S2316" s="15">
        <f t="shared" si="183"/>
        <v>40977.948009259257</v>
      </c>
      <c r="T2316" s="15">
        <f t="shared" si="184"/>
        <v>41007.906342592592</v>
      </c>
      <c r="U2316">
        <f t="shared" si="185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1"/>
        <v>105</v>
      </c>
      <c r="P2317" s="10">
        <f t="shared" si="182"/>
        <v>45.48</v>
      </c>
      <c r="Q2317" t="s">
        <v>8323</v>
      </c>
      <c r="R2317" t="s">
        <v>8326</v>
      </c>
      <c r="S2317" s="15">
        <f t="shared" si="183"/>
        <v>41969.199756944443</v>
      </c>
      <c r="T2317" s="15">
        <f t="shared" si="184"/>
        <v>42005.208333333328</v>
      </c>
      <c r="U2317">
        <f t="shared" si="185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1"/>
        <v>139</v>
      </c>
      <c r="P2318" s="10">
        <f t="shared" si="182"/>
        <v>45.35</v>
      </c>
      <c r="Q2318" t="s">
        <v>8323</v>
      </c>
      <c r="R2318" t="s">
        <v>8326</v>
      </c>
      <c r="S2318" s="15">
        <f t="shared" si="183"/>
        <v>42219.180393518516</v>
      </c>
      <c r="T2318" s="15">
        <f t="shared" si="184"/>
        <v>42249.180393518516</v>
      </c>
      <c r="U2318">
        <f t="shared" si="185"/>
        <v>2015</v>
      </c>
    </row>
    <row r="2319" spans="1:21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1"/>
        <v>104</v>
      </c>
      <c r="P2319" s="10">
        <f t="shared" si="182"/>
        <v>28.92</v>
      </c>
      <c r="Q2319" t="s">
        <v>8321</v>
      </c>
      <c r="R2319" t="s">
        <v>8322</v>
      </c>
      <c r="S2319" s="15">
        <f t="shared" si="183"/>
        <v>40821.183136574073</v>
      </c>
      <c r="T2319" s="15">
        <f t="shared" si="184"/>
        <v>40836.083333333336</v>
      </c>
      <c r="U2319">
        <f t="shared" si="185"/>
        <v>2011</v>
      </c>
    </row>
    <row r="2320" spans="1:21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1"/>
        <v>104</v>
      </c>
      <c r="P2320" s="10">
        <f t="shared" si="182"/>
        <v>38.520000000000003</v>
      </c>
      <c r="Q2320" t="s">
        <v>8327</v>
      </c>
      <c r="R2320" t="s">
        <v>8331</v>
      </c>
      <c r="S2320" s="15">
        <f t="shared" si="183"/>
        <v>40636.673900462964</v>
      </c>
      <c r="T2320" s="15">
        <f t="shared" si="184"/>
        <v>40666.673900462964</v>
      </c>
      <c r="U2320">
        <f t="shared" si="185"/>
        <v>2011</v>
      </c>
    </row>
    <row r="2321" spans="1:21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1"/>
        <v>104</v>
      </c>
      <c r="P2321" s="10">
        <f t="shared" si="182"/>
        <v>86.67</v>
      </c>
      <c r="Q2321" t="s">
        <v>8327</v>
      </c>
      <c r="R2321" t="s">
        <v>8331</v>
      </c>
      <c r="S2321" s="15">
        <f t="shared" si="183"/>
        <v>41443.643541666665</v>
      </c>
      <c r="T2321" s="15">
        <f t="shared" si="184"/>
        <v>41465.702777777777</v>
      </c>
      <c r="U2321">
        <f t="shared" si="185"/>
        <v>2013</v>
      </c>
    </row>
    <row r="2322" spans="1:21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1"/>
        <v>12</v>
      </c>
      <c r="P2322" s="10">
        <f t="shared" si="182"/>
        <v>346.67</v>
      </c>
      <c r="Q2322" t="s">
        <v>8327</v>
      </c>
      <c r="R2322" t="s">
        <v>8350</v>
      </c>
      <c r="S2322" s="15">
        <f t="shared" si="183"/>
        <v>41342.845567129632</v>
      </c>
      <c r="T2322" s="15">
        <f t="shared" si="184"/>
        <v>41372.803900462961</v>
      </c>
      <c r="U2322">
        <f t="shared" si="185"/>
        <v>2013</v>
      </c>
    </row>
    <row r="2323" spans="1:21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1"/>
        <v>4</v>
      </c>
      <c r="P2323" s="10">
        <f t="shared" si="182"/>
        <v>61.18</v>
      </c>
      <c r="Q2323" t="s">
        <v>8323</v>
      </c>
      <c r="R2323" t="s">
        <v>8324</v>
      </c>
      <c r="S2323" s="15">
        <f t="shared" si="183"/>
        <v>42427.01807870371</v>
      </c>
      <c r="T2323" s="15">
        <f t="shared" si="184"/>
        <v>42456.976412037038</v>
      </c>
      <c r="U2323">
        <f t="shared" si="185"/>
        <v>2016</v>
      </c>
    </row>
    <row r="2324" spans="1:21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1"/>
        <v>130</v>
      </c>
      <c r="P2324" s="10">
        <f t="shared" si="182"/>
        <v>28</v>
      </c>
      <c r="Q2324" t="s">
        <v>8327</v>
      </c>
      <c r="R2324" t="s">
        <v>8328</v>
      </c>
      <c r="S2324" s="15">
        <f t="shared" si="183"/>
        <v>41394.074467592596</v>
      </c>
      <c r="T2324" s="15">
        <f t="shared" si="184"/>
        <v>41425</v>
      </c>
      <c r="U2324">
        <f t="shared" si="185"/>
        <v>2013</v>
      </c>
    </row>
    <row r="2325" spans="1:21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1"/>
        <v>115</v>
      </c>
      <c r="P2325" s="10">
        <f t="shared" si="182"/>
        <v>32.340000000000003</v>
      </c>
      <c r="Q2325" t="s">
        <v>8313</v>
      </c>
      <c r="R2325" t="s">
        <v>8314</v>
      </c>
      <c r="S2325" s="15">
        <f t="shared" si="183"/>
        <v>42772.776076388895</v>
      </c>
      <c r="T2325" s="15">
        <f t="shared" si="184"/>
        <v>42805.561805555553</v>
      </c>
      <c r="U2325">
        <f t="shared" si="185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1"/>
        <v>104</v>
      </c>
      <c r="P2326" s="10">
        <f t="shared" si="182"/>
        <v>38.33</v>
      </c>
      <c r="Q2326" t="s">
        <v>8323</v>
      </c>
      <c r="R2326" t="s">
        <v>8326</v>
      </c>
      <c r="S2326" s="15">
        <f t="shared" si="183"/>
        <v>41855.548101851848</v>
      </c>
      <c r="T2326" s="15">
        <f t="shared" si="184"/>
        <v>41876.207638888889</v>
      </c>
      <c r="U2326">
        <f t="shared" si="185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1"/>
        <v>104</v>
      </c>
      <c r="P2327" s="10">
        <f t="shared" si="182"/>
        <v>43.13</v>
      </c>
      <c r="Q2327" t="s">
        <v>8323</v>
      </c>
      <c r="R2327" t="s">
        <v>8326</v>
      </c>
      <c r="S2327" s="15">
        <f t="shared" si="183"/>
        <v>42194.096157407403</v>
      </c>
      <c r="T2327" s="15">
        <f t="shared" si="184"/>
        <v>42216.373611111107</v>
      </c>
      <c r="U2327">
        <f t="shared" si="185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1"/>
        <v>104</v>
      </c>
      <c r="P2328" s="10">
        <f t="shared" si="182"/>
        <v>36.96</v>
      </c>
      <c r="Q2328" t="s">
        <v>8323</v>
      </c>
      <c r="R2328" t="s">
        <v>8326</v>
      </c>
      <c r="S2328" s="15">
        <f t="shared" si="183"/>
        <v>42185.556157407409</v>
      </c>
      <c r="T2328" s="15">
        <f t="shared" si="184"/>
        <v>42208.772916666669</v>
      </c>
      <c r="U2328">
        <f t="shared" si="185"/>
        <v>2015</v>
      </c>
    </row>
    <row r="2329" spans="1:21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1"/>
        <v>103</v>
      </c>
      <c r="P2329" s="10">
        <f t="shared" si="182"/>
        <v>28.66</v>
      </c>
      <c r="Q2329" t="s">
        <v>8327</v>
      </c>
      <c r="R2329" t="s">
        <v>8328</v>
      </c>
      <c r="S2329" s="15">
        <f t="shared" si="183"/>
        <v>41023.07471064815</v>
      </c>
      <c r="T2329" s="15">
        <f t="shared" si="184"/>
        <v>41053.07471064815</v>
      </c>
      <c r="U2329">
        <f t="shared" si="185"/>
        <v>2012</v>
      </c>
    </row>
    <row r="2330" spans="1:21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1"/>
        <v>103</v>
      </c>
      <c r="P2330" s="10">
        <f t="shared" si="182"/>
        <v>73.569999999999993</v>
      </c>
      <c r="Q2330" t="s">
        <v>8327</v>
      </c>
      <c r="R2330" t="s">
        <v>8331</v>
      </c>
      <c r="S2330" s="15">
        <f t="shared" si="183"/>
        <v>41026.996099537035</v>
      </c>
      <c r="T2330" s="15">
        <f t="shared" si="184"/>
        <v>41041.996099537035</v>
      </c>
      <c r="U2330">
        <f t="shared" si="185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1"/>
        <v>129</v>
      </c>
      <c r="P2331" s="10">
        <f t="shared" si="182"/>
        <v>64.38</v>
      </c>
      <c r="Q2331" t="s">
        <v>8323</v>
      </c>
      <c r="R2331" t="s">
        <v>8326</v>
      </c>
      <c r="S2331" s="15">
        <f t="shared" si="183"/>
        <v>41876.815787037034</v>
      </c>
      <c r="T2331" s="15">
        <f t="shared" si="184"/>
        <v>41894.815787037034</v>
      </c>
      <c r="U2331">
        <f t="shared" si="185"/>
        <v>2014</v>
      </c>
    </row>
    <row r="2332" spans="1:21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1"/>
        <v>3</v>
      </c>
      <c r="P2332" s="10">
        <f t="shared" si="182"/>
        <v>114</v>
      </c>
      <c r="Q2332" t="s">
        <v>8316</v>
      </c>
      <c r="R2332" t="s">
        <v>8334</v>
      </c>
      <c r="S2332" s="15">
        <f t="shared" si="183"/>
        <v>42413.671006944445</v>
      </c>
      <c r="T2332" s="15">
        <f t="shared" si="184"/>
        <v>42443.629340277781</v>
      </c>
      <c r="U2332">
        <f t="shared" si="185"/>
        <v>2016</v>
      </c>
    </row>
    <row r="2333" spans="1:21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1"/>
        <v>103</v>
      </c>
      <c r="P2333" s="10">
        <f t="shared" si="182"/>
        <v>44.61</v>
      </c>
      <c r="Q2333" t="s">
        <v>8327</v>
      </c>
      <c r="R2333" t="s">
        <v>8338</v>
      </c>
      <c r="S2333" s="15">
        <f t="shared" si="183"/>
        <v>40313.930543981485</v>
      </c>
      <c r="T2333" s="15">
        <f t="shared" si="184"/>
        <v>40364.166666666664</v>
      </c>
      <c r="U2333">
        <f t="shared" si="185"/>
        <v>2010</v>
      </c>
    </row>
    <row r="2334" spans="1:21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ref="O2334:O2397" si="186">ROUND(E2334/D2334*100,0)</f>
        <v>1</v>
      </c>
      <c r="P2334" s="10">
        <f t="shared" si="182"/>
        <v>342</v>
      </c>
      <c r="Q2334" t="s">
        <v>8308</v>
      </c>
      <c r="R2334" t="s">
        <v>8342</v>
      </c>
      <c r="S2334" s="15">
        <f t="shared" si="183"/>
        <v>42528.626620370371</v>
      </c>
      <c r="T2334" s="15">
        <f t="shared" si="184"/>
        <v>42573.626620370371</v>
      </c>
      <c r="U2334">
        <f t="shared" si="185"/>
        <v>2016</v>
      </c>
    </row>
    <row r="2335" spans="1:21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6"/>
        <v>103</v>
      </c>
      <c r="P2335" s="10">
        <f t="shared" si="182"/>
        <v>102.5</v>
      </c>
      <c r="Q2335" t="s">
        <v>8327</v>
      </c>
      <c r="R2335" t="s">
        <v>8331</v>
      </c>
      <c r="S2335" s="15">
        <f t="shared" si="183"/>
        <v>41675.149525462963</v>
      </c>
      <c r="T2335" s="15">
        <f t="shared" si="184"/>
        <v>41715.107858796298</v>
      </c>
      <c r="U2335">
        <f t="shared" si="185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6"/>
        <v>114</v>
      </c>
      <c r="P2336" s="10">
        <f t="shared" si="182"/>
        <v>37.96</v>
      </c>
      <c r="Q2336" t="s">
        <v>8323</v>
      </c>
      <c r="R2336" t="s">
        <v>8326</v>
      </c>
      <c r="S2336" s="15">
        <f t="shared" si="183"/>
        <v>42026.176180555558</v>
      </c>
      <c r="T2336" s="15">
        <f t="shared" si="184"/>
        <v>42064.207638888889</v>
      </c>
      <c r="U2336">
        <f t="shared" si="185"/>
        <v>2015</v>
      </c>
    </row>
    <row r="2337" spans="1:21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6"/>
        <v>1</v>
      </c>
      <c r="P2337" s="10">
        <f t="shared" si="182"/>
        <v>205</v>
      </c>
      <c r="Q2337" t="s">
        <v>8323</v>
      </c>
      <c r="R2337" t="s">
        <v>8335</v>
      </c>
      <c r="S2337" s="15">
        <f t="shared" si="183"/>
        <v>41831.722777777781</v>
      </c>
      <c r="T2337" s="15">
        <f t="shared" si="184"/>
        <v>41861.722777777781</v>
      </c>
      <c r="U2337">
        <f t="shared" si="185"/>
        <v>2014</v>
      </c>
    </row>
    <row r="2338" spans="1:21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6"/>
        <v>102</v>
      </c>
      <c r="P2338" s="10">
        <f t="shared" si="182"/>
        <v>48.62</v>
      </c>
      <c r="Q2338" t="s">
        <v>8327</v>
      </c>
      <c r="R2338" t="s">
        <v>8329</v>
      </c>
      <c r="S2338" s="15">
        <f t="shared" si="183"/>
        <v>42119.822476851856</v>
      </c>
      <c r="T2338" s="15">
        <f t="shared" si="184"/>
        <v>42142.208333333328</v>
      </c>
      <c r="U2338">
        <f t="shared" si="185"/>
        <v>2015</v>
      </c>
    </row>
    <row r="2339" spans="1:21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6"/>
        <v>6</v>
      </c>
      <c r="P2339" s="10">
        <f t="shared" si="182"/>
        <v>340</v>
      </c>
      <c r="Q2339" t="s">
        <v>8319</v>
      </c>
      <c r="R2339" t="s">
        <v>8345</v>
      </c>
      <c r="S2339" s="15">
        <f t="shared" si="183"/>
        <v>42605.053993055553</v>
      </c>
      <c r="T2339" s="15">
        <f t="shared" si="184"/>
        <v>42635.053993055553</v>
      </c>
      <c r="U2339">
        <f t="shared" si="185"/>
        <v>2016</v>
      </c>
    </row>
    <row r="2340" spans="1:21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6"/>
        <v>2</v>
      </c>
      <c r="P2340" s="10">
        <f t="shared" si="182"/>
        <v>510</v>
      </c>
      <c r="Q2340" t="s">
        <v>8313</v>
      </c>
      <c r="R2340" t="s">
        <v>8351</v>
      </c>
      <c r="S2340" s="15">
        <f t="shared" si="183"/>
        <v>42240.857222222221</v>
      </c>
      <c r="T2340" s="15">
        <f t="shared" si="184"/>
        <v>42270.857222222221</v>
      </c>
      <c r="U2340">
        <f t="shared" si="185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6"/>
        <v>102</v>
      </c>
      <c r="P2341" s="10">
        <f t="shared" si="182"/>
        <v>24.29</v>
      </c>
      <c r="Q2341" t="s">
        <v>8323</v>
      </c>
      <c r="R2341" t="s">
        <v>8326</v>
      </c>
      <c r="S2341" s="15">
        <f t="shared" si="183"/>
        <v>42223.394363425927</v>
      </c>
      <c r="T2341" s="15">
        <f t="shared" si="184"/>
        <v>42251.394363425927</v>
      </c>
      <c r="U2341">
        <f t="shared" si="185"/>
        <v>2015</v>
      </c>
    </row>
    <row r="2342" spans="1:21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6"/>
        <v>102</v>
      </c>
      <c r="P2342" s="10">
        <f t="shared" si="182"/>
        <v>42.33</v>
      </c>
      <c r="Q2342" t="s">
        <v>8327</v>
      </c>
      <c r="R2342" t="s">
        <v>8329</v>
      </c>
      <c r="S2342" s="15">
        <f t="shared" si="183"/>
        <v>40946.882245370369</v>
      </c>
      <c r="T2342" s="15">
        <f t="shared" si="184"/>
        <v>41006.166666666664</v>
      </c>
      <c r="U2342">
        <f t="shared" si="185"/>
        <v>2012</v>
      </c>
    </row>
    <row r="2343" spans="1:21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6"/>
        <v>102</v>
      </c>
      <c r="P2343" s="10">
        <f t="shared" si="182"/>
        <v>39.04</v>
      </c>
      <c r="Q2343" t="s">
        <v>8327</v>
      </c>
      <c r="R2343" t="s">
        <v>8331</v>
      </c>
      <c r="S2343" s="15">
        <f t="shared" si="183"/>
        <v>41082.069467592592</v>
      </c>
      <c r="T2343" s="15">
        <f t="shared" si="184"/>
        <v>41112.069467592592</v>
      </c>
      <c r="U2343">
        <f t="shared" si="185"/>
        <v>2012</v>
      </c>
    </row>
    <row r="2344" spans="1:21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6"/>
        <v>102</v>
      </c>
      <c r="P2344" s="10">
        <f t="shared" si="182"/>
        <v>53.42</v>
      </c>
      <c r="Q2344" t="s">
        <v>8327</v>
      </c>
      <c r="R2344" t="s">
        <v>8329</v>
      </c>
      <c r="S2344" s="15">
        <f t="shared" si="183"/>
        <v>42205.718888888892</v>
      </c>
      <c r="T2344" s="15">
        <f t="shared" si="184"/>
        <v>42235.718888888892</v>
      </c>
      <c r="U2344">
        <f t="shared" si="185"/>
        <v>2015</v>
      </c>
    </row>
    <row r="2345" spans="1:21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6"/>
        <v>101</v>
      </c>
      <c r="P2345" s="10">
        <f t="shared" si="182"/>
        <v>168.5</v>
      </c>
      <c r="Q2345" t="s">
        <v>8313</v>
      </c>
      <c r="R2345" t="s">
        <v>8314</v>
      </c>
      <c r="S2345" s="15">
        <f t="shared" si="183"/>
        <v>42515.866446759261</v>
      </c>
      <c r="T2345" s="15">
        <f t="shared" si="184"/>
        <v>42530.866446759261</v>
      </c>
      <c r="U2345">
        <f t="shared" si="185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6"/>
        <v>202</v>
      </c>
      <c r="P2346" s="10">
        <f t="shared" si="182"/>
        <v>59.41</v>
      </c>
      <c r="Q2346" t="s">
        <v>8323</v>
      </c>
      <c r="R2346" t="s">
        <v>8326</v>
      </c>
      <c r="S2346" s="15">
        <f t="shared" si="183"/>
        <v>42220.79487268519</v>
      </c>
      <c r="T2346" s="15">
        <f t="shared" si="184"/>
        <v>42246</v>
      </c>
      <c r="U2346">
        <f t="shared" si="185"/>
        <v>2015</v>
      </c>
    </row>
    <row r="2347" spans="1:21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6"/>
        <v>67</v>
      </c>
      <c r="P2347" s="10">
        <f t="shared" si="182"/>
        <v>63.13</v>
      </c>
      <c r="Q2347" t="s">
        <v>8323</v>
      </c>
      <c r="R2347" t="s">
        <v>8326</v>
      </c>
      <c r="S2347" s="15">
        <f t="shared" si="183"/>
        <v>42143.917743055557</v>
      </c>
      <c r="T2347" s="15">
        <f t="shared" si="184"/>
        <v>42181.559027777781</v>
      </c>
      <c r="U2347">
        <f t="shared" si="185"/>
        <v>2015</v>
      </c>
    </row>
    <row r="2348" spans="1:21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6"/>
        <v>101</v>
      </c>
      <c r="P2348" s="10">
        <f t="shared" si="182"/>
        <v>52.95</v>
      </c>
      <c r="Q2348" t="s">
        <v>8327</v>
      </c>
      <c r="R2348" t="s">
        <v>8331</v>
      </c>
      <c r="S2348" s="15">
        <f t="shared" si="183"/>
        <v>40948.042233796295</v>
      </c>
      <c r="T2348" s="15">
        <f t="shared" si="184"/>
        <v>40982.165972222225</v>
      </c>
      <c r="U2348">
        <f t="shared" si="185"/>
        <v>2012</v>
      </c>
    </row>
    <row r="2349" spans="1:21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6"/>
        <v>101</v>
      </c>
      <c r="P2349" s="10">
        <f t="shared" si="182"/>
        <v>37.22</v>
      </c>
      <c r="Q2349" t="s">
        <v>8323</v>
      </c>
      <c r="R2349" t="s">
        <v>8324</v>
      </c>
      <c r="S2349" s="15">
        <f t="shared" si="183"/>
        <v>42373.252280092594</v>
      </c>
      <c r="T2349" s="15">
        <f t="shared" si="184"/>
        <v>42433.252280092594</v>
      </c>
      <c r="U2349">
        <f t="shared" si="185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6"/>
        <v>101</v>
      </c>
      <c r="P2350" s="10">
        <f t="shared" si="182"/>
        <v>59.12</v>
      </c>
      <c r="Q2350" t="s">
        <v>8323</v>
      </c>
      <c r="R2350" t="s">
        <v>8326</v>
      </c>
      <c r="S2350" s="15">
        <f t="shared" si="183"/>
        <v>42236.623252314821</v>
      </c>
      <c r="T2350" s="15">
        <f t="shared" si="184"/>
        <v>42282.666666666672</v>
      </c>
      <c r="U2350">
        <f t="shared" si="185"/>
        <v>2015</v>
      </c>
    </row>
    <row r="2351" spans="1:21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6"/>
        <v>20</v>
      </c>
      <c r="P2351" s="10">
        <f t="shared" si="182"/>
        <v>41.83</v>
      </c>
      <c r="Q2351" t="s">
        <v>8316</v>
      </c>
      <c r="R2351" t="s">
        <v>8344</v>
      </c>
      <c r="S2351" s="15">
        <f t="shared" si="183"/>
        <v>42430.566898148143</v>
      </c>
      <c r="T2351" s="15">
        <f t="shared" si="184"/>
        <v>42459.525231481486</v>
      </c>
      <c r="U2351">
        <f t="shared" si="185"/>
        <v>2016</v>
      </c>
    </row>
    <row r="2352" spans="1:21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6"/>
        <v>1254</v>
      </c>
      <c r="P2352" s="10">
        <f t="shared" si="182"/>
        <v>27.86</v>
      </c>
      <c r="Q2352" t="s">
        <v>8327</v>
      </c>
      <c r="R2352" t="s">
        <v>8338</v>
      </c>
      <c r="S2352" s="15">
        <f t="shared" si="183"/>
        <v>42459.693865740745</v>
      </c>
      <c r="T2352" s="15">
        <f t="shared" si="184"/>
        <v>42490.915972222225</v>
      </c>
      <c r="U2352">
        <f t="shared" si="185"/>
        <v>2016</v>
      </c>
    </row>
    <row r="2353" spans="1:21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6"/>
        <v>100</v>
      </c>
      <c r="P2353" s="10">
        <f t="shared" si="182"/>
        <v>45.59</v>
      </c>
      <c r="Q2353" t="s">
        <v>8323</v>
      </c>
      <c r="R2353" t="s">
        <v>8324</v>
      </c>
      <c r="S2353" s="15">
        <f t="shared" si="183"/>
        <v>42390.838738425926</v>
      </c>
      <c r="T2353" s="15">
        <f t="shared" si="184"/>
        <v>42420.838738425926</v>
      </c>
      <c r="U2353">
        <f t="shared" si="185"/>
        <v>2016</v>
      </c>
    </row>
    <row r="2354" spans="1:21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6"/>
        <v>14</v>
      </c>
      <c r="P2354" s="10">
        <f t="shared" si="182"/>
        <v>29.47</v>
      </c>
      <c r="Q2354" t="s">
        <v>8311</v>
      </c>
      <c r="R2354" t="s">
        <v>8356</v>
      </c>
      <c r="S2354" s="15">
        <f t="shared" si="183"/>
        <v>40967.614849537036</v>
      </c>
      <c r="T2354" s="15">
        <f t="shared" si="184"/>
        <v>40997.573182870372</v>
      </c>
      <c r="U2354">
        <f t="shared" si="185"/>
        <v>2012</v>
      </c>
    </row>
    <row r="2355" spans="1:21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6"/>
        <v>100</v>
      </c>
      <c r="P2355" s="10">
        <f t="shared" si="182"/>
        <v>35.770000000000003</v>
      </c>
      <c r="Q2355" t="s">
        <v>8327</v>
      </c>
      <c r="R2355" t="s">
        <v>8331</v>
      </c>
      <c r="S2355" s="15">
        <f t="shared" si="183"/>
        <v>40788.786539351851</v>
      </c>
      <c r="T2355" s="15">
        <f t="shared" si="184"/>
        <v>40817.125</v>
      </c>
      <c r="U2355">
        <f t="shared" si="185"/>
        <v>2011</v>
      </c>
    </row>
    <row r="2356" spans="1:21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6"/>
        <v>125</v>
      </c>
      <c r="P2356" s="10">
        <f t="shared" si="182"/>
        <v>37.07</v>
      </c>
      <c r="Q2356" t="s">
        <v>8327</v>
      </c>
      <c r="R2356" t="s">
        <v>8331</v>
      </c>
      <c r="S2356" s="15">
        <f t="shared" si="183"/>
        <v>41409.00037037037</v>
      </c>
      <c r="T2356" s="15">
        <f t="shared" si="184"/>
        <v>41430.00037037037</v>
      </c>
      <c r="U2356">
        <f t="shared" si="185"/>
        <v>2013</v>
      </c>
    </row>
    <row r="2357" spans="1:21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6"/>
        <v>133</v>
      </c>
      <c r="P2357" s="10">
        <f t="shared" si="182"/>
        <v>52.68</v>
      </c>
      <c r="Q2357" t="s">
        <v>8327</v>
      </c>
      <c r="R2357" t="s">
        <v>8331</v>
      </c>
      <c r="S2357" s="15">
        <f t="shared" si="183"/>
        <v>41655.709305555552</v>
      </c>
      <c r="T2357" s="15">
        <f t="shared" si="184"/>
        <v>41676.709305555552</v>
      </c>
      <c r="U2357">
        <f t="shared" si="185"/>
        <v>2014</v>
      </c>
    </row>
    <row r="2358" spans="1:21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6"/>
        <v>100</v>
      </c>
      <c r="P2358" s="10">
        <f t="shared" si="182"/>
        <v>40.04</v>
      </c>
      <c r="Q2358" t="s">
        <v>8327</v>
      </c>
      <c r="R2358" t="s">
        <v>8331</v>
      </c>
      <c r="S2358" s="15">
        <f t="shared" si="183"/>
        <v>41067.827418981484</v>
      </c>
      <c r="T2358" s="15">
        <f t="shared" si="184"/>
        <v>41086.75</v>
      </c>
      <c r="U2358">
        <f t="shared" si="185"/>
        <v>2012</v>
      </c>
    </row>
    <row r="2359" spans="1:21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6"/>
        <v>100</v>
      </c>
      <c r="P2359" s="10">
        <f t="shared" si="182"/>
        <v>40.04</v>
      </c>
      <c r="Q2359" t="s">
        <v>8327</v>
      </c>
      <c r="R2359" t="s">
        <v>8328</v>
      </c>
      <c r="S2359" s="15">
        <f t="shared" si="183"/>
        <v>40711.782210648147</v>
      </c>
      <c r="T2359" s="15">
        <f t="shared" si="184"/>
        <v>40756.782210648147</v>
      </c>
      <c r="U2359">
        <f t="shared" si="185"/>
        <v>2011</v>
      </c>
    </row>
    <row r="2360" spans="1:21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6"/>
        <v>125</v>
      </c>
      <c r="P2360" s="10">
        <f t="shared" si="182"/>
        <v>91</v>
      </c>
      <c r="Q2360" t="s">
        <v>8308</v>
      </c>
      <c r="R2360" t="s">
        <v>8340</v>
      </c>
      <c r="S2360" s="15">
        <f t="shared" si="183"/>
        <v>42319.035833333335</v>
      </c>
      <c r="T2360" s="15">
        <f t="shared" si="184"/>
        <v>42379.035833333335</v>
      </c>
      <c r="U2360">
        <f t="shared" si="185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6"/>
        <v>100</v>
      </c>
      <c r="P2361" s="10">
        <f t="shared" si="182"/>
        <v>47.67</v>
      </c>
      <c r="Q2361" t="s">
        <v>8323</v>
      </c>
      <c r="R2361" t="s">
        <v>8326</v>
      </c>
      <c r="S2361" s="15">
        <f t="shared" si="183"/>
        <v>41877.221886574072</v>
      </c>
      <c r="T2361" s="15">
        <f t="shared" si="184"/>
        <v>41910.140972222223</v>
      </c>
      <c r="U2361">
        <f t="shared" si="185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6"/>
        <v>100</v>
      </c>
      <c r="P2362" s="10">
        <f t="shared" si="182"/>
        <v>50</v>
      </c>
      <c r="Q2362" t="s">
        <v>8323</v>
      </c>
      <c r="R2362" t="s">
        <v>8326</v>
      </c>
      <c r="S2362" s="15">
        <f t="shared" si="183"/>
        <v>42207.259918981479</v>
      </c>
      <c r="T2362" s="15">
        <f t="shared" si="184"/>
        <v>42236.958333333328</v>
      </c>
      <c r="U2362">
        <f t="shared" si="185"/>
        <v>2015</v>
      </c>
    </row>
    <row r="2363" spans="1:21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6"/>
        <v>100</v>
      </c>
      <c r="P2363" s="10">
        <f t="shared" si="182"/>
        <v>71.430000000000007</v>
      </c>
      <c r="Q2363" t="s">
        <v>8321</v>
      </c>
      <c r="R2363" t="s">
        <v>8322</v>
      </c>
      <c r="S2363" s="15">
        <f t="shared" si="183"/>
        <v>42112.036712962959</v>
      </c>
      <c r="T2363" s="15">
        <f t="shared" si="184"/>
        <v>42132.036712962959</v>
      </c>
      <c r="U2363">
        <f t="shared" si="185"/>
        <v>2015</v>
      </c>
    </row>
    <row r="2364" spans="1:21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6"/>
        <v>100</v>
      </c>
      <c r="P2364" s="10">
        <f t="shared" si="182"/>
        <v>52.63</v>
      </c>
      <c r="Q2364" t="s">
        <v>8327</v>
      </c>
      <c r="R2364" t="s">
        <v>8331</v>
      </c>
      <c r="S2364" s="15">
        <f t="shared" si="183"/>
        <v>42523.333310185189</v>
      </c>
      <c r="T2364" s="15">
        <f t="shared" si="184"/>
        <v>42538.204861111109</v>
      </c>
      <c r="U2364">
        <f t="shared" si="185"/>
        <v>2016</v>
      </c>
    </row>
    <row r="2365" spans="1:21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6"/>
        <v>100</v>
      </c>
      <c r="P2365" s="10">
        <f t="shared" si="182"/>
        <v>76.92</v>
      </c>
      <c r="Q2365" t="s">
        <v>8327</v>
      </c>
      <c r="R2365" t="s">
        <v>8331</v>
      </c>
      <c r="S2365" s="15">
        <f t="shared" si="183"/>
        <v>42082.580092592587</v>
      </c>
      <c r="T2365" s="15">
        <f t="shared" si="184"/>
        <v>42112.580092592587</v>
      </c>
      <c r="U2365">
        <f t="shared" si="185"/>
        <v>2015</v>
      </c>
    </row>
    <row r="2366" spans="1:21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6"/>
        <v>1</v>
      </c>
      <c r="P2366" s="10">
        <f t="shared" si="182"/>
        <v>35.71</v>
      </c>
      <c r="Q2366" t="s">
        <v>8319</v>
      </c>
      <c r="R2366" t="s">
        <v>8357</v>
      </c>
      <c r="S2366" s="15">
        <f t="shared" si="183"/>
        <v>42058.809594907405</v>
      </c>
      <c r="T2366" s="15">
        <f t="shared" si="184"/>
        <v>42114.767928240741</v>
      </c>
      <c r="U2366">
        <f t="shared" si="185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6"/>
        <v>100</v>
      </c>
      <c r="P2367" s="10">
        <f t="shared" si="182"/>
        <v>28.57</v>
      </c>
      <c r="Q2367" t="s">
        <v>8323</v>
      </c>
      <c r="R2367" t="s">
        <v>8326</v>
      </c>
      <c r="S2367" s="15">
        <f t="shared" si="183"/>
        <v>41875.922858796301</v>
      </c>
      <c r="T2367" s="15">
        <f t="shared" si="184"/>
        <v>41905.922858796301</v>
      </c>
      <c r="U2367">
        <f t="shared" si="185"/>
        <v>2014</v>
      </c>
    </row>
    <row r="2368" spans="1:21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6"/>
        <v>100</v>
      </c>
      <c r="P2368" s="10">
        <f t="shared" si="182"/>
        <v>41.67</v>
      </c>
      <c r="Q2368" t="s">
        <v>8323</v>
      </c>
      <c r="R2368" t="s">
        <v>8335</v>
      </c>
      <c r="S2368" s="15">
        <f t="shared" si="183"/>
        <v>42403.998217592598</v>
      </c>
      <c r="T2368" s="15">
        <f t="shared" si="184"/>
        <v>42433.998217592598</v>
      </c>
      <c r="U2368">
        <f t="shared" si="185"/>
        <v>2016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6"/>
        <v>100</v>
      </c>
      <c r="P2369" s="10">
        <f t="shared" si="182"/>
        <v>35.71</v>
      </c>
      <c r="Q2369" t="s">
        <v>8323</v>
      </c>
      <c r="R2369" t="s">
        <v>8324</v>
      </c>
      <c r="S2369" s="15">
        <f t="shared" si="183"/>
        <v>42511.362048611118</v>
      </c>
      <c r="T2369" s="15">
        <f t="shared" si="184"/>
        <v>42541.362048611118</v>
      </c>
      <c r="U2369">
        <f t="shared" si="185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6"/>
        <v>100</v>
      </c>
      <c r="P2370" s="10">
        <f t="shared" si="182"/>
        <v>41.67</v>
      </c>
      <c r="Q2370" t="s">
        <v>8323</v>
      </c>
      <c r="R2370" t="s">
        <v>8326</v>
      </c>
      <c r="S2370" s="15">
        <f t="shared" si="183"/>
        <v>41829.977326388893</v>
      </c>
      <c r="T2370" s="15">
        <f t="shared" si="184"/>
        <v>41836.977326388893</v>
      </c>
      <c r="U2370">
        <f t="shared" si="185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6"/>
        <v>100</v>
      </c>
      <c r="P2371" s="10">
        <f t="shared" ref="P2371:P2434" si="187">ROUND(E2371/L2371,2)</f>
        <v>125</v>
      </c>
      <c r="Q2371" t="s">
        <v>8323</v>
      </c>
      <c r="R2371" t="s">
        <v>8326</v>
      </c>
      <c r="S2371" s="15">
        <f t="shared" ref="S2371:S2434" si="188">(((J2371/60)/60)/24)+DATE(1970,1,1)</f>
        <v>42297.748738425929</v>
      </c>
      <c r="T2371" s="15">
        <f t="shared" ref="T2371:T2434" si="189">(((I2371/60)/60)/24)+DATE(1970,1,1)</f>
        <v>42327.790405092594</v>
      </c>
      <c r="U2371">
        <f t="shared" ref="U2371:U2434" si="190">YEAR(S2371)</f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6"/>
        <v>100</v>
      </c>
      <c r="P2372" s="10">
        <f t="shared" si="187"/>
        <v>58.82</v>
      </c>
      <c r="Q2372" t="s">
        <v>8323</v>
      </c>
      <c r="R2372" t="s">
        <v>8326</v>
      </c>
      <c r="S2372" s="15">
        <f t="shared" si="188"/>
        <v>42057.536944444444</v>
      </c>
      <c r="T2372" s="15">
        <f t="shared" si="189"/>
        <v>42117.49527777778</v>
      </c>
      <c r="U2372">
        <f t="shared" si="190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6"/>
        <v>100</v>
      </c>
      <c r="P2373" s="10">
        <f t="shared" si="187"/>
        <v>41.67</v>
      </c>
      <c r="Q2373" t="s">
        <v>8323</v>
      </c>
      <c r="R2373" t="s">
        <v>8326</v>
      </c>
      <c r="S2373" s="15">
        <f t="shared" si="188"/>
        <v>42059.453923611116</v>
      </c>
      <c r="T2373" s="15">
        <f t="shared" si="189"/>
        <v>42119.412256944444</v>
      </c>
      <c r="U2373">
        <f t="shared" si="190"/>
        <v>2015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6"/>
        <v>10</v>
      </c>
      <c r="P2374" s="10">
        <f t="shared" si="187"/>
        <v>142.86000000000001</v>
      </c>
      <c r="Q2374" t="s">
        <v>8323</v>
      </c>
      <c r="R2374" t="s">
        <v>8326</v>
      </c>
      <c r="S2374" s="15">
        <f t="shared" si="188"/>
        <v>42308.211215277777</v>
      </c>
      <c r="T2374" s="15">
        <f t="shared" si="189"/>
        <v>42338.252881944441</v>
      </c>
      <c r="U2374">
        <f t="shared" si="190"/>
        <v>2015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6"/>
        <v>11</v>
      </c>
      <c r="P2375" s="10">
        <f t="shared" si="187"/>
        <v>55.39</v>
      </c>
      <c r="Q2375" t="s">
        <v>8313</v>
      </c>
      <c r="R2375" t="s">
        <v>8314</v>
      </c>
      <c r="S2375" s="15">
        <f t="shared" si="188"/>
        <v>42011.551180555558</v>
      </c>
      <c r="T2375" s="15">
        <f t="shared" si="189"/>
        <v>42046.551180555558</v>
      </c>
      <c r="U2375">
        <f t="shared" si="190"/>
        <v>2015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6"/>
        <v>2</v>
      </c>
      <c r="P2376" s="10">
        <f t="shared" si="187"/>
        <v>66.33</v>
      </c>
      <c r="Q2376" t="s">
        <v>8313</v>
      </c>
      <c r="R2376" t="s">
        <v>8314</v>
      </c>
      <c r="S2376" s="15">
        <f t="shared" si="188"/>
        <v>42045.86336805555</v>
      </c>
      <c r="T2376" s="15">
        <f t="shared" si="189"/>
        <v>42090.821701388893</v>
      </c>
      <c r="U2376">
        <f t="shared" si="190"/>
        <v>2015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6"/>
        <v>3</v>
      </c>
      <c r="P2377" s="10">
        <f t="shared" si="187"/>
        <v>66.069999999999993</v>
      </c>
      <c r="Q2377" t="s">
        <v>8308</v>
      </c>
      <c r="R2377" t="s">
        <v>8310</v>
      </c>
      <c r="S2377" s="15">
        <f t="shared" si="188"/>
        <v>42188.803622685184</v>
      </c>
      <c r="T2377" s="15">
        <f t="shared" si="189"/>
        <v>42218.803622685184</v>
      </c>
      <c r="U2377">
        <f t="shared" si="190"/>
        <v>2015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6"/>
        <v>106</v>
      </c>
      <c r="P2378" s="10">
        <f t="shared" si="187"/>
        <v>39.44</v>
      </c>
      <c r="Q2378" t="s">
        <v>8308</v>
      </c>
      <c r="R2378" t="s">
        <v>8315</v>
      </c>
      <c r="S2378" s="15">
        <f t="shared" si="188"/>
        <v>42612.656493055561</v>
      </c>
      <c r="T2378" s="15">
        <f t="shared" si="189"/>
        <v>42642.656493055561</v>
      </c>
      <c r="U2378">
        <f t="shared" si="190"/>
        <v>2016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6"/>
        <v>109</v>
      </c>
      <c r="P2379" s="10">
        <f t="shared" si="187"/>
        <v>75.38</v>
      </c>
      <c r="Q2379" t="s">
        <v>8327</v>
      </c>
      <c r="R2379" t="s">
        <v>8331</v>
      </c>
      <c r="S2379" s="15">
        <f t="shared" si="188"/>
        <v>41382.096180555556</v>
      </c>
      <c r="T2379" s="15">
        <f t="shared" si="189"/>
        <v>41401.207638888889</v>
      </c>
      <c r="U2379">
        <f t="shared" si="190"/>
        <v>2013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6"/>
        <v>13</v>
      </c>
      <c r="P2380" s="10">
        <f t="shared" si="187"/>
        <v>57.65</v>
      </c>
      <c r="Q2380" t="s">
        <v>8323</v>
      </c>
      <c r="R2380" t="s">
        <v>8335</v>
      </c>
      <c r="S2380" s="15">
        <f t="shared" si="188"/>
        <v>41815.815046296295</v>
      </c>
      <c r="T2380" s="15">
        <f t="shared" si="189"/>
        <v>41850.958333333336</v>
      </c>
      <c r="U2380">
        <f t="shared" si="190"/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6"/>
        <v>2</v>
      </c>
      <c r="P2381" s="10">
        <f t="shared" si="187"/>
        <v>61.19</v>
      </c>
      <c r="Q2381" t="s">
        <v>8319</v>
      </c>
      <c r="R2381" t="s">
        <v>8345</v>
      </c>
      <c r="S2381" s="15">
        <f t="shared" si="188"/>
        <v>41863.734895833331</v>
      </c>
      <c r="T2381" s="15">
        <f t="shared" si="189"/>
        <v>41894.734895833331</v>
      </c>
      <c r="U2381">
        <f t="shared" si="190"/>
        <v>2014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6"/>
        <v>1</v>
      </c>
      <c r="P2382" s="10">
        <f t="shared" si="187"/>
        <v>195.4</v>
      </c>
      <c r="Q2382" t="s">
        <v>8308</v>
      </c>
      <c r="R2382" t="s">
        <v>8310</v>
      </c>
      <c r="S2382" s="15">
        <f t="shared" si="188"/>
        <v>42726.491643518515</v>
      </c>
      <c r="T2382" s="15">
        <f t="shared" si="189"/>
        <v>42756.491643518515</v>
      </c>
      <c r="U2382">
        <f t="shared" si="190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6"/>
        <v>129</v>
      </c>
      <c r="P2383" s="10">
        <f t="shared" si="187"/>
        <v>60.69</v>
      </c>
      <c r="Q2383" t="s">
        <v>8323</v>
      </c>
      <c r="R2383" t="s">
        <v>8326</v>
      </c>
      <c r="S2383" s="15">
        <f t="shared" si="188"/>
        <v>41922.640590277777</v>
      </c>
      <c r="T2383" s="15">
        <f t="shared" si="189"/>
        <v>41932.249305555553</v>
      </c>
      <c r="U2383">
        <f t="shared" si="190"/>
        <v>2014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6"/>
        <v>647</v>
      </c>
      <c r="P2384" s="10">
        <f t="shared" si="187"/>
        <v>21.56</v>
      </c>
      <c r="Q2384" t="s">
        <v>8308</v>
      </c>
      <c r="R2384" t="s">
        <v>8315</v>
      </c>
      <c r="S2384" s="15">
        <f t="shared" si="188"/>
        <v>42304.829409722224</v>
      </c>
      <c r="T2384" s="15">
        <f t="shared" si="189"/>
        <v>42334.871076388896</v>
      </c>
      <c r="U2384">
        <f t="shared" si="190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6"/>
        <v>138</v>
      </c>
      <c r="P2385" s="10">
        <f t="shared" si="187"/>
        <v>28.41</v>
      </c>
      <c r="Q2385" t="s">
        <v>8323</v>
      </c>
      <c r="R2385" t="s">
        <v>8326</v>
      </c>
      <c r="S2385" s="15">
        <f t="shared" si="188"/>
        <v>42405.090300925927</v>
      </c>
      <c r="T2385" s="15">
        <f t="shared" si="189"/>
        <v>42414</v>
      </c>
      <c r="U2385">
        <f t="shared" si="190"/>
        <v>2016</v>
      </c>
    </row>
    <row r="2386" spans="1:21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6"/>
        <v>38</v>
      </c>
      <c r="P2386" s="10">
        <f t="shared" si="187"/>
        <v>119.13</v>
      </c>
      <c r="Q2386" t="s">
        <v>8323</v>
      </c>
      <c r="R2386" t="s">
        <v>8326</v>
      </c>
      <c r="S2386" s="15">
        <f t="shared" si="188"/>
        <v>42002.817488425921</v>
      </c>
      <c r="T2386" s="15">
        <f t="shared" si="189"/>
        <v>42032.817488425921</v>
      </c>
      <c r="U2386">
        <f t="shared" si="190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6"/>
        <v>190</v>
      </c>
      <c r="P2387" s="10">
        <f t="shared" si="187"/>
        <v>50</v>
      </c>
      <c r="Q2387" t="s">
        <v>8323</v>
      </c>
      <c r="R2387" t="s">
        <v>8326</v>
      </c>
      <c r="S2387" s="15">
        <f t="shared" si="188"/>
        <v>41852.527222222219</v>
      </c>
      <c r="T2387" s="15">
        <f t="shared" si="189"/>
        <v>41866.527222222219</v>
      </c>
      <c r="U2387">
        <f t="shared" si="190"/>
        <v>2014</v>
      </c>
    </row>
    <row r="2388" spans="1:21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6"/>
        <v>19</v>
      </c>
      <c r="P2388" s="10">
        <f t="shared" si="187"/>
        <v>77.5</v>
      </c>
      <c r="Q2388" t="s">
        <v>8319</v>
      </c>
      <c r="R2388" t="s">
        <v>8357</v>
      </c>
      <c r="S2388" s="15">
        <f t="shared" si="188"/>
        <v>42027.839733796296</v>
      </c>
      <c r="T2388" s="15">
        <f t="shared" si="189"/>
        <v>42057.839733796296</v>
      </c>
      <c r="U2388">
        <f t="shared" si="190"/>
        <v>2015</v>
      </c>
    </row>
    <row r="2389" spans="1:21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6"/>
        <v>110</v>
      </c>
      <c r="P2389" s="10">
        <f t="shared" si="187"/>
        <v>44.1</v>
      </c>
      <c r="Q2389" t="s">
        <v>8308</v>
      </c>
      <c r="R2389" t="s">
        <v>8315</v>
      </c>
      <c r="S2389" s="15">
        <f t="shared" si="188"/>
        <v>41953.966053240743</v>
      </c>
      <c r="T2389" s="15">
        <f t="shared" si="189"/>
        <v>41973.966053240743</v>
      </c>
      <c r="U2389">
        <f t="shared" si="190"/>
        <v>2014</v>
      </c>
    </row>
    <row r="2390" spans="1:21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6"/>
        <v>31</v>
      </c>
      <c r="P2390" s="10">
        <f t="shared" si="187"/>
        <v>66.14</v>
      </c>
      <c r="Q2390" t="s">
        <v>8323</v>
      </c>
      <c r="R2390" t="s">
        <v>8335</v>
      </c>
      <c r="S2390" s="15">
        <f t="shared" si="188"/>
        <v>41975.700636574074</v>
      </c>
      <c r="T2390" s="15">
        <f t="shared" si="189"/>
        <v>42005.700636574074</v>
      </c>
      <c r="U2390">
        <f t="shared" si="190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6"/>
        <v>116</v>
      </c>
      <c r="P2391" s="10">
        <f t="shared" si="187"/>
        <v>44</v>
      </c>
      <c r="Q2391" t="s">
        <v>8323</v>
      </c>
      <c r="R2391" t="s">
        <v>8326</v>
      </c>
      <c r="S2391" s="15">
        <f t="shared" si="188"/>
        <v>41795.528101851851</v>
      </c>
      <c r="T2391" s="15">
        <f t="shared" si="189"/>
        <v>41825.528101851851</v>
      </c>
      <c r="U2391">
        <f t="shared" si="190"/>
        <v>2014</v>
      </c>
    </row>
    <row r="2392" spans="1:21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6"/>
        <v>108</v>
      </c>
      <c r="P2392" s="10">
        <f t="shared" si="187"/>
        <v>34.07</v>
      </c>
      <c r="Q2392" t="s">
        <v>8327</v>
      </c>
      <c r="R2392" t="s">
        <v>8331</v>
      </c>
      <c r="S2392" s="15">
        <f t="shared" si="188"/>
        <v>41151.708321759259</v>
      </c>
      <c r="T2392" s="15">
        <f t="shared" si="189"/>
        <v>41177.165972222225</v>
      </c>
      <c r="U2392">
        <f t="shared" si="190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6"/>
        <v>184</v>
      </c>
      <c r="P2393" s="10">
        <f t="shared" si="187"/>
        <v>24.21</v>
      </c>
      <c r="Q2393" t="s">
        <v>8323</v>
      </c>
      <c r="R2393" t="s">
        <v>8326</v>
      </c>
      <c r="S2393" s="15">
        <f t="shared" si="188"/>
        <v>42140.712314814817</v>
      </c>
      <c r="T2393" s="15">
        <f t="shared" si="189"/>
        <v>42154.756944444445</v>
      </c>
      <c r="U2393">
        <f t="shared" si="190"/>
        <v>2015</v>
      </c>
    </row>
    <row r="2394" spans="1:21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6"/>
        <v>122</v>
      </c>
      <c r="P2394" s="10">
        <f t="shared" si="187"/>
        <v>53.88</v>
      </c>
      <c r="Q2394" t="s">
        <v>8327</v>
      </c>
      <c r="R2394" t="s">
        <v>8331</v>
      </c>
      <c r="S2394" s="15">
        <f t="shared" si="188"/>
        <v>42752.144976851851</v>
      </c>
      <c r="T2394" s="15">
        <f t="shared" si="189"/>
        <v>42795.125</v>
      </c>
      <c r="U2394">
        <f t="shared" si="190"/>
        <v>2017</v>
      </c>
    </row>
    <row r="2395" spans="1:21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6"/>
        <v>152</v>
      </c>
      <c r="P2395" s="10">
        <f t="shared" si="187"/>
        <v>27.61</v>
      </c>
      <c r="Q2395" t="s">
        <v>8327</v>
      </c>
      <c r="R2395" t="s">
        <v>8331</v>
      </c>
      <c r="S2395" s="15">
        <f t="shared" si="188"/>
        <v>41282.017962962964</v>
      </c>
      <c r="T2395" s="15">
        <f t="shared" si="189"/>
        <v>41334.581944444442</v>
      </c>
      <c r="U2395">
        <f t="shared" si="190"/>
        <v>2013</v>
      </c>
    </row>
    <row r="2396" spans="1:21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6"/>
        <v>6</v>
      </c>
      <c r="P2396" s="10">
        <f t="shared" si="187"/>
        <v>60.73</v>
      </c>
      <c r="Q2396" t="s">
        <v>8319</v>
      </c>
      <c r="R2396" t="s">
        <v>8345</v>
      </c>
      <c r="S2396" s="15">
        <f t="shared" si="188"/>
        <v>42109.709629629629</v>
      </c>
      <c r="T2396" s="15">
        <f t="shared" si="189"/>
        <v>42139.709629629629</v>
      </c>
      <c r="U2396">
        <f t="shared" si="190"/>
        <v>2015</v>
      </c>
    </row>
    <row r="2397" spans="1:21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6"/>
        <v>23</v>
      </c>
      <c r="P2397" s="10">
        <f t="shared" si="187"/>
        <v>53.53</v>
      </c>
      <c r="Q2397" t="s">
        <v>8323</v>
      </c>
      <c r="R2397" t="s">
        <v>8324</v>
      </c>
      <c r="S2397" s="15">
        <f t="shared" si="188"/>
        <v>41760.909039351849</v>
      </c>
      <c r="T2397" s="15">
        <f t="shared" si="189"/>
        <v>41791.165972222225</v>
      </c>
      <c r="U2397">
        <f t="shared" si="190"/>
        <v>2014</v>
      </c>
    </row>
    <row r="2398" spans="1:21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ref="O2398:O2461" si="191">ROUND(E2398/D2398*100,0)</f>
        <v>34</v>
      </c>
      <c r="P2398" s="10">
        <f t="shared" si="187"/>
        <v>75.75</v>
      </c>
      <c r="Q2398" t="s">
        <v>8308</v>
      </c>
      <c r="R2398" t="s">
        <v>8310</v>
      </c>
      <c r="S2398" s="15">
        <f t="shared" si="188"/>
        <v>42391.942094907412</v>
      </c>
      <c r="T2398" s="15">
        <f t="shared" si="189"/>
        <v>42421.942094907412</v>
      </c>
      <c r="U2398">
        <f t="shared" si="190"/>
        <v>2016</v>
      </c>
    </row>
    <row r="2399" spans="1:21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91"/>
        <v>36</v>
      </c>
      <c r="P2399" s="10">
        <f t="shared" si="187"/>
        <v>33.67</v>
      </c>
      <c r="Q2399" t="s">
        <v>8323</v>
      </c>
      <c r="R2399" t="s">
        <v>8326</v>
      </c>
      <c r="S2399" s="15">
        <f t="shared" si="188"/>
        <v>42114.818935185183</v>
      </c>
      <c r="T2399" s="15">
        <f t="shared" si="189"/>
        <v>42134.957638888889</v>
      </c>
      <c r="U2399">
        <f t="shared" si="190"/>
        <v>2015</v>
      </c>
    </row>
    <row r="2400" spans="1:21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91"/>
        <v>48</v>
      </c>
      <c r="P2400" s="10">
        <f t="shared" si="187"/>
        <v>31.21</v>
      </c>
      <c r="Q2400" t="s">
        <v>8313</v>
      </c>
      <c r="R2400" t="s">
        <v>8314</v>
      </c>
      <c r="S2400" s="15">
        <f t="shared" si="188"/>
        <v>41958.550659722227</v>
      </c>
      <c r="T2400" s="15">
        <f t="shared" si="189"/>
        <v>41988.550659722227</v>
      </c>
      <c r="U2400">
        <f t="shared" si="190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91"/>
        <v>101</v>
      </c>
      <c r="P2401" s="10">
        <f t="shared" si="187"/>
        <v>60.33</v>
      </c>
      <c r="Q2401" t="s">
        <v>8323</v>
      </c>
      <c r="R2401" t="s">
        <v>8326</v>
      </c>
      <c r="S2401" s="15">
        <f t="shared" si="188"/>
        <v>41802.62090277778</v>
      </c>
      <c r="T2401" s="15">
        <f t="shared" si="189"/>
        <v>41822.62090277778</v>
      </c>
      <c r="U2401">
        <f t="shared" si="190"/>
        <v>2014</v>
      </c>
    </row>
    <row r="2402" spans="1:21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91"/>
        <v>8</v>
      </c>
      <c r="P2402" s="10">
        <f t="shared" si="187"/>
        <v>31.17</v>
      </c>
      <c r="Q2402" t="s">
        <v>8308</v>
      </c>
      <c r="R2402" t="s">
        <v>8310</v>
      </c>
      <c r="S2402" s="15">
        <f t="shared" si="188"/>
        <v>42077.666377314818</v>
      </c>
      <c r="T2402" s="15">
        <f t="shared" si="189"/>
        <v>42107.666377314818</v>
      </c>
      <c r="U2402">
        <f t="shared" si="190"/>
        <v>2015</v>
      </c>
    </row>
    <row r="2403" spans="1:21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91"/>
        <v>181</v>
      </c>
      <c r="P2403" s="10">
        <f t="shared" si="187"/>
        <v>31.14</v>
      </c>
      <c r="Q2403" t="s">
        <v>8327</v>
      </c>
      <c r="R2403" t="s">
        <v>8331</v>
      </c>
      <c r="S2403" s="15">
        <f t="shared" si="188"/>
        <v>41303.593923611108</v>
      </c>
      <c r="T2403" s="15">
        <f t="shared" si="189"/>
        <v>41333.593923611108</v>
      </c>
      <c r="U2403">
        <f t="shared" si="190"/>
        <v>2013</v>
      </c>
    </row>
    <row r="2404" spans="1:21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91"/>
        <v>100</v>
      </c>
      <c r="P2404" s="10">
        <f t="shared" si="187"/>
        <v>50</v>
      </c>
      <c r="Q2404" t="s">
        <v>8321</v>
      </c>
      <c r="R2404" t="s">
        <v>8343</v>
      </c>
      <c r="S2404" s="15">
        <f t="shared" si="188"/>
        <v>40587.75675925926</v>
      </c>
      <c r="T2404" s="15">
        <f t="shared" si="189"/>
        <v>40666.165972222225</v>
      </c>
      <c r="U2404">
        <f t="shared" si="190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91"/>
        <v>113</v>
      </c>
      <c r="P2405" s="10">
        <f t="shared" si="187"/>
        <v>64.290000000000006</v>
      </c>
      <c r="Q2405" t="s">
        <v>8323</v>
      </c>
      <c r="R2405" t="s">
        <v>8326</v>
      </c>
      <c r="S2405" s="15">
        <f t="shared" si="188"/>
        <v>42553.926527777774</v>
      </c>
      <c r="T2405" s="15">
        <f t="shared" si="189"/>
        <v>42585.172916666663</v>
      </c>
      <c r="U2405">
        <f t="shared" si="190"/>
        <v>2016</v>
      </c>
    </row>
    <row r="2406" spans="1:21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91"/>
        <v>120</v>
      </c>
      <c r="P2406" s="10">
        <f t="shared" si="187"/>
        <v>35.92</v>
      </c>
      <c r="Q2406" t="s">
        <v>8316</v>
      </c>
      <c r="R2406" t="s">
        <v>8317</v>
      </c>
      <c r="S2406" s="15">
        <f t="shared" si="188"/>
        <v>42768.833645833336</v>
      </c>
      <c r="T2406" s="15">
        <f t="shared" si="189"/>
        <v>42780.833645833336</v>
      </c>
      <c r="U2406">
        <f t="shared" si="190"/>
        <v>2017</v>
      </c>
    </row>
    <row r="2407" spans="1:21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91"/>
        <v>31</v>
      </c>
      <c r="P2407" s="10">
        <f t="shared" si="187"/>
        <v>47.11</v>
      </c>
      <c r="Q2407" t="s">
        <v>8311</v>
      </c>
      <c r="R2407" t="s">
        <v>8352</v>
      </c>
      <c r="S2407" s="15">
        <f t="shared" si="188"/>
        <v>41520.561041666668</v>
      </c>
      <c r="T2407" s="15">
        <f t="shared" si="189"/>
        <v>41549.561041666668</v>
      </c>
      <c r="U2407">
        <f t="shared" si="190"/>
        <v>2013</v>
      </c>
    </row>
    <row r="2408" spans="1:21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91"/>
        <v>21</v>
      </c>
      <c r="P2408" s="10">
        <f t="shared" si="187"/>
        <v>35.799999999999997</v>
      </c>
      <c r="Q2408" t="s">
        <v>8313</v>
      </c>
      <c r="R2408" t="s">
        <v>8314</v>
      </c>
      <c r="S2408" s="15">
        <f t="shared" si="188"/>
        <v>41905.979629629634</v>
      </c>
      <c r="T2408" s="15">
        <f t="shared" si="189"/>
        <v>41935.979629629634</v>
      </c>
      <c r="U2408">
        <f t="shared" si="190"/>
        <v>2014</v>
      </c>
    </row>
    <row r="2409" spans="1:21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91"/>
        <v>15</v>
      </c>
      <c r="P2409" s="10">
        <f t="shared" si="187"/>
        <v>34.270000000000003</v>
      </c>
      <c r="Q2409" t="s">
        <v>8308</v>
      </c>
      <c r="R2409" t="s">
        <v>8310</v>
      </c>
      <c r="S2409" s="15">
        <f t="shared" si="188"/>
        <v>41975.930601851855</v>
      </c>
      <c r="T2409" s="15">
        <f t="shared" si="189"/>
        <v>42005.290972222225</v>
      </c>
      <c r="U2409">
        <f t="shared" si="190"/>
        <v>2014</v>
      </c>
    </row>
    <row r="2410" spans="1:21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91"/>
        <v>111</v>
      </c>
      <c r="P2410" s="10">
        <f t="shared" si="187"/>
        <v>35.6</v>
      </c>
      <c r="Q2410" t="s">
        <v>8327</v>
      </c>
      <c r="R2410" t="s">
        <v>8341</v>
      </c>
      <c r="S2410" s="15">
        <f t="shared" si="188"/>
        <v>40829.873657407406</v>
      </c>
      <c r="T2410" s="15">
        <f t="shared" si="189"/>
        <v>40862.817361111112</v>
      </c>
      <c r="U2410">
        <f t="shared" si="190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91"/>
        <v>119</v>
      </c>
      <c r="P2411" s="10">
        <f t="shared" si="187"/>
        <v>29.67</v>
      </c>
      <c r="Q2411" t="s">
        <v>8323</v>
      </c>
      <c r="R2411" t="s">
        <v>8326</v>
      </c>
      <c r="S2411" s="15">
        <f t="shared" si="188"/>
        <v>42192.933958333335</v>
      </c>
      <c r="T2411" s="15">
        <f t="shared" si="189"/>
        <v>42217.933958333335</v>
      </c>
      <c r="U2411">
        <f t="shared" si="190"/>
        <v>2015</v>
      </c>
    </row>
    <row r="2412" spans="1:21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91"/>
        <v>6</v>
      </c>
      <c r="P2412" s="10">
        <f t="shared" si="187"/>
        <v>46.63</v>
      </c>
      <c r="Q2412" t="s">
        <v>8319</v>
      </c>
      <c r="R2412" t="s">
        <v>8345</v>
      </c>
      <c r="S2412" s="15">
        <f t="shared" si="188"/>
        <v>42468.84174768519</v>
      </c>
      <c r="T2412" s="15">
        <f t="shared" si="189"/>
        <v>42498.84174768519</v>
      </c>
      <c r="U2412">
        <f t="shared" si="190"/>
        <v>2016</v>
      </c>
    </row>
    <row r="2413" spans="1:21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91"/>
        <v>148</v>
      </c>
      <c r="P2413" s="10">
        <f t="shared" si="187"/>
        <v>35.44</v>
      </c>
      <c r="Q2413" t="s">
        <v>8311</v>
      </c>
      <c r="R2413" t="s">
        <v>8312</v>
      </c>
      <c r="S2413" s="15">
        <f t="shared" si="188"/>
        <v>41326.911319444444</v>
      </c>
      <c r="T2413" s="15">
        <f t="shared" si="189"/>
        <v>41371.869652777779</v>
      </c>
      <c r="U2413">
        <f t="shared" si="190"/>
        <v>2013</v>
      </c>
    </row>
    <row r="2414" spans="1:21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91"/>
        <v>885</v>
      </c>
      <c r="P2414" s="10">
        <f t="shared" si="187"/>
        <v>35.4</v>
      </c>
      <c r="Q2414" t="s">
        <v>8313</v>
      </c>
      <c r="R2414" t="s">
        <v>8314</v>
      </c>
      <c r="S2414" s="15">
        <f t="shared" si="188"/>
        <v>42410.982002314813</v>
      </c>
      <c r="T2414" s="15">
        <f t="shared" si="189"/>
        <v>42440.982002314813</v>
      </c>
      <c r="U2414">
        <f t="shared" si="190"/>
        <v>2016</v>
      </c>
    </row>
    <row r="2415" spans="1:21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91"/>
        <v>1</v>
      </c>
      <c r="P2415" s="10">
        <f t="shared" si="187"/>
        <v>80.45</v>
      </c>
      <c r="Q2415" t="s">
        <v>8308</v>
      </c>
      <c r="R2415" t="s">
        <v>8315</v>
      </c>
      <c r="S2415" s="15">
        <f t="shared" si="188"/>
        <v>41953.158854166672</v>
      </c>
      <c r="T2415" s="15">
        <f t="shared" si="189"/>
        <v>41983.158854166672</v>
      </c>
      <c r="U2415">
        <f t="shared" si="190"/>
        <v>2014</v>
      </c>
    </row>
    <row r="2416" spans="1:21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91"/>
        <v>11</v>
      </c>
      <c r="P2416" s="10">
        <f t="shared" si="187"/>
        <v>51.82</v>
      </c>
      <c r="Q2416" t="s">
        <v>8308</v>
      </c>
      <c r="R2416" t="s">
        <v>8310</v>
      </c>
      <c r="S2416" s="15">
        <f t="shared" si="188"/>
        <v>42082.802812499998</v>
      </c>
      <c r="T2416" s="15">
        <f t="shared" si="189"/>
        <v>42104.207638888889</v>
      </c>
      <c r="U2416">
        <f t="shared" si="190"/>
        <v>2015</v>
      </c>
    </row>
    <row r="2417" spans="1:21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91"/>
        <v>4</v>
      </c>
      <c r="P2417" s="10">
        <f t="shared" si="187"/>
        <v>55.06</v>
      </c>
      <c r="Q2417" t="s">
        <v>8323</v>
      </c>
      <c r="R2417" t="s">
        <v>8335</v>
      </c>
      <c r="S2417" s="15">
        <f t="shared" si="188"/>
        <v>41982.737071759257</v>
      </c>
      <c r="T2417" s="15">
        <f t="shared" si="189"/>
        <v>42015.207638888889</v>
      </c>
      <c r="U2417">
        <f t="shared" si="190"/>
        <v>2014</v>
      </c>
    </row>
    <row r="2418" spans="1:21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91"/>
        <v>18</v>
      </c>
      <c r="P2418" s="10">
        <f t="shared" si="187"/>
        <v>41.95</v>
      </c>
      <c r="Q2418" t="s">
        <v>8323</v>
      </c>
      <c r="R2418" t="s">
        <v>8326</v>
      </c>
      <c r="S2418" s="15">
        <f t="shared" si="188"/>
        <v>41779.648506944446</v>
      </c>
      <c r="T2418" s="15">
        <f t="shared" si="189"/>
        <v>41809.648506944446</v>
      </c>
      <c r="U2418">
        <f t="shared" si="190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91"/>
        <v>119</v>
      </c>
      <c r="P2419" s="10">
        <f t="shared" si="187"/>
        <v>17.25</v>
      </c>
      <c r="Q2419" t="s">
        <v>8323</v>
      </c>
      <c r="R2419" t="s">
        <v>8326</v>
      </c>
      <c r="S2419" s="15">
        <f t="shared" si="188"/>
        <v>42779.610289351855</v>
      </c>
      <c r="T2419" s="15">
        <f t="shared" si="189"/>
        <v>42794</v>
      </c>
      <c r="U2419">
        <f t="shared" si="190"/>
        <v>2017</v>
      </c>
    </row>
    <row r="2420" spans="1:21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91"/>
        <v>1</v>
      </c>
      <c r="P2420" s="10">
        <f t="shared" si="187"/>
        <v>30.31</v>
      </c>
      <c r="Q2420" t="s">
        <v>8308</v>
      </c>
      <c r="R2420" t="s">
        <v>8310</v>
      </c>
      <c r="S2420" s="15">
        <f t="shared" si="188"/>
        <v>42208.628692129627</v>
      </c>
      <c r="T2420" s="15">
        <f t="shared" si="189"/>
        <v>42248.628692129627</v>
      </c>
      <c r="U2420">
        <f t="shared" si="190"/>
        <v>2015</v>
      </c>
    </row>
    <row r="2421" spans="1:21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91"/>
        <v>15</v>
      </c>
      <c r="P2421" s="10">
        <f t="shared" si="187"/>
        <v>97.33</v>
      </c>
      <c r="Q2421" t="s">
        <v>8308</v>
      </c>
      <c r="R2421" t="s">
        <v>8310</v>
      </c>
      <c r="S2421" s="15">
        <f t="shared" si="188"/>
        <v>41816.812094907407</v>
      </c>
      <c r="T2421" s="15">
        <f t="shared" si="189"/>
        <v>41831.666666666664</v>
      </c>
      <c r="U2421">
        <f t="shared" si="190"/>
        <v>2014</v>
      </c>
    </row>
    <row r="2422" spans="1:21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91"/>
        <v>219</v>
      </c>
      <c r="P2422" s="10">
        <f t="shared" si="187"/>
        <v>62.5</v>
      </c>
      <c r="Q2422" t="s">
        <v>8327</v>
      </c>
      <c r="R2422" t="s">
        <v>8331</v>
      </c>
      <c r="S2422" s="15">
        <f t="shared" si="188"/>
        <v>42184.646863425922</v>
      </c>
      <c r="T2422" s="15">
        <f t="shared" si="189"/>
        <v>42214.646863425922</v>
      </c>
      <c r="U2422">
        <f t="shared" si="190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91"/>
        <v>109</v>
      </c>
      <c r="P2423" s="10">
        <f t="shared" si="187"/>
        <v>46.05</v>
      </c>
      <c r="Q2423" t="s">
        <v>8323</v>
      </c>
      <c r="R2423" t="s">
        <v>8326</v>
      </c>
      <c r="S2423" s="15">
        <f t="shared" si="188"/>
        <v>42523.248715277776</v>
      </c>
      <c r="T2423" s="15">
        <f t="shared" si="189"/>
        <v>42537.248715277776</v>
      </c>
      <c r="U2423">
        <f t="shared" si="190"/>
        <v>2016</v>
      </c>
    </row>
    <row r="2424" spans="1:21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91"/>
        <v>9</v>
      </c>
      <c r="P2424" s="10">
        <f t="shared" si="187"/>
        <v>25.65</v>
      </c>
      <c r="Q2424" t="s">
        <v>8323</v>
      </c>
      <c r="R2424" t="s">
        <v>8326</v>
      </c>
      <c r="S2424" s="15">
        <f t="shared" si="188"/>
        <v>41780.785729166666</v>
      </c>
      <c r="T2424" s="15">
        <f t="shared" si="189"/>
        <v>41840.785729166666</v>
      </c>
      <c r="U2424">
        <f t="shared" si="190"/>
        <v>2014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91"/>
        <v>289</v>
      </c>
      <c r="P2425" s="10">
        <f t="shared" si="187"/>
        <v>43.35</v>
      </c>
      <c r="Q2425" t="s">
        <v>8323</v>
      </c>
      <c r="R2425" t="s">
        <v>8326</v>
      </c>
      <c r="S2425" s="15">
        <f t="shared" si="188"/>
        <v>42521.291504629626</v>
      </c>
      <c r="T2425" s="15">
        <f t="shared" si="189"/>
        <v>42529.582638888889</v>
      </c>
      <c r="U2425">
        <f t="shared" si="190"/>
        <v>2016</v>
      </c>
    </row>
    <row r="2426" spans="1:21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91"/>
        <v>13</v>
      </c>
      <c r="P2426" s="10">
        <f t="shared" si="187"/>
        <v>37.61</v>
      </c>
      <c r="Q2426" t="s">
        <v>8313</v>
      </c>
      <c r="R2426" t="s">
        <v>8314</v>
      </c>
      <c r="S2426" s="15">
        <f t="shared" si="188"/>
        <v>42524.318703703699</v>
      </c>
      <c r="T2426" s="15">
        <f t="shared" si="189"/>
        <v>42554.318703703699</v>
      </c>
      <c r="U2426">
        <f t="shared" si="190"/>
        <v>2016</v>
      </c>
    </row>
    <row r="2427" spans="1:21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91"/>
        <v>3</v>
      </c>
      <c r="P2427" s="10">
        <f t="shared" si="187"/>
        <v>61.5</v>
      </c>
      <c r="Q2427" t="s">
        <v>8321</v>
      </c>
      <c r="R2427" t="s">
        <v>8339</v>
      </c>
      <c r="S2427" s="15">
        <f t="shared" si="188"/>
        <v>41869.698136574072</v>
      </c>
      <c r="T2427" s="15">
        <f t="shared" si="189"/>
        <v>41899.698136574072</v>
      </c>
      <c r="U2427">
        <f t="shared" si="190"/>
        <v>2014</v>
      </c>
    </row>
    <row r="2428" spans="1:21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91"/>
        <v>2</v>
      </c>
      <c r="P2428" s="10">
        <f t="shared" si="187"/>
        <v>50.65</v>
      </c>
      <c r="Q2428" t="s">
        <v>8308</v>
      </c>
      <c r="R2428" t="s">
        <v>8310</v>
      </c>
      <c r="S2428" s="15">
        <f t="shared" si="188"/>
        <v>42060.913877314815</v>
      </c>
      <c r="T2428" s="15">
        <f t="shared" si="189"/>
        <v>42120.872210648144</v>
      </c>
      <c r="U2428">
        <f t="shared" si="190"/>
        <v>2015</v>
      </c>
    </row>
    <row r="2429" spans="1:21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91"/>
        <v>156</v>
      </c>
      <c r="P2429" s="10">
        <f t="shared" si="187"/>
        <v>26.06</v>
      </c>
      <c r="Q2429" t="s">
        <v>8327</v>
      </c>
      <c r="R2429" t="s">
        <v>8329</v>
      </c>
      <c r="S2429" s="15">
        <f t="shared" si="188"/>
        <v>40958.717268518521</v>
      </c>
      <c r="T2429" s="15">
        <f t="shared" si="189"/>
        <v>40981.290972222225</v>
      </c>
      <c r="U2429">
        <f t="shared" si="190"/>
        <v>2012</v>
      </c>
    </row>
    <row r="2430" spans="1:21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91"/>
        <v>16</v>
      </c>
      <c r="P2430" s="10">
        <f t="shared" si="187"/>
        <v>45.16</v>
      </c>
      <c r="Q2430" t="s">
        <v>8313</v>
      </c>
      <c r="R2430" t="s">
        <v>8314</v>
      </c>
      <c r="S2430" s="15">
        <f t="shared" si="188"/>
        <v>41766.718009259261</v>
      </c>
      <c r="T2430" s="15">
        <f t="shared" si="189"/>
        <v>41826.718009259261</v>
      </c>
      <c r="U2430">
        <f t="shared" si="190"/>
        <v>2014</v>
      </c>
    </row>
    <row r="2431" spans="1:21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91"/>
        <v>68</v>
      </c>
      <c r="P2431" s="10">
        <f t="shared" si="187"/>
        <v>122.14</v>
      </c>
      <c r="Q2431" t="s">
        <v>8327</v>
      </c>
      <c r="R2431" t="s">
        <v>8330</v>
      </c>
      <c r="S2431" s="15">
        <f t="shared" si="188"/>
        <v>42268.625856481478</v>
      </c>
      <c r="T2431" s="15">
        <f t="shared" si="189"/>
        <v>42298.625856481478</v>
      </c>
      <c r="U2431">
        <f t="shared" si="190"/>
        <v>2015</v>
      </c>
    </row>
    <row r="2432" spans="1:21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91"/>
        <v>1</v>
      </c>
      <c r="P2432" s="10">
        <f t="shared" si="187"/>
        <v>31.56</v>
      </c>
      <c r="Q2432" t="s">
        <v>8316</v>
      </c>
      <c r="R2432" t="s">
        <v>8334</v>
      </c>
      <c r="S2432" s="15">
        <f t="shared" si="188"/>
        <v>42191.023530092592</v>
      </c>
      <c r="T2432" s="15">
        <f t="shared" si="189"/>
        <v>42221.023530092592</v>
      </c>
      <c r="U2432">
        <f t="shared" si="190"/>
        <v>2015</v>
      </c>
    </row>
    <row r="2433" spans="1:21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91"/>
        <v>34</v>
      </c>
      <c r="P2433" s="10">
        <f t="shared" si="187"/>
        <v>35.5</v>
      </c>
      <c r="Q2433" t="s">
        <v>8323</v>
      </c>
      <c r="R2433" t="s">
        <v>8326</v>
      </c>
      <c r="S2433" s="15">
        <f t="shared" si="188"/>
        <v>42172.439571759256</v>
      </c>
      <c r="T2433" s="15">
        <f t="shared" si="189"/>
        <v>42202.439571759256</v>
      </c>
      <c r="U2433">
        <f t="shared" si="190"/>
        <v>2015</v>
      </c>
    </row>
    <row r="2434" spans="1:21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91"/>
        <v>34</v>
      </c>
      <c r="P2434" s="10">
        <f t="shared" si="187"/>
        <v>121.43</v>
      </c>
      <c r="Q2434" t="s">
        <v>8308</v>
      </c>
      <c r="R2434" t="s">
        <v>8342</v>
      </c>
      <c r="S2434" s="15">
        <f t="shared" si="188"/>
        <v>41948.00209490741</v>
      </c>
      <c r="T2434" s="15">
        <f t="shared" si="189"/>
        <v>41978.00209490741</v>
      </c>
      <c r="U2434">
        <f t="shared" si="190"/>
        <v>2014</v>
      </c>
    </row>
    <row r="2435" spans="1:21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1"/>
        <v>39</v>
      </c>
      <c r="P2435" s="10">
        <f t="shared" ref="P2435:P2498" si="192">ROUND(E2435/L2435,2)</f>
        <v>40.479999999999997</v>
      </c>
      <c r="Q2435" t="s">
        <v>8316</v>
      </c>
      <c r="R2435" t="s">
        <v>8334</v>
      </c>
      <c r="S2435" s="15">
        <f t="shared" ref="S2435:S2498" si="193">(((J2435/60)/60)/24)+DATE(1970,1,1)</f>
        <v>41572.229849537034</v>
      </c>
      <c r="T2435" s="15">
        <f t="shared" ref="T2435:T2498" si="194">(((I2435/60)/60)/24)+DATE(1970,1,1)</f>
        <v>41604.271516203706</v>
      </c>
      <c r="U2435">
        <f t="shared" ref="U2435:U2498" si="195">YEAR(S2435)</f>
        <v>2013</v>
      </c>
    </row>
    <row r="2436" spans="1:21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1"/>
        <v>21</v>
      </c>
      <c r="P2436" s="10">
        <f t="shared" si="192"/>
        <v>56.67</v>
      </c>
      <c r="Q2436" t="s">
        <v>8327</v>
      </c>
      <c r="R2436" t="s">
        <v>8330</v>
      </c>
      <c r="S2436" s="15">
        <f t="shared" si="193"/>
        <v>42175.948981481488</v>
      </c>
      <c r="T2436" s="15">
        <f t="shared" si="194"/>
        <v>42205.948981481488</v>
      </c>
      <c r="U2436">
        <f t="shared" si="195"/>
        <v>2015</v>
      </c>
    </row>
    <row r="2437" spans="1:21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1"/>
        <v>113</v>
      </c>
      <c r="P2437" s="10">
        <f t="shared" si="192"/>
        <v>34</v>
      </c>
      <c r="Q2437" t="s">
        <v>8327</v>
      </c>
      <c r="R2437" t="s">
        <v>8328</v>
      </c>
      <c r="S2437" s="15">
        <f t="shared" si="193"/>
        <v>41034.72216435185</v>
      </c>
      <c r="T2437" s="15">
        <f t="shared" si="194"/>
        <v>41064.72216435185</v>
      </c>
      <c r="U2437">
        <f t="shared" si="195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1"/>
        <v>100</v>
      </c>
      <c r="P2438" s="10">
        <f t="shared" si="192"/>
        <v>40.479999999999997</v>
      </c>
      <c r="Q2438" t="s">
        <v>8323</v>
      </c>
      <c r="R2438" t="s">
        <v>8326</v>
      </c>
      <c r="S2438" s="15">
        <f t="shared" si="193"/>
        <v>42307.908379629633</v>
      </c>
      <c r="T2438" s="15">
        <f t="shared" si="194"/>
        <v>42347.950046296297</v>
      </c>
      <c r="U2438">
        <f t="shared" si="195"/>
        <v>2015</v>
      </c>
    </row>
    <row r="2439" spans="1:21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1"/>
        <v>2</v>
      </c>
      <c r="P2439" s="10">
        <f t="shared" si="192"/>
        <v>70.17</v>
      </c>
      <c r="Q2439" t="s">
        <v>8323</v>
      </c>
      <c r="R2439" t="s">
        <v>8326</v>
      </c>
      <c r="S2439" s="15">
        <f t="shared" si="193"/>
        <v>42248.627013888887</v>
      </c>
      <c r="T2439" s="15">
        <f t="shared" si="194"/>
        <v>42278.627013888887</v>
      </c>
      <c r="U2439">
        <f t="shared" si="195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1"/>
        <v>105</v>
      </c>
      <c r="P2440" s="10">
        <f t="shared" si="192"/>
        <v>17.829999999999998</v>
      </c>
      <c r="Q2440" t="s">
        <v>8323</v>
      </c>
      <c r="R2440" t="s">
        <v>8326</v>
      </c>
      <c r="S2440" s="15">
        <f t="shared" si="193"/>
        <v>42379.74418981481</v>
      </c>
      <c r="T2440" s="15">
        <f t="shared" si="194"/>
        <v>42410.875</v>
      </c>
      <c r="U2440">
        <f t="shared" si="195"/>
        <v>2016</v>
      </c>
    </row>
    <row r="2441" spans="1:21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1"/>
        <v>6</v>
      </c>
      <c r="P2441" s="10">
        <f t="shared" si="192"/>
        <v>119.57</v>
      </c>
      <c r="Q2441" t="s">
        <v>8308</v>
      </c>
      <c r="R2441" t="s">
        <v>8310</v>
      </c>
      <c r="S2441" s="15">
        <f t="shared" si="193"/>
        <v>42711.950798611113</v>
      </c>
      <c r="T2441" s="15">
        <f t="shared" si="194"/>
        <v>42766.98055555555</v>
      </c>
      <c r="U2441">
        <f t="shared" si="195"/>
        <v>2016</v>
      </c>
    </row>
    <row r="2442" spans="1:21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1"/>
        <v>5</v>
      </c>
      <c r="P2442" s="10">
        <f t="shared" si="192"/>
        <v>37.950000000000003</v>
      </c>
      <c r="Q2442" t="s">
        <v>8311</v>
      </c>
      <c r="R2442" t="s">
        <v>8356</v>
      </c>
      <c r="S2442" s="15">
        <f t="shared" si="193"/>
        <v>40938.062476851854</v>
      </c>
      <c r="T2442" s="15">
        <f t="shared" si="194"/>
        <v>40968.062476851854</v>
      </c>
      <c r="U2442">
        <f t="shared" si="195"/>
        <v>2012</v>
      </c>
    </row>
    <row r="2443" spans="1:21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1"/>
        <v>166</v>
      </c>
      <c r="P2443" s="10">
        <f t="shared" si="192"/>
        <v>31.96</v>
      </c>
      <c r="Q2443" t="s">
        <v>8308</v>
      </c>
      <c r="R2443" t="s">
        <v>8315</v>
      </c>
      <c r="S2443" s="15">
        <f t="shared" si="193"/>
        <v>42639.549479166672</v>
      </c>
      <c r="T2443" s="15">
        <f t="shared" si="194"/>
        <v>42655.549479166672</v>
      </c>
      <c r="U2443">
        <f t="shared" si="195"/>
        <v>2016</v>
      </c>
    </row>
    <row r="2444" spans="1:21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1"/>
        <v>24</v>
      </c>
      <c r="P2444" s="10">
        <f t="shared" si="192"/>
        <v>23.63</v>
      </c>
      <c r="Q2444" t="s">
        <v>8323</v>
      </c>
      <c r="R2444" t="s">
        <v>8324</v>
      </c>
      <c r="S2444" s="15">
        <f t="shared" si="193"/>
        <v>42744.416030092587</v>
      </c>
      <c r="T2444" s="15">
        <f t="shared" si="194"/>
        <v>42774.416030092587</v>
      </c>
      <c r="U2444">
        <f t="shared" si="195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1"/>
        <v>330</v>
      </c>
      <c r="P2445" s="10">
        <f t="shared" si="192"/>
        <v>43.42</v>
      </c>
      <c r="Q2445" t="s">
        <v>8323</v>
      </c>
      <c r="R2445" t="s">
        <v>8326</v>
      </c>
      <c r="S2445" s="15">
        <f t="shared" si="193"/>
        <v>42487.62700231481</v>
      </c>
      <c r="T2445" s="15">
        <f t="shared" si="194"/>
        <v>42521.458333333328</v>
      </c>
      <c r="U2445">
        <f t="shared" si="195"/>
        <v>2016</v>
      </c>
    </row>
    <row r="2446" spans="1:21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1"/>
        <v>118</v>
      </c>
      <c r="P2446" s="10">
        <f t="shared" si="192"/>
        <v>37.450000000000003</v>
      </c>
      <c r="Q2446" t="s">
        <v>8311</v>
      </c>
      <c r="R2446" t="s">
        <v>8333</v>
      </c>
      <c r="S2446" s="15">
        <f t="shared" si="193"/>
        <v>40590.766886574071</v>
      </c>
      <c r="T2446" s="15">
        <f t="shared" si="194"/>
        <v>40651.725219907406</v>
      </c>
      <c r="U2446">
        <f t="shared" si="195"/>
        <v>2011</v>
      </c>
    </row>
    <row r="2447" spans="1:21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1"/>
        <v>8</v>
      </c>
      <c r="P2447" s="10">
        <f t="shared" si="192"/>
        <v>16.760000000000002</v>
      </c>
      <c r="Q2447" t="s">
        <v>8321</v>
      </c>
      <c r="R2447" t="s">
        <v>8339</v>
      </c>
      <c r="S2447" s="15">
        <f t="shared" si="193"/>
        <v>41378.69976851852</v>
      </c>
      <c r="T2447" s="15">
        <f t="shared" si="194"/>
        <v>41408.69976851852</v>
      </c>
      <c r="U2447">
        <f t="shared" si="195"/>
        <v>2013</v>
      </c>
    </row>
    <row r="2448" spans="1:21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1"/>
        <v>16</v>
      </c>
      <c r="P2448" s="10">
        <f t="shared" si="192"/>
        <v>68.42</v>
      </c>
      <c r="Q2448" t="s">
        <v>8323</v>
      </c>
      <c r="R2448" t="s">
        <v>8335</v>
      </c>
      <c r="S2448" s="15">
        <f t="shared" si="193"/>
        <v>42409.241747685184</v>
      </c>
      <c r="T2448" s="15">
        <f t="shared" si="194"/>
        <v>42437.207638888889</v>
      </c>
      <c r="U2448">
        <f t="shared" si="195"/>
        <v>2016</v>
      </c>
    </row>
    <row r="2449" spans="1:21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1"/>
        <v>137</v>
      </c>
      <c r="P2449" s="10">
        <f t="shared" si="192"/>
        <v>30.37</v>
      </c>
      <c r="Q2449" t="s">
        <v>8327</v>
      </c>
      <c r="R2449" t="s">
        <v>8328</v>
      </c>
      <c r="S2449" s="15">
        <f t="shared" si="193"/>
        <v>41074.834965277776</v>
      </c>
      <c r="T2449" s="15">
        <f t="shared" si="194"/>
        <v>41090.165972222225</v>
      </c>
      <c r="U2449">
        <f t="shared" si="195"/>
        <v>2012</v>
      </c>
    </row>
    <row r="2450" spans="1:21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1"/>
        <v>102</v>
      </c>
      <c r="P2450" s="10">
        <f t="shared" si="192"/>
        <v>58.21</v>
      </c>
      <c r="Q2450" t="s">
        <v>8327</v>
      </c>
      <c r="R2450" t="s">
        <v>8331</v>
      </c>
      <c r="S2450" s="15">
        <f t="shared" si="193"/>
        <v>41177.060381944444</v>
      </c>
      <c r="T2450" s="15">
        <f t="shared" si="194"/>
        <v>41227.102048611108</v>
      </c>
      <c r="U2450">
        <f t="shared" si="195"/>
        <v>2012</v>
      </c>
    </row>
    <row r="2451" spans="1:21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1"/>
        <v>148</v>
      </c>
      <c r="P2451" s="10">
        <f t="shared" si="192"/>
        <v>54.27</v>
      </c>
      <c r="Q2451" t="s">
        <v>8311</v>
      </c>
      <c r="R2451" t="s">
        <v>8333</v>
      </c>
      <c r="S2451" s="15">
        <f t="shared" si="193"/>
        <v>40990.709317129629</v>
      </c>
      <c r="T2451" s="15">
        <f t="shared" si="194"/>
        <v>41015.875</v>
      </c>
      <c r="U2451">
        <f t="shared" si="195"/>
        <v>2012</v>
      </c>
    </row>
    <row r="2452" spans="1:21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1"/>
        <v>33</v>
      </c>
      <c r="P2452" s="10">
        <f t="shared" si="192"/>
        <v>50.88</v>
      </c>
      <c r="Q2452" t="s">
        <v>8323</v>
      </c>
      <c r="R2452" t="s">
        <v>8326</v>
      </c>
      <c r="S2452" s="15">
        <f t="shared" si="193"/>
        <v>42193.482291666667</v>
      </c>
      <c r="T2452" s="15">
        <f t="shared" si="194"/>
        <v>42233.666666666672</v>
      </c>
      <c r="U2452">
        <f t="shared" si="195"/>
        <v>2015</v>
      </c>
    </row>
    <row r="2453" spans="1:21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1"/>
        <v>163</v>
      </c>
      <c r="P2453" s="10">
        <f t="shared" si="192"/>
        <v>27.1</v>
      </c>
      <c r="Q2453" t="s">
        <v>8316</v>
      </c>
      <c r="R2453" t="s">
        <v>8317</v>
      </c>
      <c r="S2453" s="15">
        <f t="shared" si="193"/>
        <v>40906.787581018521</v>
      </c>
      <c r="T2453" s="15">
        <f t="shared" si="194"/>
        <v>40936.787581018521</v>
      </c>
      <c r="U2453">
        <f t="shared" si="195"/>
        <v>2011</v>
      </c>
    </row>
    <row r="2454" spans="1:21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1"/>
        <v>116</v>
      </c>
      <c r="P2454" s="10">
        <f t="shared" si="192"/>
        <v>24.58</v>
      </c>
      <c r="Q2454" t="s">
        <v>8327</v>
      </c>
      <c r="R2454" t="s">
        <v>8331</v>
      </c>
      <c r="S2454" s="15">
        <f t="shared" si="193"/>
        <v>41176.684907407405</v>
      </c>
      <c r="T2454" s="15">
        <f t="shared" si="194"/>
        <v>41206.684907407405</v>
      </c>
      <c r="U2454">
        <f t="shared" si="195"/>
        <v>2012</v>
      </c>
    </row>
    <row r="2455" spans="1:21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1"/>
        <v>101</v>
      </c>
      <c r="P2455" s="10">
        <f t="shared" si="192"/>
        <v>115.71</v>
      </c>
      <c r="Q2455" t="s">
        <v>8327</v>
      </c>
      <c r="R2455" t="s">
        <v>8331</v>
      </c>
      <c r="S2455" s="15">
        <f t="shared" si="193"/>
        <v>41074.727037037039</v>
      </c>
      <c r="T2455" s="15">
        <f t="shared" si="194"/>
        <v>41088.727037037039</v>
      </c>
      <c r="U2455">
        <f t="shared" si="195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1"/>
        <v>101</v>
      </c>
      <c r="P2456" s="10">
        <f t="shared" si="192"/>
        <v>24.55</v>
      </c>
      <c r="Q2456" t="s">
        <v>8323</v>
      </c>
      <c r="R2456" t="s">
        <v>8326</v>
      </c>
      <c r="S2456" s="15">
        <f t="shared" si="193"/>
        <v>42468.374606481477</v>
      </c>
      <c r="T2456" s="15">
        <f t="shared" si="194"/>
        <v>42498.374606481477</v>
      </c>
      <c r="U2456">
        <f t="shared" si="195"/>
        <v>2016</v>
      </c>
    </row>
    <row r="2457" spans="1:21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1"/>
        <v>27</v>
      </c>
      <c r="P2457" s="10">
        <f t="shared" si="192"/>
        <v>36.68</v>
      </c>
      <c r="Q2457" t="s">
        <v>8311</v>
      </c>
      <c r="R2457" t="s">
        <v>8348</v>
      </c>
      <c r="S2457" s="15">
        <f t="shared" si="193"/>
        <v>41796.531701388885</v>
      </c>
      <c r="T2457" s="15">
        <f t="shared" si="194"/>
        <v>41833.207638888889</v>
      </c>
      <c r="U2457">
        <f t="shared" si="195"/>
        <v>2014</v>
      </c>
    </row>
    <row r="2458" spans="1:21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1"/>
        <v>101</v>
      </c>
      <c r="P2458" s="10">
        <f t="shared" si="192"/>
        <v>35</v>
      </c>
      <c r="Q2458" t="s">
        <v>8308</v>
      </c>
      <c r="R2458" t="s">
        <v>8309</v>
      </c>
      <c r="S2458" s="15">
        <f t="shared" si="193"/>
        <v>40102.918055555558</v>
      </c>
      <c r="T2458" s="15">
        <f t="shared" si="194"/>
        <v>40140.249305555553</v>
      </c>
      <c r="U2458">
        <f t="shared" si="195"/>
        <v>2009</v>
      </c>
    </row>
    <row r="2459" spans="1:21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1"/>
        <v>7</v>
      </c>
      <c r="P2459" s="10">
        <f t="shared" si="192"/>
        <v>80.5</v>
      </c>
      <c r="Q2459" t="s">
        <v>8311</v>
      </c>
      <c r="R2459" t="s">
        <v>8348</v>
      </c>
      <c r="S2459" s="15">
        <f t="shared" si="193"/>
        <v>42673.625868055555</v>
      </c>
      <c r="T2459" s="15">
        <f t="shared" si="194"/>
        <v>42714.458333333328</v>
      </c>
      <c r="U2459">
        <f t="shared" si="195"/>
        <v>2016</v>
      </c>
    </row>
    <row r="2460" spans="1:21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1"/>
        <v>20</v>
      </c>
      <c r="P2460" s="10">
        <f t="shared" si="192"/>
        <v>100.63</v>
      </c>
      <c r="Q2460" t="s">
        <v>8323</v>
      </c>
      <c r="R2460" t="s">
        <v>8326</v>
      </c>
      <c r="S2460" s="15">
        <f t="shared" si="193"/>
        <v>42548.449861111112</v>
      </c>
      <c r="T2460" s="15">
        <f t="shared" si="194"/>
        <v>42568.449861111112</v>
      </c>
      <c r="U2460">
        <f t="shared" si="195"/>
        <v>2016</v>
      </c>
    </row>
    <row r="2461" spans="1:21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1"/>
        <v>134</v>
      </c>
      <c r="P2461" s="10">
        <f t="shared" si="192"/>
        <v>53.4</v>
      </c>
      <c r="Q2461" t="s">
        <v>8319</v>
      </c>
      <c r="R2461" t="s">
        <v>8320</v>
      </c>
      <c r="S2461" s="15">
        <f t="shared" si="193"/>
        <v>42338.84375</v>
      </c>
      <c r="T2461" s="15">
        <f t="shared" si="194"/>
        <v>42367.958333333328</v>
      </c>
      <c r="U2461">
        <f t="shared" si="195"/>
        <v>2015</v>
      </c>
    </row>
    <row r="2462" spans="1:21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ref="O2462:O2525" si="196">ROUND(E2462/D2462*100,0)</f>
        <v>27</v>
      </c>
      <c r="P2462" s="10">
        <f t="shared" si="192"/>
        <v>42.16</v>
      </c>
      <c r="Q2462" t="s">
        <v>8311</v>
      </c>
      <c r="R2462" t="s">
        <v>8356</v>
      </c>
      <c r="S2462" s="15">
        <f t="shared" si="193"/>
        <v>41850.781377314815</v>
      </c>
      <c r="T2462" s="15">
        <f t="shared" si="194"/>
        <v>41880.781377314815</v>
      </c>
      <c r="U2462">
        <f t="shared" si="195"/>
        <v>2014</v>
      </c>
    </row>
    <row r="2463" spans="1:21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6"/>
        <v>133</v>
      </c>
      <c r="P2463" s="10">
        <f t="shared" si="192"/>
        <v>57.14</v>
      </c>
      <c r="Q2463" t="s">
        <v>8321</v>
      </c>
      <c r="R2463" t="s">
        <v>8332</v>
      </c>
      <c r="S2463" s="15">
        <f t="shared" si="193"/>
        <v>42318.025011574078</v>
      </c>
      <c r="T2463" s="15">
        <f t="shared" si="194"/>
        <v>42378.025011574078</v>
      </c>
      <c r="U2463">
        <f t="shared" si="195"/>
        <v>2015</v>
      </c>
    </row>
    <row r="2464" spans="1:21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6"/>
        <v>16</v>
      </c>
      <c r="P2464" s="10">
        <f t="shared" si="192"/>
        <v>160</v>
      </c>
      <c r="Q2464" t="s">
        <v>8321</v>
      </c>
      <c r="R2464" t="s">
        <v>8325</v>
      </c>
      <c r="S2464" s="15">
        <f t="shared" si="193"/>
        <v>42182.234456018516</v>
      </c>
      <c r="T2464" s="15">
        <f t="shared" si="194"/>
        <v>42206.290972222225</v>
      </c>
      <c r="U2464">
        <f t="shared" si="195"/>
        <v>2015</v>
      </c>
    </row>
    <row r="2465" spans="1:21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6"/>
        <v>18</v>
      </c>
      <c r="P2465" s="10">
        <f t="shared" si="192"/>
        <v>88.89</v>
      </c>
      <c r="Q2465" t="s">
        <v>8311</v>
      </c>
      <c r="R2465" t="s">
        <v>8348</v>
      </c>
      <c r="S2465" s="15">
        <f t="shared" si="193"/>
        <v>42192.675821759258</v>
      </c>
      <c r="T2465" s="15">
        <f t="shared" si="194"/>
        <v>42232.675821759258</v>
      </c>
      <c r="U2465">
        <f t="shared" si="195"/>
        <v>2015</v>
      </c>
    </row>
    <row r="2466" spans="1:21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6"/>
        <v>1</v>
      </c>
      <c r="P2466" s="10">
        <f t="shared" si="192"/>
        <v>200</v>
      </c>
      <c r="Q2466" t="s">
        <v>8319</v>
      </c>
      <c r="R2466" t="s">
        <v>8345</v>
      </c>
      <c r="S2466" s="15">
        <f t="shared" si="193"/>
        <v>41820.914641203701</v>
      </c>
      <c r="T2466" s="15">
        <f t="shared" si="194"/>
        <v>41860.914641203701</v>
      </c>
      <c r="U2466">
        <f t="shared" si="195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6"/>
        <v>100</v>
      </c>
      <c r="P2467" s="10">
        <f t="shared" si="192"/>
        <v>29.63</v>
      </c>
      <c r="Q2467" t="s">
        <v>8323</v>
      </c>
      <c r="R2467" t="s">
        <v>8326</v>
      </c>
      <c r="S2467" s="15">
        <f t="shared" si="193"/>
        <v>42506.709375000006</v>
      </c>
      <c r="T2467" s="15">
        <f t="shared" si="194"/>
        <v>42538.583333333328</v>
      </c>
      <c r="U2467">
        <f t="shared" si="195"/>
        <v>2016</v>
      </c>
    </row>
    <row r="2468" spans="1:21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6"/>
        <v>3</v>
      </c>
      <c r="P2468" s="10">
        <f t="shared" si="192"/>
        <v>800</v>
      </c>
      <c r="Q2468" t="s">
        <v>8323</v>
      </c>
      <c r="R2468" t="s">
        <v>8326</v>
      </c>
      <c r="S2468" s="15">
        <f t="shared" si="193"/>
        <v>42693.031828703708</v>
      </c>
      <c r="T2468" s="15">
        <f t="shared" si="194"/>
        <v>42723.031828703708</v>
      </c>
      <c r="U2468">
        <f t="shared" si="195"/>
        <v>2016</v>
      </c>
    </row>
    <row r="2469" spans="1:21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6"/>
        <v>266</v>
      </c>
      <c r="P2469" s="10">
        <f t="shared" si="192"/>
        <v>26.57</v>
      </c>
      <c r="Q2469" t="s">
        <v>8327</v>
      </c>
      <c r="R2469" t="s">
        <v>8328</v>
      </c>
      <c r="S2469" s="15">
        <f t="shared" si="193"/>
        <v>40991.708055555559</v>
      </c>
      <c r="T2469" s="15">
        <f t="shared" si="194"/>
        <v>41021.708055555559</v>
      </c>
      <c r="U2469">
        <f t="shared" si="195"/>
        <v>2012</v>
      </c>
    </row>
    <row r="2470" spans="1:21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6"/>
        <v>16</v>
      </c>
      <c r="P2470" s="10">
        <f t="shared" si="192"/>
        <v>88.44</v>
      </c>
      <c r="Q2470" t="s">
        <v>8323</v>
      </c>
      <c r="R2470" t="s">
        <v>8324</v>
      </c>
      <c r="S2470" s="15">
        <f t="shared" si="193"/>
        <v>42566.948414351849</v>
      </c>
      <c r="T2470" s="15">
        <f t="shared" si="194"/>
        <v>42596.948414351849</v>
      </c>
      <c r="U2470">
        <f t="shared" si="195"/>
        <v>2016</v>
      </c>
    </row>
    <row r="2471" spans="1:21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6"/>
        <v>106</v>
      </c>
      <c r="P2471" s="10">
        <f t="shared" si="192"/>
        <v>88.33</v>
      </c>
      <c r="Q2471" t="s">
        <v>8323</v>
      </c>
      <c r="R2471" t="s">
        <v>8335</v>
      </c>
      <c r="S2471" s="15">
        <f t="shared" si="193"/>
        <v>41872.291238425925</v>
      </c>
      <c r="T2471" s="15">
        <f t="shared" si="194"/>
        <v>41897.255555555559</v>
      </c>
      <c r="U2471">
        <f t="shared" si="195"/>
        <v>2014</v>
      </c>
    </row>
    <row r="2472" spans="1:21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6"/>
        <v>4</v>
      </c>
      <c r="P2472" s="10">
        <f t="shared" si="192"/>
        <v>56.79</v>
      </c>
      <c r="Q2472" t="s">
        <v>8323</v>
      </c>
      <c r="R2472" t="s">
        <v>8324</v>
      </c>
      <c r="S2472" s="15">
        <f t="shared" si="193"/>
        <v>42114.825532407413</v>
      </c>
      <c r="T2472" s="15">
        <f t="shared" si="194"/>
        <v>42144.825532407413</v>
      </c>
      <c r="U2472">
        <f t="shared" si="195"/>
        <v>2015</v>
      </c>
    </row>
    <row r="2473" spans="1:21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6"/>
        <v>53</v>
      </c>
      <c r="P2473" s="10">
        <f t="shared" si="192"/>
        <v>88.33</v>
      </c>
      <c r="Q2473" t="s">
        <v>8323</v>
      </c>
      <c r="R2473" t="s">
        <v>8326</v>
      </c>
      <c r="S2473" s="15">
        <f t="shared" si="193"/>
        <v>42534.933321759265</v>
      </c>
      <c r="T2473" s="15">
        <f t="shared" si="194"/>
        <v>42554.832638888889</v>
      </c>
      <c r="U2473">
        <f t="shared" si="195"/>
        <v>2016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6"/>
        <v>158</v>
      </c>
      <c r="P2474" s="10">
        <f t="shared" si="192"/>
        <v>79.099999999999994</v>
      </c>
      <c r="Q2474" t="s">
        <v>8323</v>
      </c>
      <c r="R2474" t="s">
        <v>8326</v>
      </c>
      <c r="S2474" s="15">
        <f t="shared" si="193"/>
        <v>42121.249814814815</v>
      </c>
      <c r="T2474" s="15">
        <f t="shared" si="194"/>
        <v>42142.249814814815</v>
      </c>
      <c r="U2474">
        <f t="shared" si="195"/>
        <v>2015</v>
      </c>
    </row>
    <row r="2475" spans="1:21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6"/>
        <v>1</v>
      </c>
      <c r="P2475" s="10">
        <f t="shared" si="192"/>
        <v>112.57</v>
      </c>
      <c r="Q2475" t="s">
        <v>8308</v>
      </c>
      <c r="R2475" t="s">
        <v>8342</v>
      </c>
      <c r="S2475" s="15">
        <f t="shared" si="193"/>
        <v>42191.70175925926</v>
      </c>
      <c r="T2475" s="15">
        <f t="shared" si="194"/>
        <v>42221.70175925926</v>
      </c>
      <c r="U2475">
        <f t="shared" si="195"/>
        <v>2015</v>
      </c>
    </row>
    <row r="2476" spans="1:21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6"/>
        <v>106</v>
      </c>
      <c r="P2476" s="10">
        <f t="shared" si="192"/>
        <v>23.12</v>
      </c>
      <c r="Q2476" t="s">
        <v>8327</v>
      </c>
      <c r="R2476" t="s">
        <v>8341</v>
      </c>
      <c r="S2476" s="15">
        <f t="shared" si="193"/>
        <v>41222.991400462961</v>
      </c>
      <c r="T2476" s="15">
        <f t="shared" si="194"/>
        <v>41267.991400462961</v>
      </c>
      <c r="U2476">
        <f t="shared" si="195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6"/>
        <v>142</v>
      </c>
      <c r="P2477" s="10">
        <f t="shared" si="192"/>
        <v>29</v>
      </c>
      <c r="Q2477" t="s">
        <v>8323</v>
      </c>
      <c r="R2477" t="s">
        <v>8326</v>
      </c>
      <c r="S2477" s="15">
        <f t="shared" si="193"/>
        <v>41817.59542824074</v>
      </c>
      <c r="T2477" s="15">
        <f t="shared" si="194"/>
        <v>41847.59542824074</v>
      </c>
      <c r="U2477">
        <f t="shared" si="195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6"/>
        <v>130</v>
      </c>
      <c r="P2478" s="10">
        <f t="shared" si="192"/>
        <v>23.64</v>
      </c>
      <c r="Q2478" t="s">
        <v>8323</v>
      </c>
      <c r="R2478" t="s">
        <v>8326</v>
      </c>
      <c r="S2478" s="15">
        <f t="shared" si="193"/>
        <v>42023.634976851856</v>
      </c>
      <c r="T2478" s="15">
        <f t="shared" si="194"/>
        <v>42063.634976851856</v>
      </c>
      <c r="U2478">
        <f t="shared" si="195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6"/>
        <v>130</v>
      </c>
      <c r="P2479" s="10">
        <f t="shared" si="192"/>
        <v>28.89</v>
      </c>
      <c r="Q2479" t="s">
        <v>8323</v>
      </c>
      <c r="R2479" t="s">
        <v>8326</v>
      </c>
      <c r="S2479" s="15">
        <f t="shared" si="193"/>
        <v>42093.786840277782</v>
      </c>
      <c r="T2479" s="15">
        <f t="shared" si="194"/>
        <v>42120.26944444445</v>
      </c>
      <c r="U2479">
        <f t="shared" si="195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6"/>
        <v>104</v>
      </c>
      <c r="P2480" s="10">
        <f t="shared" si="192"/>
        <v>97.5</v>
      </c>
      <c r="Q2480" t="s">
        <v>8323</v>
      </c>
      <c r="R2480" t="s">
        <v>8326</v>
      </c>
      <c r="S2480" s="15">
        <f t="shared" si="193"/>
        <v>41780.712893518517</v>
      </c>
      <c r="T2480" s="15">
        <f t="shared" si="194"/>
        <v>41806.712893518517</v>
      </c>
      <c r="U2480">
        <f t="shared" si="195"/>
        <v>2014</v>
      </c>
    </row>
    <row r="2481" spans="1:21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6"/>
        <v>22</v>
      </c>
      <c r="P2481" s="10">
        <f t="shared" si="192"/>
        <v>129.16999999999999</v>
      </c>
      <c r="Q2481" t="s">
        <v>8323</v>
      </c>
      <c r="R2481" t="s">
        <v>8326</v>
      </c>
      <c r="S2481" s="15">
        <f t="shared" si="193"/>
        <v>42310.968518518523</v>
      </c>
      <c r="T2481" s="15">
        <f t="shared" si="194"/>
        <v>42333.958333333328</v>
      </c>
      <c r="U2481">
        <f t="shared" si="195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6"/>
        <v>100</v>
      </c>
      <c r="P2482" s="10">
        <f t="shared" si="192"/>
        <v>38.65</v>
      </c>
      <c r="Q2482" t="s">
        <v>8323</v>
      </c>
      <c r="R2482" t="s">
        <v>8326</v>
      </c>
      <c r="S2482" s="15">
        <f t="shared" si="193"/>
        <v>41788.587083333332</v>
      </c>
      <c r="T2482" s="15">
        <f t="shared" si="194"/>
        <v>41818.587083333332</v>
      </c>
      <c r="U2482">
        <f t="shared" si="195"/>
        <v>2014</v>
      </c>
    </row>
    <row r="2483" spans="1:21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6"/>
        <v>7</v>
      </c>
      <c r="P2483" s="10">
        <f t="shared" si="192"/>
        <v>47.88</v>
      </c>
      <c r="Q2483" t="s">
        <v>8321</v>
      </c>
      <c r="R2483" t="s">
        <v>8339</v>
      </c>
      <c r="S2483" s="15">
        <f t="shared" si="193"/>
        <v>42037.083564814813</v>
      </c>
      <c r="T2483" s="15">
        <f t="shared" si="194"/>
        <v>42067.083564814813</v>
      </c>
      <c r="U2483">
        <f t="shared" si="195"/>
        <v>2015</v>
      </c>
    </row>
    <row r="2484" spans="1:21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6"/>
        <v>116</v>
      </c>
      <c r="P2484" s="10">
        <f t="shared" si="192"/>
        <v>40.21</v>
      </c>
      <c r="Q2484" t="s">
        <v>8311</v>
      </c>
      <c r="R2484" t="s">
        <v>8333</v>
      </c>
      <c r="S2484" s="15">
        <f t="shared" si="193"/>
        <v>40668.814699074072</v>
      </c>
      <c r="T2484" s="15">
        <f t="shared" si="194"/>
        <v>40730.814699074072</v>
      </c>
      <c r="U2484">
        <f t="shared" si="195"/>
        <v>2011</v>
      </c>
    </row>
    <row r="2485" spans="1:21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6"/>
        <v>127</v>
      </c>
      <c r="P2485" s="10">
        <f t="shared" si="192"/>
        <v>21.19</v>
      </c>
      <c r="Q2485" t="s">
        <v>8321</v>
      </c>
      <c r="R2485" t="s">
        <v>8343</v>
      </c>
      <c r="S2485" s="15">
        <f t="shared" si="193"/>
        <v>41663.569340277776</v>
      </c>
      <c r="T2485" s="15">
        <f t="shared" si="194"/>
        <v>41693.569340277776</v>
      </c>
      <c r="U2485">
        <f t="shared" si="195"/>
        <v>2014</v>
      </c>
    </row>
    <row r="2486" spans="1:21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6"/>
        <v>22</v>
      </c>
      <c r="P2486" s="10">
        <f t="shared" si="192"/>
        <v>76</v>
      </c>
      <c r="Q2486" t="s">
        <v>8327</v>
      </c>
      <c r="R2486" t="s">
        <v>8330</v>
      </c>
      <c r="S2486" s="15">
        <f t="shared" si="193"/>
        <v>42808.781689814816</v>
      </c>
      <c r="T2486" s="15">
        <f t="shared" si="194"/>
        <v>42832.781689814816</v>
      </c>
      <c r="U2486">
        <f t="shared" si="195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6"/>
        <v>117</v>
      </c>
      <c r="P2487" s="10">
        <f t="shared" si="192"/>
        <v>50.67</v>
      </c>
      <c r="Q2487" t="s">
        <v>8323</v>
      </c>
      <c r="R2487" t="s">
        <v>8326</v>
      </c>
      <c r="S2487" s="15">
        <f t="shared" si="193"/>
        <v>42136.270787037036</v>
      </c>
      <c r="T2487" s="15">
        <f t="shared" si="194"/>
        <v>42168.071527777778</v>
      </c>
      <c r="U2487">
        <f t="shared" si="195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6"/>
        <v>152</v>
      </c>
      <c r="P2488" s="10">
        <f t="shared" si="192"/>
        <v>19.489999999999998</v>
      </c>
      <c r="Q2488" t="s">
        <v>8323</v>
      </c>
      <c r="R2488" t="s">
        <v>8326</v>
      </c>
      <c r="S2488" s="15">
        <f t="shared" si="193"/>
        <v>42036.704525462963</v>
      </c>
      <c r="T2488" s="15">
        <f t="shared" si="194"/>
        <v>42096.662858796291</v>
      </c>
      <c r="U2488">
        <f t="shared" si="195"/>
        <v>2015</v>
      </c>
    </row>
    <row r="2489" spans="1:21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6"/>
        <v>22</v>
      </c>
      <c r="P2489" s="10">
        <f t="shared" si="192"/>
        <v>126.5</v>
      </c>
      <c r="Q2489" t="s">
        <v>8323</v>
      </c>
      <c r="R2489" t="s">
        <v>8326</v>
      </c>
      <c r="S2489" s="15">
        <f t="shared" si="193"/>
        <v>42353.761759259258</v>
      </c>
      <c r="T2489" s="15">
        <f t="shared" si="194"/>
        <v>42383.761759259258</v>
      </c>
      <c r="U2489">
        <f t="shared" si="195"/>
        <v>2015</v>
      </c>
    </row>
    <row r="2490" spans="1:21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6"/>
        <v>101</v>
      </c>
      <c r="P2490" s="10">
        <f t="shared" si="192"/>
        <v>42.11</v>
      </c>
      <c r="Q2490" t="s">
        <v>8327</v>
      </c>
      <c r="R2490" t="s">
        <v>8331</v>
      </c>
      <c r="S2490" s="15">
        <f t="shared" si="193"/>
        <v>41453.688530092593</v>
      </c>
      <c r="T2490" s="15">
        <f t="shared" si="194"/>
        <v>41513.688530092593</v>
      </c>
      <c r="U2490">
        <f t="shared" si="195"/>
        <v>2013</v>
      </c>
    </row>
    <row r="2491" spans="1:21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6"/>
        <v>151</v>
      </c>
      <c r="P2491" s="10">
        <f t="shared" si="192"/>
        <v>50.27</v>
      </c>
      <c r="Q2491" t="s">
        <v>8327</v>
      </c>
      <c r="R2491" t="s">
        <v>8329</v>
      </c>
      <c r="S2491" s="15">
        <f t="shared" si="193"/>
        <v>41732.479675925926</v>
      </c>
      <c r="T2491" s="15">
        <f t="shared" si="194"/>
        <v>41743.958333333336</v>
      </c>
      <c r="U2491">
        <f t="shared" si="195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6"/>
        <v>251</v>
      </c>
      <c r="P2492" s="10">
        <f t="shared" si="192"/>
        <v>44.24</v>
      </c>
      <c r="Q2492" t="s">
        <v>8323</v>
      </c>
      <c r="R2492" t="s">
        <v>8326</v>
      </c>
      <c r="S2492" s="15">
        <f t="shared" si="193"/>
        <v>42596.644699074073</v>
      </c>
      <c r="T2492" s="15">
        <f t="shared" si="194"/>
        <v>42607.165972222225</v>
      </c>
      <c r="U2492">
        <f t="shared" si="195"/>
        <v>2016</v>
      </c>
    </row>
    <row r="2493" spans="1:21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6"/>
        <v>75</v>
      </c>
      <c r="P2493" s="10">
        <f t="shared" si="192"/>
        <v>35.71</v>
      </c>
      <c r="Q2493" t="s">
        <v>8327</v>
      </c>
      <c r="R2493" t="s">
        <v>8328</v>
      </c>
      <c r="S2493" s="15">
        <f t="shared" si="193"/>
        <v>42713.941099537042</v>
      </c>
      <c r="T2493" s="15">
        <f t="shared" si="194"/>
        <v>42734.941099537042</v>
      </c>
      <c r="U2493">
        <f t="shared" si="195"/>
        <v>2016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6"/>
        <v>125</v>
      </c>
      <c r="P2494" s="10">
        <f t="shared" si="192"/>
        <v>27.78</v>
      </c>
      <c r="Q2494" t="s">
        <v>8327</v>
      </c>
      <c r="R2494" t="s">
        <v>8328</v>
      </c>
      <c r="S2494" s="15">
        <f t="shared" si="193"/>
        <v>41024.985972222225</v>
      </c>
      <c r="T2494" s="15">
        <f t="shared" si="194"/>
        <v>41076.415972222225</v>
      </c>
      <c r="U2494">
        <f t="shared" si="195"/>
        <v>2012</v>
      </c>
    </row>
    <row r="2495" spans="1:21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6"/>
        <v>15</v>
      </c>
      <c r="P2495" s="10">
        <f t="shared" si="192"/>
        <v>83.33</v>
      </c>
      <c r="Q2495" t="s">
        <v>8323</v>
      </c>
      <c r="R2495" t="s">
        <v>8326</v>
      </c>
      <c r="S2495" s="15">
        <f t="shared" si="193"/>
        <v>41746.189409722225</v>
      </c>
      <c r="T2495" s="15">
        <f t="shared" si="194"/>
        <v>41776.189409722225</v>
      </c>
      <c r="U2495">
        <f t="shared" si="195"/>
        <v>2014</v>
      </c>
    </row>
    <row r="2496" spans="1:21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6"/>
        <v>30</v>
      </c>
      <c r="P2496" s="10">
        <f t="shared" si="192"/>
        <v>93.25</v>
      </c>
      <c r="Q2496" t="s">
        <v>8321</v>
      </c>
      <c r="R2496" t="s">
        <v>8325</v>
      </c>
      <c r="S2496" s="15">
        <f t="shared" si="193"/>
        <v>41973.847962962958</v>
      </c>
      <c r="T2496" s="15">
        <f t="shared" si="194"/>
        <v>42033.847962962958</v>
      </c>
      <c r="U2496">
        <f t="shared" si="195"/>
        <v>2014</v>
      </c>
    </row>
    <row r="2497" spans="1:21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6"/>
        <v>149</v>
      </c>
      <c r="P2497" s="10">
        <f t="shared" si="192"/>
        <v>37.25</v>
      </c>
      <c r="Q2497" t="s">
        <v>8323</v>
      </c>
      <c r="R2497" t="s">
        <v>8324</v>
      </c>
      <c r="S2497" s="15">
        <f t="shared" si="193"/>
        <v>42443.989050925928</v>
      </c>
      <c r="T2497" s="15">
        <f t="shared" si="194"/>
        <v>42487.552777777775</v>
      </c>
      <c r="U2497">
        <f t="shared" si="195"/>
        <v>2016</v>
      </c>
    </row>
    <row r="2498" spans="1:21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6"/>
        <v>27</v>
      </c>
      <c r="P2498" s="10">
        <f t="shared" si="192"/>
        <v>35</v>
      </c>
      <c r="Q2498" t="s">
        <v>8323</v>
      </c>
      <c r="R2498" t="s">
        <v>8326</v>
      </c>
      <c r="S2498" s="15">
        <f t="shared" si="193"/>
        <v>42283.552951388891</v>
      </c>
      <c r="T2498" s="15">
        <f t="shared" si="194"/>
        <v>42313.594618055555</v>
      </c>
      <c r="U2498">
        <f t="shared" si="195"/>
        <v>2015</v>
      </c>
    </row>
    <row r="2499" spans="1:21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6"/>
        <v>3</v>
      </c>
      <c r="P2499" s="10">
        <f t="shared" ref="P2499:P2562" si="197">ROUND(E2499/L2499,2)</f>
        <v>34.880000000000003</v>
      </c>
      <c r="Q2499" t="s">
        <v>8316</v>
      </c>
      <c r="R2499" t="s">
        <v>8334</v>
      </c>
      <c r="S2499" s="15">
        <f t="shared" ref="S2499:S2562" si="198">(((J2499/60)/60)/24)+DATE(1970,1,1)</f>
        <v>40952.636979166666</v>
      </c>
      <c r="T2499" s="15">
        <f t="shared" ref="T2499:T2562" si="199">(((I2499/60)/60)/24)+DATE(1970,1,1)</f>
        <v>41012.595312500001</v>
      </c>
      <c r="U2499">
        <f t="shared" ref="U2499:U2562" si="200">YEAR(S2499)</f>
        <v>2012</v>
      </c>
    </row>
    <row r="2500" spans="1:21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6"/>
        <v>29</v>
      </c>
      <c r="P2500" s="10">
        <f t="shared" si="197"/>
        <v>40.61</v>
      </c>
      <c r="Q2500" t="s">
        <v>8311</v>
      </c>
      <c r="R2500" t="s">
        <v>8356</v>
      </c>
      <c r="S2500" s="15">
        <f t="shared" si="198"/>
        <v>41030.719756944447</v>
      </c>
      <c r="T2500" s="15">
        <f t="shared" si="199"/>
        <v>41044.719756944447</v>
      </c>
      <c r="U2500">
        <f t="shared" si="200"/>
        <v>2012</v>
      </c>
    </row>
    <row r="2501" spans="1:21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6"/>
        <v>24</v>
      </c>
      <c r="P2501" s="10">
        <f t="shared" si="197"/>
        <v>34.76</v>
      </c>
      <c r="Q2501" t="s">
        <v>8327</v>
      </c>
      <c r="R2501" t="s">
        <v>8350</v>
      </c>
      <c r="S2501" s="15">
        <f t="shared" si="198"/>
        <v>41368.583726851852</v>
      </c>
      <c r="T2501" s="15">
        <f t="shared" si="199"/>
        <v>41398.583726851852</v>
      </c>
      <c r="U2501">
        <f t="shared" si="200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6"/>
        <v>104</v>
      </c>
      <c r="P2502" s="10">
        <f t="shared" si="197"/>
        <v>36.5</v>
      </c>
      <c r="Q2502" t="s">
        <v>8323</v>
      </c>
      <c r="R2502" t="s">
        <v>8326</v>
      </c>
      <c r="S2502" s="15">
        <f t="shared" si="198"/>
        <v>41780.525937500002</v>
      </c>
      <c r="T2502" s="15">
        <f t="shared" si="199"/>
        <v>41796.958333333336</v>
      </c>
      <c r="U2502">
        <f t="shared" si="200"/>
        <v>2014</v>
      </c>
    </row>
    <row r="2503" spans="1:21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6"/>
        <v>37</v>
      </c>
      <c r="P2503" s="10">
        <f t="shared" si="197"/>
        <v>91.25</v>
      </c>
      <c r="Q2503" t="s">
        <v>8323</v>
      </c>
      <c r="R2503" t="s">
        <v>8326</v>
      </c>
      <c r="S2503" s="15">
        <f t="shared" si="198"/>
        <v>41890.086805555555</v>
      </c>
      <c r="T2503" s="15">
        <f t="shared" si="199"/>
        <v>41934.207638888889</v>
      </c>
      <c r="U2503">
        <f t="shared" si="200"/>
        <v>2014</v>
      </c>
    </row>
    <row r="2504" spans="1:21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6"/>
        <v>145</v>
      </c>
      <c r="P2504" s="10">
        <f t="shared" si="197"/>
        <v>21.38</v>
      </c>
      <c r="Q2504" t="s">
        <v>8327</v>
      </c>
      <c r="R2504" t="s">
        <v>8331</v>
      </c>
      <c r="S2504" s="15">
        <f t="shared" si="198"/>
        <v>42565.480983796297</v>
      </c>
      <c r="T2504" s="15">
        <f t="shared" si="199"/>
        <v>42595.480983796297</v>
      </c>
      <c r="U2504">
        <f t="shared" si="200"/>
        <v>2016</v>
      </c>
    </row>
    <row r="2505" spans="1:21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6"/>
        <v>7</v>
      </c>
      <c r="P2505" s="10">
        <f t="shared" si="197"/>
        <v>80.67</v>
      </c>
      <c r="Q2505" t="s">
        <v>8308</v>
      </c>
      <c r="R2505" t="s">
        <v>8310</v>
      </c>
      <c r="S2505" s="15">
        <f t="shared" si="198"/>
        <v>41947.940740740742</v>
      </c>
      <c r="T2505" s="15">
        <f t="shared" si="199"/>
        <v>41972.666666666672</v>
      </c>
      <c r="U2505">
        <f t="shared" si="200"/>
        <v>2014</v>
      </c>
    </row>
    <row r="2506" spans="1:21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6"/>
        <v>104</v>
      </c>
      <c r="P2506" s="10">
        <f t="shared" si="197"/>
        <v>55.77</v>
      </c>
      <c r="Q2506" t="s">
        <v>8327</v>
      </c>
      <c r="R2506" t="s">
        <v>8341</v>
      </c>
      <c r="S2506" s="15">
        <f t="shared" si="198"/>
        <v>41509.426585648151</v>
      </c>
      <c r="T2506" s="15">
        <f t="shared" si="199"/>
        <v>41548.165972222225</v>
      </c>
      <c r="U2506">
        <f t="shared" si="200"/>
        <v>2013</v>
      </c>
    </row>
    <row r="2507" spans="1:21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6"/>
        <v>21</v>
      </c>
      <c r="P2507" s="10">
        <f t="shared" si="197"/>
        <v>180.5</v>
      </c>
      <c r="Q2507" t="s">
        <v>8321</v>
      </c>
      <c r="R2507" t="s">
        <v>8325</v>
      </c>
      <c r="S2507" s="15">
        <f t="shared" si="198"/>
        <v>42147.741840277777</v>
      </c>
      <c r="T2507" s="15">
        <f t="shared" si="199"/>
        <v>42177.741840277777</v>
      </c>
      <c r="U2507">
        <f t="shared" si="200"/>
        <v>2015</v>
      </c>
    </row>
    <row r="2508" spans="1:21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6"/>
        <v>103</v>
      </c>
      <c r="P2508" s="10">
        <f t="shared" si="197"/>
        <v>120.17</v>
      </c>
      <c r="Q2508" t="s">
        <v>8323</v>
      </c>
      <c r="R2508" t="s">
        <v>8324</v>
      </c>
      <c r="S2508" s="15">
        <f t="shared" si="198"/>
        <v>42121.675763888896</v>
      </c>
      <c r="T2508" s="15">
        <f t="shared" si="199"/>
        <v>42166.675763888896</v>
      </c>
      <c r="U2508">
        <f t="shared" si="200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6"/>
        <v>103</v>
      </c>
      <c r="P2509" s="10">
        <f t="shared" si="197"/>
        <v>26.67</v>
      </c>
      <c r="Q2509" t="s">
        <v>8323</v>
      </c>
      <c r="R2509" t="s">
        <v>8326</v>
      </c>
      <c r="S2509" s="15">
        <f t="shared" si="198"/>
        <v>42609.442465277782</v>
      </c>
      <c r="T2509" s="15">
        <f t="shared" si="199"/>
        <v>42639.442465277782</v>
      </c>
      <c r="U2509">
        <f t="shared" si="200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6"/>
        <v>120</v>
      </c>
      <c r="P2510" s="10">
        <f t="shared" si="197"/>
        <v>55.23</v>
      </c>
      <c r="Q2510" t="s">
        <v>8323</v>
      </c>
      <c r="R2510" t="s">
        <v>8326</v>
      </c>
      <c r="S2510" s="15">
        <f t="shared" si="198"/>
        <v>42600.756041666667</v>
      </c>
      <c r="T2510" s="15">
        <f t="shared" si="199"/>
        <v>42621.756041666667</v>
      </c>
      <c r="U2510">
        <f t="shared" si="200"/>
        <v>2016</v>
      </c>
    </row>
    <row r="2511" spans="1:21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6"/>
        <v>10</v>
      </c>
      <c r="P2511" s="10">
        <f t="shared" si="197"/>
        <v>44.69</v>
      </c>
      <c r="Q2511" t="s">
        <v>8308</v>
      </c>
      <c r="R2511" t="s">
        <v>8310</v>
      </c>
      <c r="S2511" s="15">
        <f t="shared" si="198"/>
        <v>41940.658645833333</v>
      </c>
      <c r="T2511" s="15">
        <f t="shared" si="199"/>
        <v>41974</v>
      </c>
      <c r="U2511">
        <f t="shared" si="200"/>
        <v>2014</v>
      </c>
    </row>
    <row r="2512" spans="1:21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6"/>
        <v>60</v>
      </c>
      <c r="P2512" s="10">
        <f t="shared" si="197"/>
        <v>65</v>
      </c>
      <c r="Q2512" t="s">
        <v>8323</v>
      </c>
      <c r="R2512" t="s">
        <v>8324</v>
      </c>
      <c r="S2512" s="15">
        <f t="shared" si="198"/>
        <v>42141.741307870368</v>
      </c>
      <c r="T2512" s="15">
        <f t="shared" si="199"/>
        <v>42171.741307870368</v>
      </c>
      <c r="U2512">
        <f t="shared" si="200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6"/>
        <v>119</v>
      </c>
      <c r="P2513" s="10">
        <f t="shared" si="197"/>
        <v>27.5</v>
      </c>
      <c r="Q2513" t="s">
        <v>8323</v>
      </c>
      <c r="R2513" t="s">
        <v>8326</v>
      </c>
      <c r="S2513" s="15">
        <f t="shared" si="198"/>
        <v>42101.423541666663</v>
      </c>
      <c r="T2513" s="15">
        <f t="shared" si="199"/>
        <v>42131.423541666663</v>
      </c>
      <c r="U2513">
        <f t="shared" si="200"/>
        <v>2015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6"/>
        <v>57</v>
      </c>
      <c r="P2514" s="10">
        <f t="shared" si="197"/>
        <v>59.58</v>
      </c>
      <c r="Q2514" t="s">
        <v>8323</v>
      </c>
      <c r="R2514" t="s">
        <v>8326</v>
      </c>
      <c r="S2514" s="15">
        <f t="shared" si="198"/>
        <v>42061.963263888887</v>
      </c>
      <c r="T2514" s="15">
        <f t="shared" si="199"/>
        <v>42091.921597222223</v>
      </c>
      <c r="U2514">
        <f t="shared" si="200"/>
        <v>2015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6"/>
        <v>115</v>
      </c>
      <c r="P2515" s="10">
        <f t="shared" si="197"/>
        <v>51</v>
      </c>
      <c r="Q2515" t="s">
        <v>8323</v>
      </c>
      <c r="R2515" t="s">
        <v>8326</v>
      </c>
      <c r="S2515" s="15">
        <f t="shared" si="198"/>
        <v>42294.808124999996</v>
      </c>
      <c r="T2515" s="15">
        <f t="shared" si="199"/>
        <v>42305.829166666663</v>
      </c>
      <c r="U2515">
        <f t="shared" si="200"/>
        <v>2015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6"/>
        <v>130</v>
      </c>
      <c r="P2516" s="10">
        <f t="shared" si="197"/>
        <v>25.46</v>
      </c>
      <c r="Q2516" t="s">
        <v>8323</v>
      </c>
      <c r="R2516" t="s">
        <v>8335</v>
      </c>
      <c r="S2516" s="15">
        <f t="shared" si="198"/>
        <v>42445.866979166662</v>
      </c>
      <c r="T2516" s="15">
        <f t="shared" si="199"/>
        <v>42475.866979166662</v>
      </c>
      <c r="U2516">
        <f t="shared" si="200"/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6"/>
        <v>28</v>
      </c>
      <c r="P2517" s="10">
        <f t="shared" si="197"/>
        <v>19.239999999999998</v>
      </c>
      <c r="Q2517" t="s">
        <v>8308</v>
      </c>
      <c r="R2517" t="s">
        <v>8310</v>
      </c>
      <c r="S2517" s="15">
        <f t="shared" si="198"/>
        <v>42373.712418981479</v>
      </c>
      <c r="T2517" s="15">
        <f t="shared" si="199"/>
        <v>42411.712418981479</v>
      </c>
      <c r="U2517">
        <f t="shared" si="200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6"/>
        <v>118</v>
      </c>
      <c r="P2518" s="10">
        <f t="shared" si="197"/>
        <v>29.58</v>
      </c>
      <c r="Q2518" t="s">
        <v>8323</v>
      </c>
      <c r="R2518" t="s">
        <v>8326</v>
      </c>
      <c r="S2518" s="15">
        <f t="shared" si="198"/>
        <v>42141.541134259256</v>
      </c>
      <c r="T2518" s="15">
        <f t="shared" si="199"/>
        <v>42171.541134259256</v>
      </c>
      <c r="U2518">
        <f t="shared" si="200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6"/>
        <v>101</v>
      </c>
      <c r="P2519" s="10">
        <f t="shared" si="197"/>
        <v>33.57</v>
      </c>
      <c r="Q2519" t="s">
        <v>8323</v>
      </c>
      <c r="R2519" t="s">
        <v>8326</v>
      </c>
      <c r="S2519" s="15">
        <f t="shared" si="198"/>
        <v>41821.698599537034</v>
      </c>
      <c r="T2519" s="15">
        <f t="shared" si="199"/>
        <v>41851.698599537034</v>
      </c>
      <c r="U2519">
        <f t="shared" si="200"/>
        <v>2014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6"/>
        <v>25</v>
      </c>
      <c r="P2520" s="10">
        <f t="shared" si="197"/>
        <v>46.73</v>
      </c>
      <c r="Q2520" t="s">
        <v>8311</v>
      </c>
      <c r="R2520" t="s">
        <v>8352</v>
      </c>
      <c r="S2520" s="15">
        <f t="shared" si="198"/>
        <v>41365.904594907406</v>
      </c>
      <c r="T2520" s="15">
        <f t="shared" si="199"/>
        <v>41395.904594907406</v>
      </c>
      <c r="U2520">
        <f t="shared" si="200"/>
        <v>2013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6"/>
        <v>0</v>
      </c>
      <c r="P2521" s="10">
        <f t="shared" si="197"/>
        <v>100</v>
      </c>
      <c r="Q2521" t="s">
        <v>8308</v>
      </c>
      <c r="R2521" t="s">
        <v>8310</v>
      </c>
      <c r="S2521" s="15">
        <f t="shared" si="198"/>
        <v>42173.843240740738</v>
      </c>
      <c r="T2521" s="15">
        <f t="shared" si="199"/>
        <v>42203.843240740738</v>
      </c>
      <c r="U2521">
        <f t="shared" si="200"/>
        <v>2015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6"/>
        <v>100</v>
      </c>
      <c r="P2522" s="10">
        <f t="shared" si="197"/>
        <v>50</v>
      </c>
      <c r="Q2522" t="s">
        <v>8327</v>
      </c>
      <c r="R2522" t="s">
        <v>8331</v>
      </c>
      <c r="S2522" s="15">
        <f t="shared" si="198"/>
        <v>41116.758125</v>
      </c>
      <c r="T2522" s="15">
        <f t="shared" si="199"/>
        <v>41146.758125</v>
      </c>
      <c r="U2522">
        <f t="shared" si="200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6"/>
        <v>139</v>
      </c>
      <c r="P2523" s="10">
        <f t="shared" si="197"/>
        <v>57.92</v>
      </c>
      <c r="Q2523" t="s">
        <v>8323</v>
      </c>
      <c r="R2523" t="s">
        <v>8326</v>
      </c>
      <c r="S2523" s="15">
        <f t="shared" si="198"/>
        <v>42643.632858796293</v>
      </c>
      <c r="T2523" s="15">
        <f t="shared" si="199"/>
        <v>42672.125</v>
      </c>
      <c r="U2523">
        <f t="shared" si="200"/>
        <v>2016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6"/>
        <v>1</v>
      </c>
      <c r="P2524" s="10">
        <f t="shared" si="197"/>
        <v>76.67</v>
      </c>
      <c r="Q2524" t="s">
        <v>8308</v>
      </c>
      <c r="R2524" t="s">
        <v>8342</v>
      </c>
      <c r="S2524" s="15">
        <f t="shared" si="198"/>
        <v>42489.772326388891</v>
      </c>
      <c r="T2524" s="15">
        <f t="shared" si="199"/>
        <v>42518.772326388891</v>
      </c>
      <c r="U2524">
        <f t="shared" si="200"/>
        <v>2016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6"/>
        <v>137</v>
      </c>
      <c r="P2525" s="10">
        <f t="shared" si="197"/>
        <v>45.6</v>
      </c>
      <c r="Q2525" t="s">
        <v>8321</v>
      </c>
      <c r="R2525" t="s">
        <v>8322</v>
      </c>
      <c r="S2525" s="15">
        <f t="shared" si="198"/>
        <v>42543.862777777773</v>
      </c>
      <c r="T2525" s="15">
        <f t="shared" si="199"/>
        <v>42573.862777777773</v>
      </c>
      <c r="U2525">
        <f t="shared" si="200"/>
        <v>2016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ref="O2526:O2589" si="201">ROUND(E2526/D2526*100,0)</f>
        <v>5</v>
      </c>
      <c r="P2526" s="10">
        <f t="shared" si="197"/>
        <v>27.36</v>
      </c>
      <c r="Q2526" t="s">
        <v>8308</v>
      </c>
      <c r="R2526" t="s">
        <v>8310</v>
      </c>
      <c r="S2526" s="15">
        <f t="shared" si="198"/>
        <v>42090.831273148149</v>
      </c>
      <c r="T2526" s="15">
        <f t="shared" si="199"/>
        <v>42135.831273148149</v>
      </c>
      <c r="U2526">
        <f t="shared" si="200"/>
        <v>2015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01"/>
        <v>137</v>
      </c>
      <c r="P2527" s="10">
        <f t="shared" si="197"/>
        <v>26.27</v>
      </c>
      <c r="Q2527" t="s">
        <v>8327</v>
      </c>
      <c r="R2527" t="s">
        <v>8328</v>
      </c>
      <c r="S2527" s="15">
        <f t="shared" si="198"/>
        <v>40671.637511574074</v>
      </c>
      <c r="T2527" s="15">
        <f t="shared" si="199"/>
        <v>40701.637511574074</v>
      </c>
      <c r="U2527">
        <f t="shared" si="200"/>
        <v>2011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01"/>
        <v>113</v>
      </c>
      <c r="P2528" s="10">
        <f t="shared" si="197"/>
        <v>23.45</v>
      </c>
      <c r="Q2528" t="s">
        <v>8327</v>
      </c>
      <c r="R2528" t="s">
        <v>8328</v>
      </c>
      <c r="S2528" s="15">
        <f t="shared" si="198"/>
        <v>41053.772858796299</v>
      </c>
      <c r="T2528" s="15">
        <f t="shared" si="199"/>
        <v>41083.772858796299</v>
      </c>
      <c r="U2528">
        <f t="shared" si="200"/>
        <v>2012</v>
      </c>
    </row>
    <row r="2529" spans="1:21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01"/>
        <v>170</v>
      </c>
      <c r="P2529" s="10">
        <f t="shared" si="197"/>
        <v>39.97</v>
      </c>
      <c r="Q2529" t="s">
        <v>8327</v>
      </c>
      <c r="R2529" t="s">
        <v>8331</v>
      </c>
      <c r="S2529" s="15">
        <f t="shared" si="198"/>
        <v>40379.23096064815</v>
      </c>
      <c r="T2529" s="15">
        <f t="shared" si="199"/>
        <v>40393.082638888889</v>
      </c>
      <c r="U2529">
        <f t="shared" si="200"/>
        <v>2010</v>
      </c>
    </row>
    <row r="2530" spans="1:21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01"/>
        <v>3</v>
      </c>
      <c r="P2530" s="10">
        <f t="shared" si="197"/>
        <v>37.67</v>
      </c>
      <c r="Q2530" t="s">
        <v>8316</v>
      </c>
      <c r="R2530" t="s">
        <v>8334</v>
      </c>
      <c r="S2530" s="15">
        <f t="shared" si="198"/>
        <v>42479.566388888896</v>
      </c>
      <c r="T2530" s="15">
        <f t="shared" si="199"/>
        <v>42504.566388888896</v>
      </c>
      <c r="U2530">
        <f t="shared" si="200"/>
        <v>2016</v>
      </c>
    </row>
    <row r="2531" spans="1:21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01"/>
        <v>45</v>
      </c>
      <c r="P2531" s="10">
        <f t="shared" si="197"/>
        <v>56.42</v>
      </c>
      <c r="Q2531" t="s">
        <v>8313</v>
      </c>
      <c r="R2531" t="s">
        <v>8355</v>
      </c>
      <c r="S2531" s="15">
        <f t="shared" si="198"/>
        <v>42525.153055555551</v>
      </c>
      <c r="T2531" s="15">
        <f t="shared" si="199"/>
        <v>42555.153055555551</v>
      </c>
      <c r="U2531">
        <f t="shared" si="200"/>
        <v>2016</v>
      </c>
    </row>
    <row r="2532" spans="1:21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01"/>
        <v>6</v>
      </c>
      <c r="P2532" s="10">
        <f t="shared" si="197"/>
        <v>52</v>
      </c>
      <c r="Q2532" t="s">
        <v>8321</v>
      </c>
      <c r="R2532" t="s">
        <v>8339</v>
      </c>
      <c r="S2532" s="15">
        <f t="shared" si="198"/>
        <v>41778.766724537039</v>
      </c>
      <c r="T2532" s="15">
        <f t="shared" si="199"/>
        <v>41806.916666666664</v>
      </c>
      <c r="U2532">
        <f t="shared" si="200"/>
        <v>2014</v>
      </c>
    </row>
    <row r="2533" spans="1:21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01"/>
        <v>135</v>
      </c>
      <c r="P2533" s="10">
        <f t="shared" si="197"/>
        <v>51.92</v>
      </c>
      <c r="Q2533" t="s">
        <v>8313</v>
      </c>
      <c r="R2533" t="s">
        <v>8314</v>
      </c>
      <c r="S2533" s="15">
        <f t="shared" si="198"/>
        <v>41852.665798611109</v>
      </c>
      <c r="T2533" s="15">
        <f t="shared" si="199"/>
        <v>41882.665798611109</v>
      </c>
      <c r="U2533">
        <f t="shared" si="200"/>
        <v>2014</v>
      </c>
    </row>
    <row r="2534" spans="1:21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01"/>
        <v>27</v>
      </c>
      <c r="P2534" s="10">
        <f t="shared" si="197"/>
        <v>51.62</v>
      </c>
      <c r="Q2534" t="s">
        <v>8323</v>
      </c>
      <c r="R2534" t="s">
        <v>8326</v>
      </c>
      <c r="S2534" s="15">
        <f t="shared" si="198"/>
        <v>42058.792476851857</v>
      </c>
      <c r="T2534" s="15">
        <f t="shared" si="199"/>
        <v>42088.750810185185</v>
      </c>
      <c r="U2534">
        <f t="shared" si="200"/>
        <v>2015</v>
      </c>
    </row>
    <row r="2535" spans="1:21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01"/>
        <v>1</v>
      </c>
      <c r="P2535" s="10">
        <f t="shared" si="197"/>
        <v>47.86</v>
      </c>
      <c r="Q2535" t="s">
        <v>8308</v>
      </c>
      <c r="R2535" t="s">
        <v>8342</v>
      </c>
      <c r="S2535" s="15">
        <f t="shared" si="198"/>
        <v>42425.970092592594</v>
      </c>
      <c r="T2535" s="15">
        <f t="shared" si="199"/>
        <v>42485.928425925929</v>
      </c>
      <c r="U2535">
        <f t="shared" si="200"/>
        <v>2016</v>
      </c>
    </row>
    <row r="2536" spans="1:21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01"/>
        <v>9</v>
      </c>
      <c r="P2536" s="10">
        <f t="shared" si="197"/>
        <v>41.75</v>
      </c>
      <c r="Q2536" t="s">
        <v>8308</v>
      </c>
      <c r="R2536" t="s">
        <v>8310</v>
      </c>
      <c r="S2536" s="15">
        <f t="shared" si="198"/>
        <v>42382.843287037031</v>
      </c>
      <c r="T2536" s="15">
        <f t="shared" si="199"/>
        <v>42418.843287037031</v>
      </c>
      <c r="U2536">
        <f t="shared" si="200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01"/>
        <v>133</v>
      </c>
      <c r="P2537" s="10">
        <f t="shared" si="197"/>
        <v>51.23</v>
      </c>
      <c r="Q2537" t="s">
        <v>8323</v>
      </c>
      <c r="R2537" t="s">
        <v>8326</v>
      </c>
      <c r="S2537" s="15">
        <f t="shared" si="198"/>
        <v>41900.243159722224</v>
      </c>
      <c r="T2537" s="15">
        <f t="shared" si="199"/>
        <v>41922.458333333336</v>
      </c>
      <c r="U2537">
        <f t="shared" si="200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01"/>
        <v>133</v>
      </c>
      <c r="P2538" s="10">
        <f t="shared" si="197"/>
        <v>26.61</v>
      </c>
      <c r="Q2538" t="s">
        <v>8323</v>
      </c>
      <c r="R2538" t="s">
        <v>8326</v>
      </c>
      <c r="S2538" s="15">
        <f t="shared" si="198"/>
        <v>42758.368078703701</v>
      </c>
      <c r="T2538" s="15">
        <f t="shared" si="199"/>
        <v>42786.368078703701</v>
      </c>
      <c r="U2538">
        <f t="shared" si="200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01"/>
        <v>132</v>
      </c>
      <c r="P2539" s="10">
        <f t="shared" si="197"/>
        <v>36.67</v>
      </c>
      <c r="Q2539" t="s">
        <v>8323</v>
      </c>
      <c r="R2539" t="s">
        <v>8326</v>
      </c>
      <c r="S2539" s="15">
        <f t="shared" si="198"/>
        <v>42177.761782407411</v>
      </c>
      <c r="T2539" s="15">
        <f t="shared" si="199"/>
        <v>42198.041666666672</v>
      </c>
      <c r="U2539">
        <f t="shared" si="200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01"/>
        <v>101</v>
      </c>
      <c r="P2540" s="10">
        <f t="shared" si="197"/>
        <v>41.13</v>
      </c>
      <c r="Q2540" t="s">
        <v>8323</v>
      </c>
      <c r="R2540" t="s">
        <v>8326</v>
      </c>
      <c r="S2540" s="15">
        <f t="shared" si="198"/>
        <v>42088.723692129628</v>
      </c>
      <c r="T2540" s="15">
        <f t="shared" si="199"/>
        <v>42115.723692129628</v>
      </c>
      <c r="U2540">
        <f t="shared" si="200"/>
        <v>2015</v>
      </c>
    </row>
    <row r="2541" spans="1:21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01"/>
        <v>37</v>
      </c>
      <c r="P2541" s="10">
        <f t="shared" si="197"/>
        <v>46.93</v>
      </c>
      <c r="Q2541" t="s">
        <v>8323</v>
      </c>
      <c r="R2541" t="s">
        <v>8326</v>
      </c>
      <c r="S2541" s="15">
        <f t="shared" si="198"/>
        <v>42142.768819444449</v>
      </c>
      <c r="T2541" s="15">
        <f t="shared" si="199"/>
        <v>42182.768819444449</v>
      </c>
      <c r="U2541">
        <f t="shared" si="200"/>
        <v>2015</v>
      </c>
    </row>
    <row r="2542" spans="1:21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01"/>
        <v>26</v>
      </c>
      <c r="P2542" s="10">
        <f t="shared" si="197"/>
        <v>218.33</v>
      </c>
      <c r="Q2542" t="s">
        <v>8313</v>
      </c>
      <c r="R2542" t="s">
        <v>8353</v>
      </c>
      <c r="S2542" s="15">
        <f t="shared" si="198"/>
        <v>41807.118495370371</v>
      </c>
      <c r="T2542" s="15">
        <f t="shared" si="199"/>
        <v>41852.118495370371</v>
      </c>
      <c r="U2542">
        <f t="shared" si="200"/>
        <v>2014</v>
      </c>
    </row>
    <row r="2543" spans="1:21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01"/>
        <v>14</v>
      </c>
      <c r="P2543" s="10">
        <f t="shared" si="197"/>
        <v>65.099999999999994</v>
      </c>
      <c r="Q2543" t="s">
        <v>8313</v>
      </c>
      <c r="R2543" t="s">
        <v>8314</v>
      </c>
      <c r="S2543" s="15">
        <f t="shared" si="198"/>
        <v>42025.357094907406</v>
      </c>
      <c r="T2543" s="15">
        <f t="shared" si="199"/>
        <v>42055.357094907406</v>
      </c>
      <c r="U2543">
        <f t="shared" si="200"/>
        <v>2015</v>
      </c>
    </row>
    <row r="2544" spans="1:21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01"/>
        <v>13</v>
      </c>
      <c r="P2544" s="10">
        <f t="shared" si="197"/>
        <v>93</v>
      </c>
      <c r="Q2544" t="s">
        <v>8323</v>
      </c>
      <c r="R2544" t="s">
        <v>8326</v>
      </c>
      <c r="S2544" s="15">
        <f t="shared" si="198"/>
        <v>42265.683182870373</v>
      </c>
      <c r="T2544" s="15">
        <f t="shared" si="199"/>
        <v>42293.207638888889</v>
      </c>
      <c r="U2544">
        <f t="shared" si="200"/>
        <v>2015</v>
      </c>
    </row>
    <row r="2545" spans="1:21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01"/>
        <v>13</v>
      </c>
      <c r="P2545" s="10">
        <f t="shared" si="197"/>
        <v>65</v>
      </c>
      <c r="Q2545" t="s">
        <v>8311</v>
      </c>
      <c r="R2545" t="s">
        <v>8349</v>
      </c>
      <c r="S2545" s="15">
        <f t="shared" si="198"/>
        <v>42140.879259259258</v>
      </c>
      <c r="T2545" s="15">
        <f t="shared" si="199"/>
        <v>42185.879259259258</v>
      </c>
      <c r="U2545">
        <f t="shared" si="200"/>
        <v>2015</v>
      </c>
    </row>
    <row r="2546" spans="1:21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01"/>
        <v>7</v>
      </c>
      <c r="P2546" s="10">
        <f t="shared" si="197"/>
        <v>216.67</v>
      </c>
      <c r="Q2546" t="s">
        <v>8327</v>
      </c>
      <c r="R2546" t="s">
        <v>8330</v>
      </c>
      <c r="S2546" s="15">
        <f t="shared" si="198"/>
        <v>42129.82540509259</v>
      </c>
      <c r="T2546" s="15">
        <f t="shared" si="199"/>
        <v>42186.25</v>
      </c>
      <c r="U2546">
        <f t="shared" si="200"/>
        <v>2015</v>
      </c>
    </row>
    <row r="2547" spans="1:21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01"/>
        <v>11</v>
      </c>
      <c r="P2547" s="10">
        <f t="shared" si="197"/>
        <v>108.33</v>
      </c>
      <c r="Q2547" t="s">
        <v>8323</v>
      </c>
      <c r="R2547" t="s">
        <v>8326</v>
      </c>
      <c r="S2547" s="15">
        <f t="shared" si="198"/>
        <v>42672.955138888887</v>
      </c>
      <c r="T2547" s="15">
        <f t="shared" si="199"/>
        <v>42704.708333333328</v>
      </c>
      <c r="U2547">
        <f t="shared" si="200"/>
        <v>2016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01"/>
        <v>130</v>
      </c>
      <c r="P2548" s="10">
        <f t="shared" si="197"/>
        <v>50</v>
      </c>
      <c r="Q2548" t="s">
        <v>8323</v>
      </c>
      <c r="R2548" t="s">
        <v>8326</v>
      </c>
      <c r="S2548" s="15">
        <f t="shared" si="198"/>
        <v>42053.106111111112</v>
      </c>
      <c r="T2548" s="15">
        <f t="shared" si="199"/>
        <v>42112.025694444441</v>
      </c>
      <c r="U2548">
        <f t="shared" si="200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01"/>
        <v>130</v>
      </c>
      <c r="P2549" s="10">
        <f t="shared" si="197"/>
        <v>46.43</v>
      </c>
      <c r="Q2549" t="s">
        <v>8323</v>
      </c>
      <c r="R2549" t="s">
        <v>8326</v>
      </c>
      <c r="S2549" s="15">
        <f t="shared" si="198"/>
        <v>42053.733078703706</v>
      </c>
      <c r="T2549" s="15">
        <f t="shared" si="199"/>
        <v>42063.207638888889</v>
      </c>
      <c r="U2549">
        <f t="shared" si="200"/>
        <v>2015</v>
      </c>
    </row>
    <row r="2550" spans="1:21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01"/>
        <v>27</v>
      </c>
      <c r="P2550" s="10">
        <f t="shared" si="197"/>
        <v>46.43</v>
      </c>
      <c r="Q2550" t="s">
        <v>8323</v>
      </c>
      <c r="R2550" t="s">
        <v>8326</v>
      </c>
      <c r="S2550" s="15">
        <f t="shared" si="198"/>
        <v>41841.651597222226</v>
      </c>
      <c r="T2550" s="15">
        <f t="shared" si="199"/>
        <v>41881.229166666664</v>
      </c>
      <c r="U2550">
        <f t="shared" si="200"/>
        <v>2014</v>
      </c>
    </row>
    <row r="2551" spans="1:21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01"/>
        <v>0</v>
      </c>
      <c r="P2551" s="10">
        <f t="shared" si="197"/>
        <v>92.14</v>
      </c>
      <c r="Q2551" t="s">
        <v>8323</v>
      </c>
      <c r="R2551" t="s">
        <v>8324</v>
      </c>
      <c r="S2551" s="15">
        <f t="shared" si="198"/>
        <v>42111.684027777781</v>
      </c>
      <c r="T2551" s="15">
        <f t="shared" si="199"/>
        <v>42169.804861111115</v>
      </c>
      <c r="U2551">
        <f t="shared" si="200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01"/>
        <v>16</v>
      </c>
      <c r="P2552" s="10">
        <f t="shared" si="197"/>
        <v>53.75</v>
      </c>
      <c r="Q2552" t="s">
        <v>8323</v>
      </c>
      <c r="R2552" t="s">
        <v>8326</v>
      </c>
      <c r="S2552" s="15">
        <f t="shared" si="198"/>
        <v>42803.579224537039</v>
      </c>
      <c r="T2552" s="15">
        <f t="shared" si="199"/>
        <v>42833.537557870368</v>
      </c>
      <c r="U2552">
        <f t="shared" si="200"/>
        <v>2017</v>
      </c>
    </row>
    <row r="2553" spans="1:21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01"/>
        <v>31</v>
      </c>
      <c r="P2553" s="10">
        <f t="shared" si="197"/>
        <v>21.47</v>
      </c>
      <c r="Q2553" t="s">
        <v>8327</v>
      </c>
      <c r="R2553" t="s">
        <v>8350</v>
      </c>
      <c r="S2553" s="15">
        <f t="shared" si="198"/>
        <v>41037.829918981479</v>
      </c>
      <c r="T2553" s="15">
        <f t="shared" si="199"/>
        <v>41058.829918981479</v>
      </c>
      <c r="U2553">
        <f t="shared" si="200"/>
        <v>2012</v>
      </c>
    </row>
    <row r="2554" spans="1:21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01"/>
        <v>128</v>
      </c>
      <c r="P2554" s="10">
        <f t="shared" si="197"/>
        <v>21.37</v>
      </c>
      <c r="Q2554" t="s">
        <v>8327</v>
      </c>
      <c r="R2554" t="s">
        <v>8329</v>
      </c>
      <c r="S2554" s="15">
        <f t="shared" si="198"/>
        <v>42692.109328703707</v>
      </c>
      <c r="T2554" s="15">
        <f t="shared" si="199"/>
        <v>42717.332638888889</v>
      </c>
      <c r="U2554">
        <f t="shared" si="200"/>
        <v>2016</v>
      </c>
    </row>
    <row r="2555" spans="1:21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01"/>
        <v>32</v>
      </c>
      <c r="P2555" s="10">
        <f t="shared" si="197"/>
        <v>40.06</v>
      </c>
      <c r="Q2555" t="s">
        <v>8323</v>
      </c>
      <c r="R2555" t="s">
        <v>8326</v>
      </c>
      <c r="S2555" s="15">
        <f t="shared" si="198"/>
        <v>41816.950370370374</v>
      </c>
      <c r="T2555" s="15">
        <f t="shared" si="199"/>
        <v>41853.583333333336</v>
      </c>
      <c r="U2555">
        <f t="shared" si="200"/>
        <v>2014</v>
      </c>
    </row>
    <row r="2556" spans="1:21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01"/>
        <v>32</v>
      </c>
      <c r="P2556" s="10">
        <f t="shared" si="197"/>
        <v>33.74</v>
      </c>
      <c r="Q2556" t="s">
        <v>8323</v>
      </c>
      <c r="R2556" t="s">
        <v>8326</v>
      </c>
      <c r="S2556" s="15">
        <f t="shared" si="198"/>
        <v>42399.707407407404</v>
      </c>
      <c r="T2556" s="15">
        <f t="shared" si="199"/>
        <v>42420.878472222219</v>
      </c>
      <c r="U2556">
        <f t="shared" si="200"/>
        <v>2016</v>
      </c>
    </row>
    <row r="2557" spans="1:21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01"/>
        <v>21</v>
      </c>
      <c r="P2557" s="10">
        <f t="shared" si="197"/>
        <v>45.79</v>
      </c>
      <c r="Q2557" t="s">
        <v>8323</v>
      </c>
      <c r="R2557" t="s">
        <v>8326</v>
      </c>
      <c r="S2557" s="15">
        <f t="shared" si="198"/>
        <v>42640.278171296297</v>
      </c>
      <c r="T2557" s="15">
        <f t="shared" si="199"/>
        <v>42670.278171296297</v>
      </c>
      <c r="U2557">
        <f t="shared" si="200"/>
        <v>2016</v>
      </c>
    </row>
    <row r="2558" spans="1:21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01"/>
        <v>1</v>
      </c>
      <c r="P2558" s="10">
        <f t="shared" si="197"/>
        <v>91.43</v>
      </c>
      <c r="Q2558" t="s">
        <v>8321</v>
      </c>
      <c r="R2558" t="s">
        <v>8325</v>
      </c>
      <c r="S2558" s="15">
        <f t="shared" si="198"/>
        <v>41841.762743055559</v>
      </c>
      <c r="T2558" s="15">
        <f t="shared" si="199"/>
        <v>41901.762743055559</v>
      </c>
      <c r="U2558">
        <f t="shared" si="200"/>
        <v>2014</v>
      </c>
    </row>
    <row r="2559" spans="1:21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01"/>
        <v>3</v>
      </c>
      <c r="P2559" s="10">
        <f t="shared" si="197"/>
        <v>64</v>
      </c>
      <c r="Q2559" t="s">
        <v>8321</v>
      </c>
      <c r="R2559" t="s">
        <v>8339</v>
      </c>
      <c r="S2559" s="15">
        <f t="shared" si="198"/>
        <v>41156.958993055552</v>
      </c>
      <c r="T2559" s="15">
        <f t="shared" si="199"/>
        <v>41201.958993055552</v>
      </c>
      <c r="U2559">
        <f t="shared" si="200"/>
        <v>2012</v>
      </c>
    </row>
    <row r="2560" spans="1:21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01"/>
        <v>18</v>
      </c>
      <c r="P2560" s="10">
        <f t="shared" si="197"/>
        <v>58.18</v>
      </c>
      <c r="Q2560" t="s">
        <v>8327</v>
      </c>
      <c r="R2560" t="s">
        <v>8350</v>
      </c>
      <c r="S2560" s="15">
        <f t="shared" si="198"/>
        <v>42025.637939814813</v>
      </c>
      <c r="T2560" s="15">
        <f t="shared" si="199"/>
        <v>42063.631944444445</v>
      </c>
      <c r="U2560">
        <f t="shared" si="200"/>
        <v>2015</v>
      </c>
    </row>
    <row r="2561" spans="1:21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01"/>
        <v>128</v>
      </c>
      <c r="P2561" s="10">
        <f t="shared" si="197"/>
        <v>37.65</v>
      </c>
      <c r="Q2561" t="s">
        <v>8327</v>
      </c>
      <c r="R2561" t="s">
        <v>8328</v>
      </c>
      <c r="S2561" s="15">
        <f t="shared" si="198"/>
        <v>40893.992962962962</v>
      </c>
      <c r="T2561" s="15">
        <f t="shared" si="199"/>
        <v>40933.992962962962</v>
      </c>
      <c r="U2561">
        <f t="shared" si="200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01"/>
        <v>128</v>
      </c>
      <c r="P2562" s="10">
        <f t="shared" si="197"/>
        <v>29.05</v>
      </c>
      <c r="Q2562" t="s">
        <v>8323</v>
      </c>
      <c r="R2562" t="s">
        <v>8326</v>
      </c>
      <c r="S2562" s="15">
        <f t="shared" si="198"/>
        <v>42789.462430555555</v>
      </c>
      <c r="T2562" s="15">
        <f t="shared" si="199"/>
        <v>42825.957638888889</v>
      </c>
      <c r="U2562">
        <f t="shared" si="200"/>
        <v>2017</v>
      </c>
    </row>
    <row r="2563" spans="1:21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1"/>
        <v>1</v>
      </c>
      <c r="P2563" s="10">
        <f t="shared" ref="P2563:P2626" si="202">ROUND(E2563/L2563,2)</f>
        <v>24.5</v>
      </c>
      <c r="Q2563" t="s">
        <v>8308</v>
      </c>
      <c r="R2563" t="s">
        <v>8318</v>
      </c>
      <c r="S2563" s="15">
        <f t="shared" ref="S2563:S2626" si="203">(((J2563/60)/60)/24)+DATE(1970,1,1)</f>
        <v>41890.511319444442</v>
      </c>
      <c r="T2563" s="15">
        <f t="shared" ref="T2563:T2626" si="204">(((I2563/60)/60)/24)+DATE(1970,1,1)</f>
        <v>41920.511319444442</v>
      </c>
      <c r="U2563">
        <f t="shared" ref="U2563:U2626" si="205">YEAR(S2563)</f>
        <v>2014</v>
      </c>
    </row>
    <row r="2564" spans="1:21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1"/>
        <v>127</v>
      </c>
      <c r="P2564" s="10">
        <f t="shared" si="202"/>
        <v>37.409999999999997</v>
      </c>
      <c r="Q2564" t="s">
        <v>8321</v>
      </c>
      <c r="R2564" t="s">
        <v>8343</v>
      </c>
      <c r="S2564" s="15">
        <f t="shared" si="203"/>
        <v>40730.896354166667</v>
      </c>
      <c r="T2564" s="15">
        <f t="shared" si="204"/>
        <v>40790.896354166667</v>
      </c>
      <c r="U2564">
        <f t="shared" si="205"/>
        <v>2011</v>
      </c>
    </row>
    <row r="2565" spans="1:21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1"/>
        <v>1</v>
      </c>
      <c r="P2565" s="10">
        <f t="shared" si="202"/>
        <v>90.86</v>
      </c>
      <c r="Q2565" t="s">
        <v>8308</v>
      </c>
      <c r="R2565" t="s">
        <v>8310</v>
      </c>
      <c r="S2565" s="15">
        <f t="shared" si="203"/>
        <v>41913.521064814813</v>
      </c>
      <c r="T2565" s="15">
        <f t="shared" si="204"/>
        <v>41943.521064814813</v>
      </c>
      <c r="U2565">
        <f t="shared" si="205"/>
        <v>2014</v>
      </c>
    </row>
    <row r="2566" spans="1:21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1"/>
        <v>106</v>
      </c>
      <c r="P2566" s="10">
        <f t="shared" si="202"/>
        <v>70.67</v>
      </c>
      <c r="Q2566" t="s">
        <v>8323</v>
      </c>
      <c r="R2566" t="s">
        <v>8324</v>
      </c>
      <c r="S2566" s="15">
        <f t="shared" si="203"/>
        <v>42465.16851851852</v>
      </c>
      <c r="T2566" s="15">
        <f t="shared" si="204"/>
        <v>42495.16851851852</v>
      </c>
      <c r="U2566">
        <f t="shared" si="205"/>
        <v>2016</v>
      </c>
    </row>
    <row r="2567" spans="1:21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1"/>
        <v>25</v>
      </c>
      <c r="P2567" s="10">
        <f t="shared" si="202"/>
        <v>57.73</v>
      </c>
      <c r="Q2567" t="s">
        <v>8327</v>
      </c>
      <c r="R2567" t="s">
        <v>8330</v>
      </c>
      <c r="S2567" s="15">
        <f t="shared" si="203"/>
        <v>42801.43104166667</v>
      </c>
      <c r="T2567" s="15">
        <f t="shared" si="204"/>
        <v>42831.389374999999</v>
      </c>
      <c r="U2567">
        <f t="shared" si="205"/>
        <v>2017</v>
      </c>
    </row>
    <row r="2568" spans="1:21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1"/>
        <v>181</v>
      </c>
      <c r="P2568" s="10">
        <f t="shared" si="202"/>
        <v>33.32</v>
      </c>
      <c r="Q2568" t="s">
        <v>8327</v>
      </c>
      <c r="R2568" t="s">
        <v>8331</v>
      </c>
      <c r="S2568" s="15">
        <f t="shared" si="203"/>
        <v>42198.750254629631</v>
      </c>
      <c r="T2568" s="15">
        <f t="shared" si="204"/>
        <v>42238.750254629631</v>
      </c>
      <c r="U2568">
        <f t="shared" si="205"/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1"/>
        <v>127</v>
      </c>
      <c r="P2569" s="10">
        <f t="shared" si="202"/>
        <v>22.61</v>
      </c>
      <c r="Q2569" t="s">
        <v>8323</v>
      </c>
      <c r="R2569" t="s">
        <v>8326</v>
      </c>
      <c r="S2569" s="15">
        <f t="shared" si="203"/>
        <v>42503.539976851855</v>
      </c>
      <c r="T2569" s="15">
        <f t="shared" si="204"/>
        <v>42548.791666666672</v>
      </c>
      <c r="U2569">
        <f t="shared" si="205"/>
        <v>2016</v>
      </c>
    </row>
    <row r="2570" spans="1:21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1"/>
        <v>140</v>
      </c>
      <c r="P2570" s="10">
        <f t="shared" si="202"/>
        <v>28.73</v>
      </c>
      <c r="Q2570" t="s">
        <v>8321</v>
      </c>
      <c r="R2570" t="s">
        <v>8343</v>
      </c>
      <c r="S2570" s="15">
        <f t="shared" si="203"/>
        <v>40918.738935185182</v>
      </c>
      <c r="T2570" s="15">
        <f t="shared" si="204"/>
        <v>40943.738935185182</v>
      </c>
      <c r="U2570">
        <f t="shared" si="205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1"/>
        <v>126</v>
      </c>
      <c r="P2571" s="10">
        <f t="shared" si="202"/>
        <v>17.53</v>
      </c>
      <c r="Q2571" t="s">
        <v>8323</v>
      </c>
      <c r="R2571" t="s">
        <v>8326</v>
      </c>
      <c r="S2571" s="15">
        <f t="shared" si="203"/>
        <v>42480.479861111111</v>
      </c>
      <c r="T2571" s="15">
        <f t="shared" si="204"/>
        <v>42510.479861111111</v>
      </c>
      <c r="U2571">
        <f t="shared" si="205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1"/>
        <v>126</v>
      </c>
      <c r="P2572" s="10">
        <f t="shared" si="202"/>
        <v>78.88</v>
      </c>
      <c r="Q2572" t="s">
        <v>8323</v>
      </c>
      <c r="R2572" t="s">
        <v>8326</v>
      </c>
      <c r="S2572" s="15">
        <f t="shared" si="203"/>
        <v>42289.761192129634</v>
      </c>
      <c r="T2572" s="15">
        <f t="shared" si="204"/>
        <v>42319.802858796291</v>
      </c>
      <c r="U2572">
        <f t="shared" si="205"/>
        <v>2015</v>
      </c>
    </row>
    <row r="2573" spans="1:21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1"/>
        <v>126</v>
      </c>
      <c r="P2573" s="10">
        <f t="shared" si="202"/>
        <v>31.5</v>
      </c>
      <c r="Q2573" t="s">
        <v>8321</v>
      </c>
      <c r="R2573" t="s">
        <v>8332</v>
      </c>
      <c r="S2573" s="15">
        <f t="shared" si="203"/>
        <v>42447.103518518517</v>
      </c>
      <c r="T2573" s="15">
        <f t="shared" si="204"/>
        <v>42477.103518518517</v>
      </c>
      <c r="U2573">
        <f t="shared" si="205"/>
        <v>2016</v>
      </c>
    </row>
    <row r="2574" spans="1:21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1"/>
        <v>127</v>
      </c>
      <c r="P2574" s="10">
        <f t="shared" si="202"/>
        <v>62.8</v>
      </c>
      <c r="Q2574" t="s">
        <v>8308</v>
      </c>
      <c r="R2574" t="s">
        <v>8309</v>
      </c>
      <c r="S2574" s="15">
        <f t="shared" si="203"/>
        <v>42115.853888888887</v>
      </c>
      <c r="T2574" s="15">
        <f t="shared" si="204"/>
        <v>42148.853888888887</v>
      </c>
      <c r="U2574">
        <f t="shared" si="205"/>
        <v>2015</v>
      </c>
    </row>
    <row r="2575" spans="1:21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1"/>
        <v>13</v>
      </c>
      <c r="P2575" s="10">
        <f t="shared" si="202"/>
        <v>25</v>
      </c>
      <c r="Q2575" t="s">
        <v>8313</v>
      </c>
      <c r="R2575" t="s">
        <v>8353</v>
      </c>
      <c r="S2575" s="15">
        <f t="shared" si="203"/>
        <v>42345.951539351852</v>
      </c>
      <c r="T2575" s="15">
        <f t="shared" si="204"/>
        <v>42375.951539351852</v>
      </c>
      <c r="U2575">
        <f t="shared" si="205"/>
        <v>2015</v>
      </c>
    </row>
    <row r="2576" spans="1:21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1"/>
        <v>21</v>
      </c>
      <c r="P2576" s="10">
        <f t="shared" si="202"/>
        <v>52.08</v>
      </c>
      <c r="Q2576" t="s">
        <v>8323</v>
      </c>
      <c r="R2576" t="s">
        <v>8326</v>
      </c>
      <c r="S2576" s="15">
        <f t="shared" si="203"/>
        <v>42701.908807870372</v>
      </c>
      <c r="T2576" s="15">
        <f t="shared" si="204"/>
        <v>42716.25</v>
      </c>
      <c r="U2576">
        <f t="shared" si="205"/>
        <v>2016</v>
      </c>
    </row>
    <row r="2577" spans="1:21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1"/>
        <v>18</v>
      </c>
      <c r="P2577" s="10">
        <f t="shared" si="202"/>
        <v>36.590000000000003</v>
      </c>
      <c r="Q2577" t="s">
        <v>8323</v>
      </c>
      <c r="R2577" t="s">
        <v>8326</v>
      </c>
      <c r="S2577" s="15">
        <f t="shared" si="203"/>
        <v>42606.056863425925</v>
      </c>
      <c r="T2577" s="15">
        <f t="shared" si="204"/>
        <v>42620.056863425925</v>
      </c>
      <c r="U2577">
        <f t="shared" si="205"/>
        <v>2016</v>
      </c>
    </row>
    <row r="2578" spans="1:21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1"/>
        <v>3</v>
      </c>
      <c r="P2578" s="10">
        <f t="shared" si="202"/>
        <v>88.71</v>
      </c>
      <c r="Q2578" t="s">
        <v>8308</v>
      </c>
      <c r="R2578" t="s">
        <v>8310</v>
      </c>
      <c r="S2578" s="15">
        <f t="shared" si="203"/>
        <v>42535.492280092592</v>
      </c>
      <c r="T2578" s="15">
        <f t="shared" si="204"/>
        <v>42565.492280092592</v>
      </c>
      <c r="U2578">
        <f t="shared" si="205"/>
        <v>2016</v>
      </c>
    </row>
    <row r="2579" spans="1:21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1"/>
        <v>124</v>
      </c>
      <c r="P2579" s="10">
        <f t="shared" si="202"/>
        <v>38.75</v>
      </c>
      <c r="Q2579" t="s">
        <v>8327</v>
      </c>
      <c r="R2579" t="s">
        <v>8331</v>
      </c>
      <c r="S2579" s="15">
        <f t="shared" si="203"/>
        <v>41072.739953703705</v>
      </c>
      <c r="T2579" s="15">
        <f t="shared" si="204"/>
        <v>41102.739953703705</v>
      </c>
      <c r="U2579">
        <f t="shared" si="205"/>
        <v>2012</v>
      </c>
    </row>
    <row r="2580" spans="1:21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1"/>
        <v>103</v>
      </c>
      <c r="P2580" s="10">
        <f t="shared" si="202"/>
        <v>56.36</v>
      </c>
      <c r="Q2580" t="s">
        <v>8327</v>
      </c>
      <c r="R2580" t="s">
        <v>8328</v>
      </c>
      <c r="S2580" s="15">
        <f t="shared" si="203"/>
        <v>40960.861562500002</v>
      </c>
      <c r="T2580" s="15">
        <f t="shared" si="204"/>
        <v>40976.207638888889</v>
      </c>
      <c r="U2580">
        <f t="shared" si="205"/>
        <v>2012</v>
      </c>
    </row>
    <row r="2581" spans="1:21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1"/>
        <v>11</v>
      </c>
      <c r="P2581" s="10">
        <f t="shared" si="202"/>
        <v>51.67</v>
      </c>
      <c r="Q2581" t="s">
        <v>8323</v>
      </c>
      <c r="R2581" t="s">
        <v>8326</v>
      </c>
      <c r="S2581" s="15">
        <f t="shared" si="203"/>
        <v>41983.752847222218</v>
      </c>
      <c r="T2581" s="15">
        <f t="shared" si="204"/>
        <v>42014.140972222223</v>
      </c>
      <c r="U2581">
        <f t="shared" si="205"/>
        <v>2014</v>
      </c>
    </row>
    <row r="2582" spans="1:21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1"/>
        <v>48</v>
      </c>
      <c r="P2582" s="10">
        <f t="shared" si="202"/>
        <v>62</v>
      </c>
      <c r="Q2582" t="s">
        <v>8323</v>
      </c>
      <c r="R2582" t="s">
        <v>8326</v>
      </c>
      <c r="S2582" s="15">
        <f t="shared" si="203"/>
        <v>41830.858344907407</v>
      </c>
      <c r="T2582" s="15">
        <f t="shared" si="204"/>
        <v>41852.291666666664</v>
      </c>
      <c r="U2582">
        <f t="shared" si="205"/>
        <v>2014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1"/>
        <v>124</v>
      </c>
      <c r="P2583" s="10">
        <f t="shared" si="202"/>
        <v>29.43</v>
      </c>
      <c r="Q2583" t="s">
        <v>8323</v>
      </c>
      <c r="R2583" t="s">
        <v>8326</v>
      </c>
      <c r="S2583" s="15">
        <f t="shared" si="203"/>
        <v>42544.814328703709</v>
      </c>
      <c r="T2583" s="15">
        <f t="shared" si="204"/>
        <v>42582.873611111107</v>
      </c>
      <c r="U2583">
        <f t="shared" si="205"/>
        <v>2016</v>
      </c>
    </row>
    <row r="2584" spans="1:21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1"/>
        <v>103</v>
      </c>
      <c r="P2584" s="10">
        <f t="shared" si="202"/>
        <v>205</v>
      </c>
      <c r="Q2584" t="s">
        <v>8308</v>
      </c>
      <c r="R2584" t="s">
        <v>8309</v>
      </c>
      <c r="S2584" s="15">
        <f t="shared" si="203"/>
        <v>42466.826180555552</v>
      </c>
      <c r="T2584" s="15">
        <f t="shared" si="204"/>
        <v>42496.826180555552</v>
      </c>
      <c r="U2584">
        <f t="shared" si="205"/>
        <v>2016</v>
      </c>
    </row>
    <row r="2585" spans="1:21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1"/>
        <v>61</v>
      </c>
      <c r="P2585" s="10">
        <f t="shared" si="202"/>
        <v>203.67</v>
      </c>
      <c r="Q2585" t="s">
        <v>8323</v>
      </c>
      <c r="R2585" t="s">
        <v>8326</v>
      </c>
      <c r="S2585" s="15">
        <f t="shared" si="203"/>
        <v>42415.398032407407</v>
      </c>
      <c r="T2585" s="15">
        <f t="shared" si="204"/>
        <v>42445.356365740736</v>
      </c>
      <c r="U2585">
        <f t="shared" si="205"/>
        <v>2016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1"/>
        <v>122</v>
      </c>
      <c r="P2586" s="10">
        <f t="shared" si="202"/>
        <v>27.73</v>
      </c>
      <c r="Q2586" t="s">
        <v>8323</v>
      </c>
      <c r="R2586" t="s">
        <v>8326</v>
      </c>
      <c r="S2586" s="15">
        <f t="shared" si="203"/>
        <v>42278.453668981485</v>
      </c>
      <c r="T2586" s="15">
        <f t="shared" si="204"/>
        <v>42296.458333333328</v>
      </c>
      <c r="U2586">
        <f t="shared" si="205"/>
        <v>2015</v>
      </c>
    </row>
    <row r="2587" spans="1:21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1"/>
        <v>102</v>
      </c>
      <c r="P2587" s="10">
        <f t="shared" si="202"/>
        <v>43.57</v>
      </c>
      <c r="Q2587" t="s">
        <v>8327</v>
      </c>
      <c r="R2587" t="s">
        <v>8328</v>
      </c>
      <c r="S2587" s="15">
        <f t="shared" si="203"/>
        <v>41192.758506944447</v>
      </c>
      <c r="T2587" s="15">
        <f t="shared" si="204"/>
        <v>41208.165972222225</v>
      </c>
      <c r="U2587">
        <f t="shared" si="205"/>
        <v>2012</v>
      </c>
    </row>
    <row r="2588" spans="1:21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1"/>
        <v>2</v>
      </c>
      <c r="P2588" s="10">
        <f t="shared" si="202"/>
        <v>67.78</v>
      </c>
      <c r="Q2588" t="s">
        <v>8323</v>
      </c>
      <c r="R2588" t="s">
        <v>8324</v>
      </c>
      <c r="S2588" s="15">
        <f t="shared" si="203"/>
        <v>42246.883784722217</v>
      </c>
      <c r="T2588" s="15">
        <f t="shared" si="204"/>
        <v>42276.883784722217</v>
      </c>
      <c r="U2588">
        <f t="shared" si="205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1"/>
        <v>122</v>
      </c>
      <c r="P2589" s="10">
        <f t="shared" si="202"/>
        <v>203.33</v>
      </c>
      <c r="Q2589" t="s">
        <v>8323</v>
      </c>
      <c r="R2589" t="s">
        <v>8326</v>
      </c>
      <c r="S2589" s="15">
        <f t="shared" si="203"/>
        <v>42152.503495370373</v>
      </c>
      <c r="T2589" s="15">
        <f t="shared" si="204"/>
        <v>42172.503495370373</v>
      </c>
      <c r="U2589">
        <f t="shared" si="205"/>
        <v>2015</v>
      </c>
    </row>
    <row r="2590" spans="1:21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ref="O2590:O2653" si="206">ROUND(E2590/D2590*100,0)</f>
        <v>2</v>
      </c>
      <c r="P2590" s="10">
        <f t="shared" si="202"/>
        <v>25.29</v>
      </c>
      <c r="Q2590" t="s">
        <v>8316</v>
      </c>
      <c r="R2590" t="s">
        <v>8334</v>
      </c>
      <c r="S2590" s="15">
        <f t="shared" si="203"/>
        <v>41499.546759259261</v>
      </c>
      <c r="T2590" s="15">
        <f t="shared" si="204"/>
        <v>41531.546759259261</v>
      </c>
      <c r="U2590">
        <f t="shared" si="205"/>
        <v>2013</v>
      </c>
    </row>
    <row r="2591" spans="1:21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6"/>
        <v>121</v>
      </c>
      <c r="P2591" s="10">
        <f t="shared" si="202"/>
        <v>37.94</v>
      </c>
      <c r="Q2591" t="s">
        <v>8327</v>
      </c>
      <c r="R2591" t="s">
        <v>8328</v>
      </c>
      <c r="S2591" s="15">
        <f t="shared" si="203"/>
        <v>41023.227731481478</v>
      </c>
      <c r="T2591" s="15">
        <f t="shared" si="204"/>
        <v>41083.227731481478</v>
      </c>
      <c r="U2591">
        <f t="shared" si="205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6"/>
        <v>121</v>
      </c>
      <c r="P2592" s="10">
        <f t="shared" si="202"/>
        <v>33.67</v>
      </c>
      <c r="Q2592" t="s">
        <v>8323</v>
      </c>
      <c r="R2592" t="s">
        <v>8326</v>
      </c>
      <c r="S2592" s="15">
        <f t="shared" si="203"/>
        <v>41882.585648148146</v>
      </c>
      <c r="T2592" s="15">
        <f t="shared" si="204"/>
        <v>41912.666666666664</v>
      </c>
      <c r="U2592">
        <f t="shared" si="205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6"/>
        <v>242</v>
      </c>
      <c r="P2593" s="10">
        <f t="shared" si="202"/>
        <v>24.2</v>
      </c>
      <c r="Q2593" t="s">
        <v>8323</v>
      </c>
      <c r="R2593" t="s">
        <v>8326</v>
      </c>
      <c r="S2593" s="15">
        <f t="shared" si="203"/>
        <v>42107.621018518519</v>
      </c>
      <c r="T2593" s="15">
        <f t="shared" si="204"/>
        <v>42167.621018518519</v>
      </c>
      <c r="U2593">
        <f t="shared" si="205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6"/>
        <v>242</v>
      </c>
      <c r="P2594" s="10">
        <f t="shared" si="202"/>
        <v>43.21</v>
      </c>
      <c r="Q2594" t="s">
        <v>8323</v>
      </c>
      <c r="R2594" t="s">
        <v>8326</v>
      </c>
      <c r="S2594" s="15">
        <f t="shared" si="203"/>
        <v>42559.776724537034</v>
      </c>
      <c r="T2594" s="15">
        <f t="shared" si="204"/>
        <v>42589.776724537034</v>
      </c>
      <c r="U2594">
        <f t="shared" si="205"/>
        <v>2016</v>
      </c>
    </row>
    <row r="2595" spans="1:21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6"/>
        <v>0</v>
      </c>
      <c r="P2595" s="10">
        <f t="shared" si="202"/>
        <v>201.67</v>
      </c>
      <c r="Q2595" t="s">
        <v>8323</v>
      </c>
      <c r="R2595" t="s">
        <v>8324</v>
      </c>
      <c r="S2595" s="15">
        <f t="shared" si="203"/>
        <v>42255.791909722218</v>
      </c>
      <c r="T2595" s="15">
        <f t="shared" si="204"/>
        <v>42285.791909722218</v>
      </c>
      <c r="U2595">
        <f t="shared" si="205"/>
        <v>2015</v>
      </c>
    </row>
    <row r="2596" spans="1:21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6"/>
        <v>100</v>
      </c>
      <c r="P2596" s="10">
        <f t="shared" si="202"/>
        <v>46.23</v>
      </c>
      <c r="Q2596" t="s">
        <v>8321</v>
      </c>
      <c r="R2596" t="s">
        <v>8322</v>
      </c>
      <c r="S2596" s="15">
        <f t="shared" si="203"/>
        <v>42211.951284722221</v>
      </c>
      <c r="T2596" s="15">
        <f t="shared" si="204"/>
        <v>42226.951284722221</v>
      </c>
      <c r="U2596">
        <f t="shared" si="205"/>
        <v>2015</v>
      </c>
    </row>
    <row r="2597" spans="1:21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6"/>
        <v>6</v>
      </c>
      <c r="P2597" s="10">
        <f t="shared" si="202"/>
        <v>50.08</v>
      </c>
      <c r="Q2597" t="s">
        <v>8316</v>
      </c>
      <c r="R2597" t="s">
        <v>8334</v>
      </c>
      <c r="S2597" s="15">
        <f t="shared" si="203"/>
        <v>42340.701504629629</v>
      </c>
      <c r="T2597" s="15">
        <f t="shared" si="204"/>
        <v>42368.701504629629</v>
      </c>
      <c r="U2597">
        <f t="shared" si="205"/>
        <v>2015</v>
      </c>
    </row>
    <row r="2598" spans="1:21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6"/>
        <v>100</v>
      </c>
      <c r="P2598" s="10">
        <f t="shared" si="202"/>
        <v>27.27</v>
      </c>
      <c r="Q2598" t="s">
        <v>8321</v>
      </c>
      <c r="R2598" t="s">
        <v>8332</v>
      </c>
      <c r="S2598" s="15">
        <f t="shared" si="203"/>
        <v>41995.752986111111</v>
      </c>
      <c r="T2598" s="15">
        <f t="shared" si="204"/>
        <v>42034.708333333328</v>
      </c>
      <c r="U2598">
        <f t="shared" si="205"/>
        <v>2014</v>
      </c>
    </row>
    <row r="2599" spans="1:21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6"/>
        <v>120</v>
      </c>
      <c r="P2599" s="10">
        <f t="shared" si="202"/>
        <v>60</v>
      </c>
      <c r="Q2599" t="s">
        <v>8321</v>
      </c>
      <c r="R2599" t="s">
        <v>8343</v>
      </c>
      <c r="S2599" s="15">
        <f t="shared" si="203"/>
        <v>40612.695208333331</v>
      </c>
      <c r="T2599" s="15">
        <f t="shared" si="204"/>
        <v>40636.041666666664</v>
      </c>
      <c r="U2599">
        <f t="shared" si="205"/>
        <v>2011</v>
      </c>
    </row>
    <row r="2600" spans="1:21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6"/>
        <v>120</v>
      </c>
      <c r="P2600" s="10">
        <f t="shared" si="202"/>
        <v>42.86</v>
      </c>
      <c r="Q2600" t="s">
        <v>8321</v>
      </c>
      <c r="R2600" t="s">
        <v>8322</v>
      </c>
      <c r="S2600" s="15">
        <f t="shared" si="203"/>
        <v>41657.985081018516</v>
      </c>
      <c r="T2600" s="15">
        <f t="shared" si="204"/>
        <v>41699.720833333333</v>
      </c>
      <c r="U2600">
        <f t="shared" si="205"/>
        <v>2014</v>
      </c>
    </row>
    <row r="2601" spans="1:21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6"/>
        <v>3</v>
      </c>
      <c r="P2601" s="10">
        <f t="shared" si="202"/>
        <v>75</v>
      </c>
      <c r="Q2601" t="s">
        <v>8311</v>
      </c>
      <c r="R2601" t="s">
        <v>8348</v>
      </c>
      <c r="S2601" s="15">
        <f t="shared" si="203"/>
        <v>42457.871516203704</v>
      </c>
      <c r="T2601" s="15">
        <f t="shared" si="204"/>
        <v>42487.579861111109</v>
      </c>
      <c r="U2601">
        <f t="shared" si="205"/>
        <v>2016</v>
      </c>
    </row>
    <row r="2602" spans="1:21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6"/>
        <v>299</v>
      </c>
      <c r="P2602" s="10">
        <f t="shared" si="202"/>
        <v>35.119999999999997</v>
      </c>
      <c r="Q2602" t="s">
        <v>8316</v>
      </c>
      <c r="R2602" t="s">
        <v>8317</v>
      </c>
      <c r="S2602" s="15">
        <f t="shared" si="203"/>
        <v>42689.853090277778</v>
      </c>
      <c r="T2602" s="15">
        <f t="shared" si="204"/>
        <v>42696.853090277778</v>
      </c>
      <c r="U2602">
        <f t="shared" si="205"/>
        <v>2016</v>
      </c>
    </row>
    <row r="2603" spans="1:21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6"/>
        <v>238</v>
      </c>
      <c r="P2603" s="10">
        <f t="shared" si="202"/>
        <v>33.06</v>
      </c>
      <c r="Q2603" t="s">
        <v>8311</v>
      </c>
      <c r="R2603" t="s">
        <v>8333</v>
      </c>
      <c r="S2603" s="15">
        <f t="shared" si="203"/>
        <v>41235.054560185185</v>
      </c>
      <c r="T2603" s="15">
        <f t="shared" si="204"/>
        <v>41249.054560185185</v>
      </c>
      <c r="U2603">
        <f t="shared" si="205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6"/>
        <v>169</v>
      </c>
      <c r="P2604" s="10">
        <f t="shared" si="202"/>
        <v>45.62</v>
      </c>
      <c r="Q2604" t="s">
        <v>8323</v>
      </c>
      <c r="R2604" t="s">
        <v>8326</v>
      </c>
      <c r="S2604" s="15">
        <f t="shared" si="203"/>
        <v>41881.361342592594</v>
      </c>
      <c r="T2604" s="15">
        <f t="shared" si="204"/>
        <v>41911.361342592594</v>
      </c>
      <c r="U2604">
        <f t="shared" si="205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6"/>
        <v>108</v>
      </c>
      <c r="P2605" s="10">
        <f t="shared" si="202"/>
        <v>28.19</v>
      </c>
      <c r="Q2605" t="s">
        <v>8323</v>
      </c>
      <c r="R2605" t="s">
        <v>8326</v>
      </c>
      <c r="S2605" s="15">
        <f t="shared" si="203"/>
        <v>41858.355393518519</v>
      </c>
      <c r="T2605" s="15">
        <f t="shared" si="204"/>
        <v>41882.547222222223</v>
      </c>
      <c r="U2605">
        <f t="shared" si="205"/>
        <v>2014</v>
      </c>
    </row>
    <row r="2606" spans="1:21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6"/>
        <v>3</v>
      </c>
      <c r="P2606" s="10">
        <f t="shared" si="202"/>
        <v>73.88</v>
      </c>
      <c r="Q2606" t="s">
        <v>8313</v>
      </c>
      <c r="R2606" t="s">
        <v>8314</v>
      </c>
      <c r="S2606" s="15">
        <f t="shared" si="203"/>
        <v>41877.638298611113</v>
      </c>
      <c r="T2606" s="15">
        <f t="shared" si="204"/>
        <v>41912.638298611113</v>
      </c>
      <c r="U2606">
        <f t="shared" si="205"/>
        <v>2014</v>
      </c>
    </row>
    <row r="2607" spans="1:21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6"/>
        <v>4</v>
      </c>
      <c r="P2607" s="10">
        <f t="shared" si="202"/>
        <v>45.39</v>
      </c>
      <c r="Q2607" t="s">
        <v>8308</v>
      </c>
      <c r="R2607" t="s">
        <v>8342</v>
      </c>
      <c r="S2607" s="15">
        <f t="shared" si="203"/>
        <v>41835.639155092591</v>
      </c>
      <c r="T2607" s="15">
        <f t="shared" si="204"/>
        <v>41865.639155092591</v>
      </c>
      <c r="U2607">
        <f t="shared" si="205"/>
        <v>2014</v>
      </c>
    </row>
    <row r="2608" spans="1:21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6"/>
        <v>0</v>
      </c>
      <c r="P2608" s="10">
        <f t="shared" si="202"/>
        <v>84.29</v>
      </c>
      <c r="Q2608" t="s">
        <v>8308</v>
      </c>
      <c r="R2608" t="s">
        <v>8310</v>
      </c>
      <c r="S2608" s="15">
        <f t="shared" si="203"/>
        <v>42737.663877314815</v>
      </c>
      <c r="T2608" s="15">
        <f t="shared" si="204"/>
        <v>42767.663877314815</v>
      </c>
      <c r="U2608">
        <f t="shared" si="205"/>
        <v>2017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6"/>
        <v>20</v>
      </c>
      <c r="P2609" s="10">
        <f t="shared" si="202"/>
        <v>25.52</v>
      </c>
      <c r="Q2609" t="s">
        <v>8323</v>
      </c>
      <c r="R2609" t="s">
        <v>8324</v>
      </c>
      <c r="S2609" s="15">
        <f t="shared" si="203"/>
        <v>42630.922893518517</v>
      </c>
      <c r="T2609" s="15">
        <f t="shared" si="204"/>
        <v>42665.922893518517</v>
      </c>
      <c r="U2609">
        <f t="shared" si="205"/>
        <v>2016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6"/>
        <v>12</v>
      </c>
      <c r="P2610" s="10">
        <f t="shared" si="202"/>
        <v>24.46</v>
      </c>
      <c r="Q2610" t="s">
        <v>8323</v>
      </c>
      <c r="R2610" t="s">
        <v>8335</v>
      </c>
      <c r="S2610" s="15">
        <f t="shared" si="203"/>
        <v>42010.968240740738</v>
      </c>
      <c r="T2610" s="15">
        <f t="shared" si="204"/>
        <v>42055.968240740738</v>
      </c>
      <c r="U2610">
        <f t="shared" si="205"/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6"/>
        <v>167</v>
      </c>
      <c r="P2611" s="10">
        <f t="shared" si="202"/>
        <v>17.239999999999998</v>
      </c>
      <c r="Q2611" t="s">
        <v>8327</v>
      </c>
      <c r="R2611" t="s">
        <v>8331</v>
      </c>
      <c r="S2611" s="15">
        <f t="shared" si="203"/>
        <v>42498.341122685189</v>
      </c>
      <c r="T2611" s="15">
        <f t="shared" si="204"/>
        <v>42533.229166666672</v>
      </c>
      <c r="U2611">
        <f t="shared" si="205"/>
        <v>2016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6"/>
        <v>2</v>
      </c>
      <c r="P2612" s="10">
        <f t="shared" si="202"/>
        <v>25.43</v>
      </c>
      <c r="Q2612" t="s">
        <v>8316</v>
      </c>
      <c r="R2612" t="s">
        <v>8344</v>
      </c>
      <c r="S2612" s="15">
        <f t="shared" si="203"/>
        <v>41926.854166666664</v>
      </c>
      <c r="T2612" s="15">
        <f t="shared" si="204"/>
        <v>41957.895833333328</v>
      </c>
      <c r="U2612">
        <f t="shared" si="205"/>
        <v>2014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6"/>
        <v>3</v>
      </c>
      <c r="P2613" s="10">
        <f t="shared" si="202"/>
        <v>65</v>
      </c>
      <c r="Q2613" t="s">
        <v>8319</v>
      </c>
      <c r="R2613" t="s">
        <v>8345</v>
      </c>
      <c r="S2613" s="15">
        <f t="shared" si="203"/>
        <v>42170.728460648148</v>
      </c>
      <c r="T2613" s="15">
        <f t="shared" si="204"/>
        <v>42200.728460648148</v>
      </c>
      <c r="U2613">
        <f t="shared" si="205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6"/>
        <v>105</v>
      </c>
      <c r="P2614" s="10">
        <f t="shared" si="202"/>
        <v>29</v>
      </c>
      <c r="Q2614" t="s">
        <v>8323</v>
      </c>
      <c r="R2614" t="s">
        <v>8326</v>
      </c>
      <c r="S2614" s="15">
        <f t="shared" si="203"/>
        <v>42338.963912037041</v>
      </c>
      <c r="T2614" s="15">
        <f t="shared" si="204"/>
        <v>42353</v>
      </c>
      <c r="U2614">
        <f t="shared" si="205"/>
        <v>2015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6"/>
        <v>29</v>
      </c>
      <c r="P2615" s="10">
        <f t="shared" si="202"/>
        <v>44.31</v>
      </c>
      <c r="Q2615" t="s">
        <v>8323</v>
      </c>
      <c r="R2615" t="s">
        <v>8326</v>
      </c>
      <c r="S2615" s="15">
        <f t="shared" si="203"/>
        <v>41779.045937499999</v>
      </c>
      <c r="T2615" s="15">
        <f t="shared" si="204"/>
        <v>41820.727777777778</v>
      </c>
      <c r="U2615">
        <f t="shared" si="205"/>
        <v>2014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6"/>
        <v>10</v>
      </c>
      <c r="P2616" s="10">
        <f t="shared" si="202"/>
        <v>71.25</v>
      </c>
      <c r="Q2616" t="s">
        <v>8321</v>
      </c>
      <c r="R2616" t="s">
        <v>8339</v>
      </c>
      <c r="S2616" s="15">
        <f t="shared" si="203"/>
        <v>42238.726631944446</v>
      </c>
      <c r="T2616" s="15">
        <f t="shared" si="204"/>
        <v>42298.726631944446</v>
      </c>
      <c r="U2616">
        <f t="shared" si="205"/>
        <v>2015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6"/>
        <v>14</v>
      </c>
      <c r="P2617" s="10">
        <f t="shared" si="202"/>
        <v>43.85</v>
      </c>
      <c r="Q2617" t="s">
        <v>8311</v>
      </c>
      <c r="R2617" t="s">
        <v>8356</v>
      </c>
      <c r="S2617" s="15">
        <f t="shared" si="203"/>
        <v>41311.126481481479</v>
      </c>
      <c r="T2617" s="15">
        <f t="shared" si="204"/>
        <v>41341.126481481479</v>
      </c>
      <c r="U2617">
        <f t="shared" si="205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6"/>
        <v>114</v>
      </c>
      <c r="P2618" s="10">
        <f t="shared" si="202"/>
        <v>40.71</v>
      </c>
      <c r="Q2618" t="s">
        <v>8323</v>
      </c>
      <c r="R2618" t="s">
        <v>8326</v>
      </c>
      <c r="S2618" s="15">
        <f t="shared" si="203"/>
        <v>42232.702546296292</v>
      </c>
      <c r="T2618" s="15">
        <f t="shared" si="204"/>
        <v>42264.165972222225</v>
      </c>
      <c r="U2618">
        <f t="shared" si="205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6"/>
        <v>114</v>
      </c>
      <c r="P2619" s="10">
        <f t="shared" si="202"/>
        <v>27.14</v>
      </c>
      <c r="Q2619" t="s">
        <v>8323</v>
      </c>
      <c r="R2619" t="s">
        <v>8326</v>
      </c>
      <c r="S2619" s="15">
        <f t="shared" si="203"/>
        <v>41779.724224537036</v>
      </c>
      <c r="T2619" s="15">
        <f t="shared" si="204"/>
        <v>41805.666666666664</v>
      </c>
      <c r="U2619">
        <f t="shared" si="205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6"/>
        <v>228</v>
      </c>
      <c r="P2620" s="10">
        <f t="shared" si="202"/>
        <v>57</v>
      </c>
      <c r="Q2620" t="s">
        <v>8323</v>
      </c>
      <c r="R2620" t="s">
        <v>8326</v>
      </c>
      <c r="S2620" s="15">
        <f t="shared" si="203"/>
        <v>42045.84238425926</v>
      </c>
      <c r="T2620" s="15">
        <f t="shared" si="204"/>
        <v>42075.800717592589</v>
      </c>
      <c r="U2620">
        <f t="shared" si="205"/>
        <v>2015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6"/>
        <v>9</v>
      </c>
      <c r="P2621" s="10">
        <f t="shared" si="202"/>
        <v>80.709999999999994</v>
      </c>
      <c r="Q2621" t="s">
        <v>8323</v>
      </c>
      <c r="R2621" t="s">
        <v>8326</v>
      </c>
      <c r="S2621" s="15">
        <f t="shared" si="203"/>
        <v>42199.648912037039</v>
      </c>
      <c r="T2621" s="15">
        <f t="shared" si="204"/>
        <v>42217.041666666672</v>
      </c>
      <c r="U2621">
        <f t="shared" si="205"/>
        <v>2015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6"/>
        <v>113</v>
      </c>
      <c r="P2622" s="10">
        <f t="shared" si="202"/>
        <v>37.67</v>
      </c>
      <c r="Q2622" t="s">
        <v>8323</v>
      </c>
      <c r="R2622" t="s">
        <v>8335</v>
      </c>
      <c r="S2622" s="15">
        <f t="shared" si="203"/>
        <v>42619.802488425921</v>
      </c>
      <c r="T2622" s="15">
        <f t="shared" si="204"/>
        <v>42659.875</v>
      </c>
      <c r="U2622">
        <f t="shared" si="205"/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6"/>
        <v>113</v>
      </c>
      <c r="P2623" s="10">
        <f t="shared" si="202"/>
        <v>19.47</v>
      </c>
      <c r="Q2623" t="s">
        <v>8321</v>
      </c>
      <c r="R2623" t="s">
        <v>8343</v>
      </c>
      <c r="S2623" s="15">
        <f t="shared" si="203"/>
        <v>42360.487210648149</v>
      </c>
      <c r="T2623" s="15">
        <f t="shared" si="204"/>
        <v>42390.487210648149</v>
      </c>
      <c r="U2623">
        <f t="shared" si="205"/>
        <v>2015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6"/>
        <v>113</v>
      </c>
      <c r="P2624" s="10">
        <f t="shared" si="202"/>
        <v>12.53</v>
      </c>
      <c r="Q2624" t="s">
        <v>8327</v>
      </c>
      <c r="R2624" t="s">
        <v>8338</v>
      </c>
      <c r="S2624" s="15">
        <f t="shared" si="203"/>
        <v>41596.913437499999</v>
      </c>
      <c r="T2624" s="15">
        <f t="shared" si="204"/>
        <v>41625.5</v>
      </c>
      <c r="U2624">
        <f t="shared" si="205"/>
        <v>2013</v>
      </c>
    </row>
    <row r="2625" spans="1:21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6"/>
        <v>28</v>
      </c>
      <c r="P2625" s="10">
        <f t="shared" si="202"/>
        <v>51</v>
      </c>
      <c r="Q2625" t="s">
        <v>8323</v>
      </c>
      <c r="R2625" t="s">
        <v>8326</v>
      </c>
      <c r="S2625" s="15">
        <f t="shared" si="203"/>
        <v>41765.938657407409</v>
      </c>
      <c r="T2625" s="15">
        <f t="shared" si="204"/>
        <v>41795.938657407409</v>
      </c>
      <c r="U2625">
        <f t="shared" si="205"/>
        <v>2014</v>
      </c>
    </row>
    <row r="2626" spans="1:21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6"/>
        <v>22</v>
      </c>
      <c r="P2626" s="10">
        <f t="shared" si="202"/>
        <v>56</v>
      </c>
      <c r="Q2626" t="s">
        <v>8321</v>
      </c>
      <c r="R2626" t="s">
        <v>8325</v>
      </c>
      <c r="S2626" s="15">
        <f t="shared" si="203"/>
        <v>41900.505312499998</v>
      </c>
      <c r="T2626" s="15">
        <f t="shared" si="204"/>
        <v>41930.505312499998</v>
      </c>
      <c r="U2626">
        <f t="shared" si="205"/>
        <v>2014</v>
      </c>
    </row>
    <row r="2627" spans="1:21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6"/>
        <v>10</v>
      </c>
      <c r="P2627" s="10">
        <f t="shared" ref="P2627:P2690" si="207">ROUND(E2627/L2627,2)</f>
        <v>62.22</v>
      </c>
      <c r="Q2627" t="s">
        <v>8327</v>
      </c>
      <c r="R2627" t="s">
        <v>8330</v>
      </c>
      <c r="S2627" s="15">
        <f t="shared" ref="S2627:S2690" si="208">(((J2627/60)/60)/24)+DATE(1970,1,1)</f>
        <v>41845.968159722222</v>
      </c>
      <c r="T2627" s="15">
        <f t="shared" ref="T2627:T2690" si="209">(((I2627/60)/60)/24)+DATE(1970,1,1)</f>
        <v>41875.968159722222</v>
      </c>
      <c r="U2627">
        <f t="shared" ref="U2627:U2690" si="210">YEAR(S2627)</f>
        <v>2014</v>
      </c>
    </row>
    <row r="2628" spans="1:21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6"/>
        <v>0</v>
      </c>
      <c r="P2628" s="10">
        <f t="shared" si="207"/>
        <v>50.91</v>
      </c>
      <c r="Q2628" t="s">
        <v>8316</v>
      </c>
      <c r="R2628" t="s">
        <v>8334</v>
      </c>
      <c r="S2628" s="15">
        <f t="shared" si="208"/>
        <v>41255.833611111113</v>
      </c>
      <c r="T2628" s="15">
        <f t="shared" si="209"/>
        <v>41285.833611111113</v>
      </c>
      <c r="U2628">
        <f t="shared" si="210"/>
        <v>2012</v>
      </c>
    </row>
    <row r="2629" spans="1:21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6"/>
        <v>124</v>
      </c>
      <c r="P2629" s="10">
        <f t="shared" si="207"/>
        <v>43</v>
      </c>
      <c r="Q2629" t="s">
        <v>8327</v>
      </c>
      <c r="R2629" t="s">
        <v>8328</v>
      </c>
      <c r="S2629" s="15">
        <f t="shared" si="208"/>
        <v>40981.710243055553</v>
      </c>
      <c r="T2629" s="15">
        <f t="shared" si="209"/>
        <v>41011.710243055553</v>
      </c>
      <c r="U2629">
        <f t="shared" si="210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6"/>
        <v>159</v>
      </c>
      <c r="P2630" s="10">
        <f t="shared" si="207"/>
        <v>18</v>
      </c>
      <c r="Q2630" t="s">
        <v>8323</v>
      </c>
      <c r="R2630" t="s">
        <v>8326</v>
      </c>
      <c r="S2630" s="15">
        <f t="shared" si="208"/>
        <v>42628.650208333333</v>
      </c>
      <c r="T2630" s="15">
        <f t="shared" si="209"/>
        <v>42659.650208333333</v>
      </c>
      <c r="U2630">
        <f t="shared" si="210"/>
        <v>2016</v>
      </c>
    </row>
    <row r="2631" spans="1:21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6"/>
        <v>185</v>
      </c>
      <c r="P2631" s="10">
        <f t="shared" si="207"/>
        <v>50.45</v>
      </c>
      <c r="Q2631" t="s">
        <v>8327</v>
      </c>
      <c r="R2631" t="s">
        <v>8331</v>
      </c>
      <c r="S2631" s="15">
        <f t="shared" si="208"/>
        <v>40687.285844907405</v>
      </c>
      <c r="T2631" s="15">
        <f t="shared" si="209"/>
        <v>40749.284722222219</v>
      </c>
      <c r="U2631">
        <f t="shared" si="210"/>
        <v>2011</v>
      </c>
    </row>
    <row r="2632" spans="1:21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6"/>
        <v>28</v>
      </c>
      <c r="P2632" s="10">
        <f t="shared" si="207"/>
        <v>55.3</v>
      </c>
      <c r="Q2632" t="s">
        <v>8308</v>
      </c>
      <c r="R2632" t="s">
        <v>8310</v>
      </c>
      <c r="S2632" s="15">
        <f t="shared" si="208"/>
        <v>41971.866574074069</v>
      </c>
      <c r="T2632" s="15">
        <f t="shared" si="209"/>
        <v>42016.866574074069</v>
      </c>
      <c r="U2632">
        <f t="shared" si="210"/>
        <v>2014</v>
      </c>
    </row>
    <row r="2633" spans="1:21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6"/>
        <v>11</v>
      </c>
      <c r="P2633" s="10">
        <f t="shared" si="207"/>
        <v>69.13</v>
      </c>
      <c r="Q2633" t="s">
        <v>8313</v>
      </c>
      <c r="R2633" t="s">
        <v>8314</v>
      </c>
      <c r="S2633" s="15">
        <f t="shared" si="208"/>
        <v>41880.068437499998</v>
      </c>
      <c r="T2633" s="15">
        <f t="shared" si="209"/>
        <v>41910.068437499998</v>
      </c>
      <c r="U2633">
        <f t="shared" si="210"/>
        <v>2014</v>
      </c>
    </row>
    <row r="2634" spans="1:21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6"/>
        <v>110</v>
      </c>
      <c r="P2634" s="10">
        <f t="shared" si="207"/>
        <v>42.38</v>
      </c>
      <c r="Q2634" t="s">
        <v>8327</v>
      </c>
      <c r="R2634" t="s">
        <v>8331</v>
      </c>
      <c r="S2634" s="15">
        <f t="shared" si="208"/>
        <v>42193.650671296295</v>
      </c>
      <c r="T2634" s="15">
        <f t="shared" si="209"/>
        <v>42238.207638888889</v>
      </c>
      <c r="U2634">
        <f t="shared" si="210"/>
        <v>2015</v>
      </c>
    </row>
    <row r="2635" spans="1:21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6"/>
        <v>110</v>
      </c>
      <c r="P2635" s="10">
        <f t="shared" si="207"/>
        <v>50</v>
      </c>
      <c r="Q2635" t="s">
        <v>8327</v>
      </c>
      <c r="R2635" t="s">
        <v>8331</v>
      </c>
      <c r="S2635" s="15">
        <f t="shared" si="208"/>
        <v>41246.874814814815</v>
      </c>
      <c r="T2635" s="15">
        <f t="shared" si="209"/>
        <v>41276.874814814815</v>
      </c>
      <c r="U2635">
        <f t="shared" si="210"/>
        <v>2012</v>
      </c>
    </row>
    <row r="2636" spans="1:21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6"/>
        <v>11</v>
      </c>
      <c r="P2636" s="10">
        <f t="shared" si="207"/>
        <v>39.29</v>
      </c>
      <c r="Q2636" t="s">
        <v>8311</v>
      </c>
      <c r="R2636" t="s">
        <v>8356</v>
      </c>
      <c r="S2636" s="15">
        <f t="shared" si="208"/>
        <v>40855.765092592592</v>
      </c>
      <c r="T2636" s="15">
        <f t="shared" si="209"/>
        <v>40895.765092592592</v>
      </c>
      <c r="U2636">
        <f t="shared" si="210"/>
        <v>2011</v>
      </c>
    </row>
    <row r="2637" spans="1:21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6"/>
        <v>5</v>
      </c>
      <c r="P2637" s="10">
        <f t="shared" si="207"/>
        <v>183.33</v>
      </c>
      <c r="Q2637" t="s">
        <v>8323</v>
      </c>
      <c r="R2637" t="s">
        <v>8326</v>
      </c>
      <c r="S2637" s="15">
        <f t="shared" si="208"/>
        <v>42258.646504629629</v>
      </c>
      <c r="T2637" s="15">
        <f t="shared" si="209"/>
        <v>42288.645196759258</v>
      </c>
      <c r="U2637">
        <f t="shared" si="210"/>
        <v>2015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6"/>
        <v>110</v>
      </c>
      <c r="P2638" s="10">
        <f t="shared" si="207"/>
        <v>55</v>
      </c>
      <c r="Q2638" t="s">
        <v>8323</v>
      </c>
      <c r="R2638" t="s">
        <v>8326</v>
      </c>
      <c r="S2638" s="15">
        <f t="shared" si="208"/>
        <v>42020.846666666665</v>
      </c>
      <c r="T2638" s="15">
        <f t="shared" si="209"/>
        <v>42037.207638888889</v>
      </c>
      <c r="U2638">
        <f t="shared" si="210"/>
        <v>2015</v>
      </c>
    </row>
    <row r="2639" spans="1:21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6"/>
        <v>11</v>
      </c>
      <c r="P2639" s="10">
        <f t="shared" si="207"/>
        <v>45.83</v>
      </c>
      <c r="Q2639" t="s">
        <v>8323</v>
      </c>
      <c r="R2639" t="s">
        <v>8326</v>
      </c>
      <c r="S2639" s="15">
        <f t="shared" si="208"/>
        <v>42233.671747685185</v>
      </c>
      <c r="T2639" s="15">
        <f t="shared" si="209"/>
        <v>42278.541666666672</v>
      </c>
      <c r="U2639">
        <f t="shared" si="210"/>
        <v>2015</v>
      </c>
    </row>
    <row r="2640" spans="1:21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6"/>
        <v>182</v>
      </c>
      <c r="P2640" s="10">
        <f t="shared" si="207"/>
        <v>34.130000000000003</v>
      </c>
      <c r="Q2640" t="s">
        <v>8319</v>
      </c>
      <c r="R2640" t="s">
        <v>8320</v>
      </c>
      <c r="S2640" s="15">
        <f t="shared" si="208"/>
        <v>42452.781828703708</v>
      </c>
      <c r="T2640" s="15">
        <f t="shared" si="209"/>
        <v>42480.781828703708</v>
      </c>
      <c r="U2640">
        <f t="shared" si="210"/>
        <v>2016</v>
      </c>
    </row>
    <row r="2641" spans="1:21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6"/>
        <v>156</v>
      </c>
      <c r="P2641" s="10">
        <f t="shared" si="207"/>
        <v>28.68</v>
      </c>
      <c r="Q2641" t="s">
        <v>8327</v>
      </c>
      <c r="R2641" t="s">
        <v>8331</v>
      </c>
      <c r="S2641" s="15">
        <f t="shared" si="208"/>
        <v>41120.882881944446</v>
      </c>
      <c r="T2641" s="15">
        <f t="shared" si="209"/>
        <v>41128.709027777775</v>
      </c>
      <c r="U2641">
        <f t="shared" si="210"/>
        <v>2012</v>
      </c>
    </row>
    <row r="2642" spans="1:21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6"/>
        <v>218</v>
      </c>
      <c r="P2642" s="10">
        <f t="shared" si="207"/>
        <v>19.46</v>
      </c>
      <c r="Q2642" t="s">
        <v>8327</v>
      </c>
      <c r="R2642" t="s">
        <v>8336</v>
      </c>
      <c r="S2642" s="15">
        <f t="shared" si="208"/>
        <v>42609.311990740738</v>
      </c>
      <c r="T2642" s="15">
        <f t="shared" si="209"/>
        <v>42668.791666666672</v>
      </c>
      <c r="U2642">
        <f t="shared" si="210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6"/>
        <v>109</v>
      </c>
      <c r="P2643" s="10">
        <f t="shared" si="207"/>
        <v>36.33</v>
      </c>
      <c r="Q2643" t="s">
        <v>8323</v>
      </c>
      <c r="R2643" t="s">
        <v>8326</v>
      </c>
      <c r="S2643" s="15">
        <f t="shared" si="208"/>
        <v>41779.310034722221</v>
      </c>
      <c r="T2643" s="15">
        <f t="shared" si="209"/>
        <v>41805.666666666664</v>
      </c>
      <c r="U2643">
        <f t="shared" si="210"/>
        <v>2014</v>
      </c>
    </row>
    <row r="2644" spans="1:21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6"/>
        <v>27</v>
      </c>
      <c r="P2644" s="10">
        <f t="shared" si="207"/>
        <v>38.71</v>
      </c>
      <c r="Q2644" t="s">
        <v>8323</v>
      </c>
      <c r="R2644" t="s">
        <v>8326</v>
      </c>
      <c r="S2644" s="15">
        <f t="shared" si="208"/>
        <v>42762.545810185184</v>
      </c>
      <c r="T2644" s="15">
        <f t="shared" si="209"/>
        <v>42792.545810185184</v>
      </c>
      <c r="U2644">
        <f t="shared" si="210"/>
        <v>2017</v>
      </c>
    </row>
    <row r="2645" spans="1:21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6"/>
        <v>5</v>
      </c>
      <c r="P2645" s="10">
        <f t="shared" si="207"/>
        <v>60.11</v>
      </c>
      <c r="Q2645" t="s">
        <v>8323</v>
      </c>
      <c r="R2645" t="s">
        <v>8326</v>
      </c>
      <c r="S2645" s="15">
        <f t="shared" si="208"/>
        <v>42289.94049768518</v>
      </c>
      <c r="T2645" s="15">
        <f t="shared" si="209"/>
        <v>42349.982164351852</v>
      </c>
      <c r="U2645">
        <f t="shared" si="210"/>
        <v>2015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6"/>
        <v>108</v>
      </c>
      <c r="P2646" s="10">
        <f t="shared" si="207"/>
        <v>33.75</v>
      </c>
      <c r="Q2646" t="s">
        <v>8323</v>
      </c>
      <c r="R2646" t="s">
        <v>8326</v>
      </c>
      <c r="S2646" s="15">
        <f t="shared" si="208"/>
        <v>42788.565208333333</v>
      </c>
      <c r="T2646" s="15">
        <f t="shared" si="209"/>
        <v>42818.523541666669</v>
      </c>
      <c r="U2646">
        <f t="shared" si="210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6"/>
        <v>108</v>
      </c>
      <c r="P2647" s="10">
        <f t="shared" si="207"/>
        <v>33.75</v>
      </c>
      <c r="Q2647" t="s">
        <v>8323</v>
      </c>
      <c r="R2647" t="s">
        <v>8326</v>
      </c>
      <c r="S2647" s="15">
        <f t="shared" si="208"/>
        <v>41990.585486111115</v>
      </c>
      <c r="T2647" s="15">
        <f t="shared" si="209"/>
        <v>42035.585486111115</v>
      </c>
      <c r="U2647">
        <f t="shared" si="210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6"/>
        <v>107</v>
      </c>
      <c r="P2648" s="10">
        <f t="shared" si="207"/>
        <v>35.799999999999997</v>
      </c>
      <c r="Q2648" t="s">
        <v>8323</v>
      </c>
      <c r="R2648" t="s">
        <v>8326</v>
      </c>
      <c r="S2648" s="15">
        <f t="shared" si="208"/>
        <v>41914.100289351853</v>
      </c>
      <c r="T2648" s="15">
        <f t="shared" si="209"/>
        <v>41928.165972222225</v>
      </c>
      <c r="U2648">
        <f t="shared" si="210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6"/>
        <v>106</v>
      </c>
      <c r="P2649" s="10">
        <f t="shared" si="207"/>
        <v>58.9</v>
      </c>
      <c r="Q2649" t="s">
        <v>8323</v>
      </c>
      <c r="R2649" t="s">
        <v>8326</v>
      </c>
      <c r="S2649" s="15">
        <f t="shared" si="208"/>
        <v>41927.848900462966</v>
      </c>
      <c r="T2649" s="15">
        <f t="shared" si="209"/>
        <v>41948.890567129631</v>
      </c>
      <c r="U2649">
        <f t="shared" si="210"/>
        <v>2014</v>
      </c>
    </row>
    <row r="2650" spans="1:21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6"/>
        <v>9</v>
      </c>
      <c r="P2650" s="10">
        <f t="shared" si="207"/>
        <v>44.17</v>
      </c>
      <c r="Q2650" t="s">
        <v>8319</v>
      </c>
      <c r="R2650" t="s">
        <v>8345</v>
      </c>
      <c r="S2650" s="15">
        <f t="shared" si="208"/>
        <v>41723.9533912037</v>
      </c>
      <c r="T2650" s="15">
        <f t="shared" si="209"/>
        <v>41761.9533912037</v>
      </c>
      <c r="U2650">
        <f t="shared" si="210"/>
        <v>2014</v>
      </c>
    </row>
    <row r="2651" spans="1:21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6"/>
        <v>11</v>
      </c>
      <c r="P2651" s="10">
        <f t="shared" si="207"/>
        <v>48.18</v>
      </c>
      <c r="Q2651" t="s">
        <v>8319</v>
      </c>
      <c r="R2651" t="s">
        <v>8345</v>
      </c>
      <c r="S2651" s="15">
        <f t="shared" si="208"/>
        <v>42294.628449074073</v>
      </c>
      <c r="T2651" s="15">
        <f t="shared" si="209"/>
        <v>42324.670115740737</v>
      </c>
      <c r="U2651">
        <f t="shared" si="210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6"/>
        <v>106</v>
      </c>
      <c r="P2652" s="10">
        <f t="shared" si="207"/>
        <v>75.709999999999994</v>
      </c>
      <c r="Q2652" t="s">
        <v>8323</v>
      </c>
      <c r="R2652" t="s">
        <v>8326</v>
      </c>
      <c r="S2652" s="15">
        <f t="shared" si="208"/>
        <v>42214.6956712963</v>
      </c>
      <c r="T2652" s="15">
        <f t="shared" si="209"/>
        <v>42225.666666666672</v>
      </c>
      <c r="U2652">
        <f t="shared" si="210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6"/>
        <v>105</v>
      </c>
      <c r="P2653" s="10">
        <f t="shared" si="207"/>
        <v>21.1</v>
      </c>
      <c r="Q2653" t="s">
        <v>8323</v>
      </c>
      <c r="R2653" t="s">
        <v>8326</v>
      </c>
      <c r="S2653" s="15">
        <f t="shared" si="208"/>
        <v>42555.671944444446</v>
      </c>
      <c r="T2653" s="15">
        <f t="shared" si="209"/>
        <v>42583.791666666672</v>
      </c>
      <c r="U2653">
        <f t="shared" si="210"/>
        <v>2016</v>
      </c>
    </row>
    <row r="2654" spans="1:21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ref="O2654:O2717" si="211">ROUND(E2654/D2654*100,0)</f>
        <v>11</v>
      </c>
      <c r="P2654" s="10">
        <f t="shared" si="207"/>
        <v>47.91</v>
      </c>
      <c r="Q2654" t="s">
        <v>8323</v>
      </c>
      <c r="R2654" t="s">
        <v>8326</v>
      </c>
      <c r="S2654" s="15">
        <f t="shared" si="208"/>
        <v>42452.815659722226</v>
      </c>
      <c r="T2654" s="15">
        <f t="shared" si="209"/>
        <v>42512.815659722226</v>
      </c>
      <c r="U2654">
        <f t="shared" si="210"/>
        <v>2016</v>
      </c>
    </row>
    <row r="2655" spans="1:21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11"/>
        <v>105</v>
      </c>
      <c r="P2655" s="10">
        <f t="shared" si="207"/>
        <v>15</v>
      </c>
      <c r="Q2655" t="s">
        <v>8321</v>
      </c>
      <c r="R2655" t="s">
        <v>8332</v>
      </c>
      <c r="S2655" s="15">
        <f t="shared" si="208"/>
        <v>42405.702349537038</v>
      </c>
      <c r="T2655" s="15">
        <f t="shared" si="209"/>
        <v>42415.702349537038</v>
      </c>
      <c r="U2655">
        <f t="shared" si="210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11"/>
        <v>175</v>
      </c>
      <c r="P2656" s="10">
        <f t="shared" si="207"/>
        <v>29.17</v>
      </c>
      <c r="Q2656" t="s">
        <v>8323</v>
      </c>
      <c r="R2656" t="s">
        <v>8326</v>
      </c>
      <c r="S2656" s="15">
        <f t="shared" si="208"/>
        <v>41889.768229166664</v>
      </c>
      <c r="T2656" s="15">
        <f t="shared" si="209"/>
        <v>41919.768229166664</v>
      </c>
      <c r="U2656">
        <f t="shared" si="210"/>
        <v>2014</v>
      </c>
    </row>
    <row r="2657" spans="1:21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11"/>
        <v>105</v>
      </c>
      <c r="P2657" s="10">
        <f t="shared" si="207"/>
        <v>75</v>
      </c>
      <c r="Q2657" t="s">
        <v>8323</v>
      </c>
      <c r="R2657" t="s">
        <v>8335</v>
      </c>
      <c r="S2657" s="15">
        <f t="shared" si="208"/>
        <v>42458.127175925925</v>
      </c>
      <c r="T2657" s="15">
        <f t="shared" si="209"/>
        <v>42489.165972222225</v>
      </c>
      <c r="U2657">
        <f t="shared" si="210"/>
        <v>2016</v>
      </c>
    </row>
    <row r="2658" spans="1:21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11"/>
        <v>5</v>
      </c>
      <c r="P2658" s="10">
        <f t="shared" si="207"/>
        <v>57.89</v>
      </c>
      <c r="Q2658" t="s">
        <v>8323</v>
      </c>
      <c r="R2658" t="s">
        <v>8324</v>
      </c>
      <c r="S2658" s="15">
        <f t="shared" si="208"/>
        <v>42615.121921296297</v>
      </c>
      <c r="T2658" s="15">
        <f t="shared" si="209"/>
        <v>42675.121921296297</v>
      </c>
      <c r="U2658">
        <f t="shared" si="210"/>
        <v>2016</v>
      </c>
    </row>
    <row r="2659" spans="1:21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11"/>
        <v>104</v>
      </c>
      <c r="P2659" s="10">
        <f t="shared" si="207"/>
        <v>32.5</v>
      </c>
      <c r="Q2659" t="s">
        <v>8327</v>
      </c>
      <c r="R2659" t="s">
        <v>8331</v>
      </c>
      <c r="S2659" s="15">
        <f t="shared" si="208"/>
        <v>42504.801388888889</v>
      </c>
      <c r="T2659" s="15">
        <f t="shared" si="209"/>
        <v>42564.801388888889</v>
      </c>
      <c r="U2659">
        <f t="shared" si="210"/>
        <v>2016</v>
      </c>
    </row>
    <row r="2660" spans="1:21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11"/>
        <v>3</v>
      </c>
      <c r="P2660" s="10">
        <f t="shared" si="207"/>
        <v>65</v>
      </c>
      <c r="Q2660" t="s">
        <v>8327</v>
      </c>
      <c r="R2660" t="s">
        <v>8350</v>
      </c>
      <c r="S2660" s="15">
        <f t="shared" si="208"/>
        <v>41081.69027777778</v>
      </c>
      <c r="T2660" s="15">
        <f t="shared" si="209"/>
        <v>41113.166666666664</v>
      </c>
      <c r="U2660">
        <f t="shared" si="210"/>
        <v>2012</v>
      </c>
    </row>
    <row r="2661" spans="1:21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11"/>
        <v>104</v>
      </c>
      <c r="P2661" s="10">
        <f t="shared" si="207"/>
        <v>47.27</v>
      </c>
      <c r="Q2661" t="s">
        <v>8327</v>
      </c>
      <c r="R2661" t="s">
        <v>8331</v>
      </c>
      <c r="S2661" s="15">
        <f t="shared" si="208"/>
        <v>42430.702210648145</v>
      </c>
      <c r="T2661" s="15">
        <f t="shared" si="209"/>
        <v>42460.660543981481</v>
      </c>
      <c r="U2661">
        <f t="shared" si="210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11"/>
        <v>104</v>
      </c>
      <c r="P2662" s="10">
        <f t="shared" si="207"/>
        <v>57.78</v>
      </c>
      <c r="Q2662" t="s">
        <v>8323</v>
      </c>
      <c r="R2662" t="s">
        <v>8326</v>
      </c>
      <c r="S2662" s="15">
        <f t="shared" si="208"/>
        <v>41828.646319444444</v>
      </c>
      <c r="T2662" s="15">
        <f t="shared" si="209"/>
        <v>41861.665972222225</v>
      </c>
      <c r="U2662">
        <f t="shared" si="210"/>
        <v>2014</v>
      </c>
    </row>
    <row r="2663" spans="1:21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11"/>
        <v>3</v>
      </c>
      <c r="P2663" s="10">
        <f t="shared" si="207"/>
        <v>47.27</v>
      </c>
      <c r="Q2663" t="s">
        <v>8323</v>
      </c>
      <c r="R2663" t="s">
        <v>8326</v>
      </c>
      <c r="S2663" s="15">
        <f t="shared" si="208"/>
        <v>42679.958472222221</v>
      </c>
      <c r="T2663" s="15">
        <f t="shared" si="209"/>
        <v>42710.207638888889</v>
      </c>
      <c r="U2663">
        <f t="shared" si="210"/>
        <v>2016</v>
      </c>
    </row>
    <row r="2664" spans="1:21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11"/>
        <v>104</v>
      </c>
      <c r="P2664" s="10">
        <f t="shared" si="207"/>
        <v>34.6</v>
      </c>
      <c r="Q2664" t="s">
        <v>8327</v>
      </c>
      <c r="R2664" t="s">
        <v>8331</v>
      </c>
      <c r="S2664" s="15">
        <f t="shared" si="208"/>
        <v>40122.751620370371</v>
      </c>
      <c r="T2664" s="15">
        <f t="shared" si="209"/>
        <v>40178.98541666667</v>
      </c>
      <c r="U2664">
        <f t="shared" si="210"/>
        <v>2009</v>
      </c>
    </row>
    <row r="2665" spans="1:21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11"/>
        <v>103</v>
      </c>
      <c r="P2665" s="10">
        <f t="shared" si="207"/>
        <v>51.6</v>
      </c>
      <c r="Q2665" t="s">
        <v>8327</v>
      </c>
      <c r="R2665" t="s">
        <v>8328</v>
      </c>
      <c r="S2665" s="15">
        <f t="shared" si="208"/>
        <v>40542.839282407411</v>
      </c>
      <c r="T2665" s="15">
        <f t="shared" si="209"/>
        <v>40559.07708333333</v>
      </c>
      <c r="U2665">
        <f t="shared" si="210"/>
        <v>2010</v>
      </c>
    </row>
    <row r="2666" spans="1:21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11"/>
        <v>2</v>
      </c>
      <c r="P2666" s="10">
        <f t="shared" si="207"/>
        <v>84.83</v>
      </c>
      <c r="Q2666" t="s">
        <v>8313</v>
      </c>
      <c r="R2666" t="s">
        <v>8314</v>
      </c>
      <c r="S2666" s="15">
        <f t="shared" si="208"/>
        <v>42548.876192129625</v>
      </c>
      <c r="T2666" s="15">
        <f t="shared" si="209"/>
        <v>42576.791666666672</v>
      </c>
      <c r="U2666">
        <f t="shared" si="210"/>
        <v>2016</v>
      </c>
    </row>
    <row r="2667" spans="1:21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11"/>
        <v>17</v>
      </c>
      <c r="P2667" s="10">
        <f t="shared" si="207"/>
        <v>101.8</v>
      </c>
      <c r="Q2667" t="s">
        <v>8313</v>
      </c>
      <c r="R2667" t="s">
        <v>8353</v>
      </c>
      <c r="S2667" s="15">
        <f t="shared" si="208"/>
        <v>42398.195972222224</v>
      </c>
      <c r="T2667" s="15">
        <f t="shared" si="209"/>
        <v>42413.195972222224</v>
      </c>
      <c r="U2667">
        <f t="shared" si="210"/>
        <v>2016</v>
      </c>
    </row>
    <row r="2668" spans="1:21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11"/>
        <v>5</v>
      </c>
      <c r="P2668" s="10">
        <f t="shared" si="207"/>
        <v>84.33</v>
      </c>
      <c r="Q2668" t="s">
        <v>8311</v>
      </c>
      <c r="R2668" t="s">
        <v>8349</v>
      </c>
      <c r="S2668" s="15">
        <f t="shared" si="208"/>
        <v>42017.927418981482</v>
      </c>
      <c r="T2668" s="15">
        <f t="shared" si="209"/>
        <v>42052.927418981482</v>
      </c>
      <c r="U2668">
        <f t="shared" si="210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11"/>
        <v>202</v>
      </c>
      <c r="P2669" s="10">
        <f t="shared" si="207"/>
        <v>29.71</v>
      </c>
      <c r="Q2669" t="s">
        <v>8323</v>
      </c>
      <c r="R2669" t="s">
        <v>8326</v>
      </c>
      <c r="S2669" s="15">
        <f t="shared" si="208"/>
        <v>42179.898472222223</v>
      </c>
      <c r="T2669" s="15">
        <f t="shared" si="209"/>
        <v>42195.75</v>
      </c>
      <c r="U2669">
        <f t="shared" si="210"/>
        <v>2015</v>
      </c>
    </row>
    <row r="2670" spans="1:21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11"/>
        <v>20</v>
      </c>
      <c r="P2670" s="10">
        <f t="shared" si="207"/>
        <v>50.4</v>
      </c>
      <c r="Q2670" t="s">
        <v>8323</v>
      </c>
      <c r="R2670" t="s">
        <v>8326</v>
      </c>
      <c r="S2670" s="15">
        <f t="shared" si="208"/>
        <v>42531.195277777777</v>
      </c>
      <c r="T2670" s="15">
        <f t="shared" si="209"/>
        <v>42555.166666666672</v>
      </c>
      <c r="U2670">
        <f t="shared" si="210"/>
        <v>2016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11"/>
        <v>144</v>
      </c>
      <c r="P2671" s="10">
        <f t="shared" si="207"/>
        <v>22.91</v>
      </c>
      <c r="Q2671" t="s">
        <v>8323</v>
      </c>
      <c r="R2671" t="s">
        <v>8326</v>
      </c>
      <c r="S2671" s="15">
        <f t="shared" si="208"/>
        <v>42139.816840277781</v>
      </c>
      <c r="T2671" s="15">
        <f t="shared" si="209"/>
        <v>42181.875</v>
      </c>
      <c r="U2671">
        <f t="shared" si="210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11"/>
        <v>101</v>
      </c>
      <c r="P2672" s="10">
        <f t="shared" si="207"/>
        <v>25.16</v>
      </c>
      <c r="Q2672" t="s">
        <v>8323</v>
      </c>
      <c r="R2672" t="s">
        <v>8326</v>
      </c>
      <c r="S2672" s="15">
        <f t="shared" si="208"/>
        <v>42535.049849537041</v>
      </c>
      <c r="T2672" s="15">
        <f t="shared" si="209"/>
        <v>42556.049849537041</v>
      </c>
      <c r="U2672">
        <f t="shared" si="210"/>
        <v>2016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11"/>
        <v>1</v>
      </c>
      <c r="P2673" s="10">
        <f t="shared" si="207"/>
        <v>167.67</v>
      </c>
      <c r="Q2673" t="s">
        <v>8308</v>
      </c>
      <c r="R2673" t="s">
        <v>8310</v>
      </c>
      <c r="S2673" s="15">
        <f t="shared" si="208"/>
        <v>42705.690347222218</v>
      </c>
      <c r="T2673" s="15">
        <f t="shared" si="209"/>
        <v>42734.958333333328</v>
      </c>
      <c r="U2673">
        <f t="shared" si="210"/>
        <v>2016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11"/>
        <v>100</v>
      </c>
      <c r="P2674" s="10">
        <f t="shared" si="207"/>
        <v>31.38</v>
      </c>
      <c r="Q2674" t="s">
        <v>8321</v>
      </c>
      <c r="R2674" t="s">
        <v>8343</v>
      </c>
      <c r="S2674" s="15">
        <f t="shared" si="208"/>
        <v>40706.297442129631</v>
      </c>
      <c r="T2674" s="15">
        <f t="shared" si="209"/>
        <v>40736.297442129631</v>
      </c>
      <c r="U2674">
        <f t="shared" si="210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11"/>
        <v>100</v>
      </c>
      <c r="P2675" s="10">
        <f t="shared" si="207"/>
        <v>62.63</v>
      </c>
      <c r="Q2675" t="s">
        <v>8323</v>
      </c>
      <c r="R2675" t="s">
        <v>8326</v>
      </c>
      <c r="S2675" s="15">
        <f t="shared" si="208"/>
        <v>42593.865405092598</v>
      </c>
      <c r="T2675" s="15">
        <f t="shared" si="209"/>
        <v>42613.865405092598</v>
      </c>
      <c r="U2675">
        <f t="shared" si="210"/>
        <v>2016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11"/>
        <v>100</v>
      </c>
      <c r="P2676" s="10">
        <f t="shared" si="207"/>
        <v>71.430000000000007</v>
      </c>
      <c r="Q2676" t="s">
        <v>8321</v>
      </c>
      <c r="R2676" t="s">
        <v>8343</v>
      </c>
      <c r="S2676" s="15">
        <f t="shared" si="208"/>
        <v>40648.757939814815</v>
      </c>
      <c r="T2676" s="15">
        <f t="shared" si="209"/>
        <v>40678.757939814815</v>
      </c>
      <c r="U2676">
        <f t="shared" si="210"/>
        <v>2011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11"/>
        <v>100</v>
      </c>
      <c r="P2677" s="10">
        <f t="shared" si="207"/>
        <v>500</v>
      </c>
      <c r="Q2677" t="s">
        <v>8321</v>
      </c>
      <c r="R2677" t="s">
        <v>8337</v>
      </c>
      <c r="S2677" s="15">
        <f t="shared" si="208"/>
        <v>42187.920972222222</v>
      </c>
      <c r="T2677" s="15">
        <f t="shared" si="209"/>
        <v>42197.920972222222</v>
      </c>
      <c r="U2677">
        <f t="shared" si="210"/>
        <v>2015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11"/>
        <v>143</v>
      </c>
      <c r="P2678" s="10">
        <f t="shared" si="207"/>
        <v>25</v>
      </c>
      <c r="Q2678" t="s">
        <v>8327</v>
      </c>
      <c r="R2678" t="s">
        <v>8331</v>
      </c>
      <c r="S2678" s="15">
        <f t="shared" si="208"/>
        <v>40576.539664351854</v>
      </c>
      <c r="T2678" s="15">
        <f t="shared" si="209"/>
        <v>40606.539664351854</v>
      </c>
      <c r="U2678">
        <f t="shared" si="210"/>
        <v>2011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11"/>
        <v>9</v>
      </c>
      <c r="P2679" s="10">
        <f t="shared" si="207"/>
        <v>29.41</v>
      </c>
      <c r="Q2679" t="s">
        <v>8323</v>
      </c>
      <c r="R2679" t="s">
        <v>8326</v>
      </c>
      <c r="S2679" s="15">
        <f t="shared" si="208"/>
        <v>41869.714166666665</v>
      </c>
      <c r="T2679" s="15">
        <f t="shared" si="209"/>
        <v>41876.875</v>
      </c>
      <c r="U2679">
        <f t="shared" si="210"/>
        <v>2014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11"/>
        <v>100</v>
      </c>
      <c r="P2680" s="10">
        <f t="shared" si="207"/>
        <v>83.33</v>
      </c>
      <c r="Q2680" t="s">
        <v>8323</v>
      </c>
      <c r="R2680" t="s">
        <v>8335</v>
      </c>
      <c r="S2680" s="15">
        <f t="shared" si="208"/>
        <v>42097.874155092592</v>
      </c>
      <c r="T2680" s="15">
        <f t="shared" si="209"/>
        <v>42142.874155092592</v>
      </c>
      <c r="U2680">
        <f t="shared" si="210"/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11"/>
        <v>100</v>
      </c>
      <c r="P2681" s="10">
        <f t="shared" si="207"/>
        <v>62.5</v>
      </c>
      <c r="Q2681" t="s">
        <v>8323</v>
      </c>
      <c r="R2681" t="s">
        <v>8324</v>
      </c>
      <c r="S2681" s="15">
        <f t="shared" si="208"/>
        <v>42752.827199074076</v>
      </c>
      <c r="T2681" s="15">
        <f t="shared" si="209"/>
        <v>42766.75</v>
      </c>
      <c r="U2681">
        <f t="shared" si="210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11"/>
        <v>100</v>
      </c>
      <c r="P2682" s="10">
        <f t="shared" si="207"/>
        <v>41.67</v>
      </c>
      <c r="Q2682" t="s">
        <v>8323</v>
      </c>
      <c r="R2682" t="s">
        <v>8326</v>
      </c>
      <c r="S2682" s="15">
        <f t="shared" si="208"/>
        <v>42446.845543981486</v>
      </c>
      <c r="T2682" s="15">
        <f t="shared" si="209"/>
        <v>42496.845543981486</v>
      </c>
      <c r="U2682">
        <f t="shared" si="210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11"/>
        <v>100</v>
      </c>
      <c r="P2683" s="10">
        <f t="shared" si="207"/>
        <v>55.56</v>
      </c>
      <c r="Q2683" t="s">
        <v>8323</v>
      </c>
      <c r="R2683" t="s">
        <v>8326</v>
      </c>
      <c r="S2683" s="15">
        <f t="shared" si="208"/>
        <v>42146.570393518516</v>
      </c>
      <c r="T2683" s="15">
        <f t="shared" si="209"/>
        <v>42176.570393518516</v>
      </c>
      <c r="U2683">
        <f t="shared" si="210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11"/>
        <v>100</v>
      </c>
      <c r="P2684" s="10">
        <f t="shared" si="207"/>
        <v>35.71</v>
      </c>
      <c r="Q2684" t="s">
        <v>8323</v>
      </c>
      <c r="R2684" t="s">
        <v>8326</v>
      </c>
      <c r="S2684" s="15">
        <f t="shared" si="208"/>
        <v>42430.762222222227</v>
      </c>
      <c r="T2684" s="15">
        <f t="shared" si="209"/>
        <v>42460.720555555556</v>
      </c>
      <c r="U2684">
        <f t="shared" si="210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11"/>
        <v>100</v>
      </c>
      <c r="P2685" s="10">
        <f t="shared" si="207"/>
        <v>29.41</v>
      </c>
      <c r="Q2685" t="s">
        <v>8323</v>
      </c>
      <c r="R2685" t="s">
        <v>8326</v>
      </c>
      <c r="S2685" s="15">
        <f t="shared" si="208"/>
        <v>42381.478981481487</v>
      </c>
      <c r="T2685" s="15">
        <f t="shared" si="209"/>
        <v>42402.478981481487</v>
      </c>
      <c r="U2685">
        <f t="shared" si="210"/>
        <v>2016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11"/>
        <v>100</v>
      </c>
      <c r="P2686" s="10">
        <f t="shared" si="207"/>
        <v>166.67</v>
      </c>
      <c r="Q2686" t="s">
        <v>8323</v>
      </c>
      <c r="R2686" t="s">
        <v>8335</v>
      </c>
      <c r="S2686" s="15">
        <f t="shared" si="208"/>
        <v>42173.466863425929</v>
      </c>
      <c r="T2686" s="15">
        <f t="shared" si="209"/>
        <v>42226.958333333328</v>
      </c>
      <c r="U2686">
        <f t="shared" si="210"/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11"/>
        <v>1</v>
      </c>
      <c r="P2687" s="10">
        <f t="shared" si="207"/>
        <v>500</v>
      </c>
      <c r="Q2687" t="s">
        <v>8323</v>
      </c>
      <c r="R2687" t="s">
        <v>8335</v>
      </c>
      <c r="S2687" s="15">
        <f t="shared" si="208"/>
        <v>42333.695821759262</v>
      </c>
      <c r="T2687" s="15">
        <f t="shared" si="209"/>
        <v>42361.679166666669</v>
      </c>
      <c r="U2687">
        <f t="shared" si="210"/>
        <v>2015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11"/>
        <v>17</v>
      </c>
      <c r="P2688" s="10">
        <f t="shared" si="207"/>
        <v>29.24</v>
      </c>
      <c r="Q2688" t="s">
        <v>8323</v>
      </c>
      <c r="R2688" t="s">
        <v>8326</v>
      </c>
      <c r="S2688" s="15">
        <f t="shared" si="208"/>
        <v>41950.26694444444</v>
      </c>
      <c r="T2688" s="15">
        <f t="shared" si="209"/>
        <v>41963.669444444444</v>
      </c>
      <c r="U2688">
        <f t="shared" si="210"/>
        <v>2014</v>
      </c>
    </row>
    <row r="2689" spans="1:21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11"/>
        <v>164</v>
      </c>
      <c r="P2689" s="10">
        <f t="shared" si="207"/>
        <v>10.039999999999999</v>
      </c>
      <c r="Q2689" t="s">
        <v>8308</v>
      </c>
      <c r="R2689" t="s">
        <v>8315</v>
      </c>
      <c r="S2689" s="15">
        <f t="shared" si="208"/>
        <v>42024.86513888889</v>
      </c>
      <c r="T2689" s="15">
        <f t="shared" si="209"/>
        <v>42054.86513888889</v>
      </c>
      <c r="U2689">
        <f t="shared" si="210"/>
        <v>2015</v>
      </c>
    </row>
    <row r="2690" spans="1:21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11"/>
        <v>2</v>
      </c>
      <c r="P2690" s="10">
        <f t="shared" si="207"/>
        <v>163.33000000000001</v>
      </c>
      <c r="Q2690" t="s">
        <v>8323</v>
      </c>
      <c r="R2690" t="s">
        <v>8326</v>
      </c>
      <c r="S2690" s="15">
        <f t="shared" si="208"/>
        <v>42523.739212962959</v>
      </c>
      <c r="T2690" s="15">
        <f t="shared" si="209"/>
        <v>42553.739212962959</v>
      </c>
      <c r="U2690">
        <f t="shared" si="210"/>
        <v>2016</v>
      </c>
    </row>
    <row r="2691" spans="1:21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1"/>
        <v>10</v>
      </c>
      <c r="P2691" s="10">
        <f t="shared" ref="P2691:P2754" si="212">ROUND(E2691/L2691,2)</f>
        <v>37.54</v>
      </c>
      <c r="Q2691" t="s">
        <v>8323</v>
      </c>
      <c r="R2691" t="s">
        <v>8326</v>
      </c>
      <c r="S2691" s="15">
        <f t="shared" ref="S2691:S2754" si="213">(((J2691/60)/60)/24)+DATE(1970,1,1)</f>
        <v>42467.548541666663</v>
      </c>
      <c r="T2691" s="15">
        <f t="shared" ref="T2691:T2754" si="214">(((I2691/60)/60)/24)+DATE(1970,1,1)</f>
        <v>42496.544444444444</v>
      </c>
      <c r="U2691">
        <f t="shared" ref="U2691:U2754" si="215">YEAR(S2691)</f>
        <v>2016</v>
      </c>
    </row>
    <row r="2692" spans="1:21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1"/>
        <v>10</v>
      </c>
      <c r="P2692" s="10">
        <f t="shared" si="212"/>
        <v>54.11</v>
      </c>
      <c r="Q2692" t="s">
        <v>8327</v>
      </c>
      <c r="R2692" t="s">
        <v>8330</v>
      </c>
      <c r="S2692" s="15">
        <f t="shared" si="213"/>
        <v>42427.721006944441</v>
      </c>
      <c r="T2692" s="15">
        <f t="shared" si="214"/>
        <v>42457.679340277777</v>
      </c>
      <c r="U2692">
        <f t="shared" si="215"/>
        <v>2016</v>
      </c>
    </row>
    <row r="2693" spans="1:21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1"/>
        <v>2</v>
      </c>
      <c r="P2693" s="10">
        <f t="shared" si="212"/>
        <v>60.75</v>
      </c>
      <c r="Q2693" t="s">
        <v>8308</v>
      </c>
      <c r="R2693" t="s">
        <v>8310</v>
      </c>
      <c r="S2693" s="15">
        <f t="shared" si="213"/>
        <v>42704.086053240739</v>
      </c>
      <c r="T2693" s="15">
        <f t="shared" si="214"/>
        <v>42734.086053240739</v>
      </c>
      <c r="U2693">
        <f t="shared" si="215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1"/>
        <v>108</v>
      </c>
      <c r="P2694" s="10">
        <f t="shared" si="212"/>
        <v>44.09</v>
      </c>
      <c r="Q2694" t="s">
        <v>8323</v>
      </c>
      <c r="R2694" t="s">
        <v>8326</v>
      </c>
      <c r="S2694" s="15">
        <f t="shared" si="213"/>
        <v>42746.261782407411</v>
      </c>
      <c r="T2694" s="15">
        <f t="shared" si="214"/>
        <v>42784.207638888889</v>
      </c>
      <c r="U2694">
        <f t="shared" si="215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1"/>
        <v>138</v>
      </c>
      <c r="P2695" s="10">
        <f t="shared" si="212"/>
        <v>28.32</v>
      </c>
      <c r="Q2695" t="s">
        <v>8323</v>
      </c>
      <c r="R2695" t="s">
        <v>8326</v>
      </c>
      <c r="S2695" s="15">
        <f t="shared" si="213"/>
        <v>42410.017199074078</v>
      </c>
      <c r="T2695" s="15">
        <f t="shared" si="214"/>
        <v>42430.999305555553</v>
      </c>
      <c r="U2695">
        <f t="shared" si="215"/>
        <v>2016</v>
      </c>
    </row>
    <row r="2696" spans="1:21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1"/>
        <v>1</v>
      </c>
      <c r="P2696" s="10">
        <f t="shared" si="212"/>
        <v>120.25</v>
      </c>
      <c r="Q2696" t="s">
        <v>8308</v>
      </c>
      <c r="R2696" t="s">
        <v>8310</v>
      </c>
      <c r="S2696" s="15">
        <f t="shared" si="213"/>
        <v>42726.192916666667</v>
      </c>
      <c r="T2696" s="15">
        <f t="shared" si="214"/>
        <v>42786.192916666667</v>
      </c>
      <c r="U2696">
        <f t="shared" si="215"/>
        <v>2016</v>
      </c>
    </row>
    <row r="2697" spans="1:21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1"/>
        <v>5</v>
      </c>
      <c r="P2697" s="10">
        <f t="shared" si="212"/>
        <v>60.13</v>
      </c>
      <c r="Q2697" t="s">
        <v>8323</v>
      </c>
      <c r="R2697" t="s">
        <v>8335</v>
      </c>
      <c r="S2697" s="15">
        <f t="shared" si="213"/>
        <v>42140.421319444446</v>
      </c>
      <c r="T2697" s="15">
        <f t="shared" si="214"/>
        <v>42171.979166666672</v>
      </c>
      <c r="U2697">
        <f t="shared" si="215"/>
        <v>2015</v>
      </c>
    </row>
    <row r="2698" spans="1:21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1"/>
        <v>64</v>
      </c>
      <c r="P2698" s="10">
        <f t="shared" si="212"/>
        <v>40</v>
      </c>
      <c r="Q2698" t="s">
        <v>8321</v>
      </c>
      <c r="R2698" t="s">
        <v>8339</v>
      </c>
      <c r="S2698" s="15">
        <f t="shared" si="213"/>
        <v>42107.703877314809</v>
      </c>
      <c r="T2698" s="15">
        <f t="shared" si="214"/>
        <v>42137.703877314809</v>
      </c>
      <c r="U2698">
        <f t="shared" si="215"/>
        <v>2015</v>
      </c>
    </row>
    <row r="2699" spans="1:21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1"/>
        <v>12</v>
      </c>
      <c r="P2699" s="10">
        <f t="shared" si="212"/>
        <v>60</v>
      </c>
      <c r="Q2699" t="s">
        <v>8308</v>
      </c>
      <c r="R2699" t="s">
        <v>8310</v>
      </c>
      <c r="S2699" s="15">
        <f t="shared" si="213"/>
        <v>42411.828287037039</v>
      </c>
      <c r="T2699" s="15">
        <f t="shared" si="214"/>
        <v>42441.828287037039</v>
      </c>
      <c r="U2699">
        <f t="shared" si="215"/>
        <v>2016</v>
      </c>
    </row>
    <row r="2700" spans="1:21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1"/>
        <v>10</v>
      </c>
      <c r="P2700" s="10">
        <f t="shared" si="212"/>
        <v>21.73</v>
      </c>
      <c r="Q2700" t="s">
        <v>8316</v>
      </c>
      <c r="R2700" t="s">
        <v>8334</v>
      </c>
      <c r="S2700" s="15">
        <f t="shared" si="213"/>
        <v>41156.963344907403</v>
      </c>
      <c r="T2700" s="15">
        <f t="shared" si="214"/>
        <v>41186.963344907403</v>
      </c>
      <c r="U2700">
        <f t="shared" si="215"/>
        <v>2012</v>
      </c>
    </row>
    <row r="2701" spans="1:21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1"/>
        <v>12</v>
      </c>
      <c r="P2701" s="10">
        <f t="shared" si="212"/>
        <v>78.33</v>
      </c>
      <c r="Q2701" t="s">
        <v>8323</v>
      </c>
      <c r="R2701" t="s">
        <v>8324</v>
      </c>
      <c r="S2701" s="15">
        <f t="shared" si="213"/>
        <v>42100.723738425921</v>
      </c>
      <c r="T2701" s="15">
        <f t="shared" si="214"/>
        <v>42129.783333333333</v>
      </c>
      <c r="U2701">
        <f t="shared" si="215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1"/>
        <v>149</v>
      </c>
      <c r="P2702" s="10">
        <f t="shared" si="212"/>
        <v>15.13</v>
      </c>
      <c r="Q2702" t="s">
        <v>8323</v>
      </c>
      <c r="R2702" t="s">
        <v>8326</v>
      </c>
      <c r="S2702" s="15">
        <f t="shared" si="213"/>
        <v>42433.761886574073</v>
      </c>
      <c r="T2702" s="15">
        <f t="shared" si="214"/>
        <v>42442.916666666672</v>
      </c>
      <c r="U2702">
        <f t="shared" si="215"/>
        <v>2016</v>
      </c>
    </row>
    <row r="2703" spans="1:21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1"/>
        <v>0</v>
      </c>
      <c r="P2703" s="10">
        <f t="shared" si="212"/>
        <v>116.75</v>
      </c>
      <c r="Q2703" t="s">
        <v>8308</v>
      </c>
      <c r="R2703" t="s">
        <v>8310</v>
      </c>
      <c r="S2703" s="15">
        <f t="shared" si="213"/>
        <v>42437.924988425926</v>
      </c>
      <c r="T2703" s="15">
        <f t="shared" si="214"/>
        <v>42497.883321759262</v>
      </c>
      <c r="U2703">
        <f t="shared" si="215"/>
        <v>2016</v>
      </c>
    </row>
    <row r="2704" spans="1:21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1"/>
        <v>5</v>
      </c>
      <c r="P2704" s="10">
        <f t="shared" si="212"/>
        <v>35.92</v>
      </c>
      <c r="Q2704" t="s">
        <v>8323</v>
      </c>
      <c r="R2704" t="s">
        <v>8326</v>
      </c>
      <c r="S2704" s="15">
        <f t="shared" si="213"/>
        <v>41974.738576388889</v>
      </c>
      <c r="T2704" s="15">
        <f t="shared" si="214"/>
        <v>41994.738576388889</v>
      </c>
      <c r="U2704">
        <f t="shared" si="215"/>
        <v>2014</v>
      </c>
    </row>
    <row r="2705" spans="1:21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1"/>
        <v>116</v>
      </c>
      <c r="P2705" s="10">
        <f t="shared" si="212"/>
        <v>35.619999999999997</v>
      </c>
      <c r="Q2705" t="s">
        <v>8327</v>
      </c>
      <c r="R2705" t="s">
        <v>8331</v>
      </c>
      <c r="S2705" s="15">
        <f t="shared" si="213"/>
        <v>42240.852534722217</v>
      </c>
      <c r="T2705" s="15">
        <f t="shared" si="214"/>
        <v>42270.852534722217</v>
      </c>
      <c r="U2705">
        <f t="shared" si="215"/>
        <v>2015</v>
      </c>
    </row>
    <row r="2706" spans="1:21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1"/>
        <v>1</v>
      </c>
      <c r="P2706" s="10">
        <f t="shared" si="212"/>
        <v>57.88</v>
      </c>
      <c r="Q2706" t="s">
        <v>8308</v>
      </c>
      <c r="R2706" t="s">
        <v>8342</v>
      </c>
      <c r="S2706" s="15">
        <f t="shared" si="213"/>
        <v>41989.853692129633</v>
      </c>
      <c r="T2706" s="15">
        <f t="shared" si="214"/>
        <v>42019.811805555553</v>
      </c>
      <c r="U2706">
        <f t="shared" si="215"/>
        <v>2014</v>
      </c>
    </row>
    <row r="2707" spans="1:21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1"/>
        <v>153</v>
      </c>
      <c r="P2707" s="10">
        <f t="shared" si="212"/>
        <v>30.67</v>
      </c>
      <c r="Q2707" t="s">
        <v>8321</v>
      </c>
      <c r="R2707" t="s">
        <v>8343</v>
      </c>
      <c r="S2707" s="15">
        <f t="shared" si="213"/>
        <v>40844.691643518519</v>
      </c>
      <c r="T2707" s="15">
        <f t="shared" si="214"/>
        <v>40904.733310185184</v>
      </c>
      <c r="U2707">
        <f t="shared" si="215"/>
        <v>2011</v>
      </c>
    </row>
    <row r="2708" spans="1:21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1"/>
        <v>131</v>
      </c>
      <c r="P2708" s="10">
        <f t="shared" si="212"/>
        <v>21.9</v>
      </c>
      <c r="Q2708" t="s">
        <v>8321</v>
      </c>
      <c r="R2708" t="s">
        <v>8343</v>
      </c>
      <c r="S2708" s="15">
        <f t="shared" si="213"/>
        <v>40935.005104166667</v>
      </c>
      <c r="T2708" s="15">
        <f t="shared" si="214"/>
        <v>40965.005104166667</v>
      </c>
      <c r="U2708">
        <f t="shared" si="215"/>
        <v>2012</v>
      </c>
    </row>
    <row r="2709" spans="1:21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1"/>
        <v>2</v>
      </c>
      <c r="P2709" s="10">
        <f t="shared" si="212"/>
        <v>76.67</v>
      </c>
      <c r="Q2709" t="s">
        <v>8319</v>
      </c>
      <c r="R2709" t="s">
        <v>8345</v>
      </c>
      <c r="S2709" s="15">
        <f t="shared" si="213"/>
        <v>42204.875868055555</v>
      </c>
      <c r="T2709" s="15">
        <f t="shared" si="214"/>
        <v>42234.875868055555</v>
      </c>
      <c r="U2709">
        <f t="shared" si="215"/>
        <v>2015</v>
      </c>
    </row>
    <row r="2710" spans="1:21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1"/>
        <v>3</v>
      </c>
      <c r="P2710" s="10">
        <f t="shared" si="212"/>
        <v>35.380000000000003</v>
      </c>
      <c r="Q2710" t="s">
        <v>8319</v>
      </c>
      <c r="R2710" t="s">
        <v>8345</v>
      </c>
      <c r="S2710" s="15">
        <f t="shared" si="213"/>
        <v>42198.695138888885</v>
      </c>
      <c r="T2710" s="15">
        <f t="shared" si="214"/>
        <v>42238.165972222225</v>
      </c>
      <c r="U2710">
        <f t="shared" si="215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1"/>
        <v>184</v>
      </c>
      <c r="P2711" s="10">
        <f t="shared" si="212"/>
        <v>30.67</v>
      </c>
      <c r="Q2711" t="s">
        <v>8323</v>
      </c>
      <c r="R2711" t="s">
        <v>8326</v>
      </c>
      <c r="S2711" s="15">
        <f t="shared" si="213"/>
        <v>42383.793124999997</v>
      </c>
      <c r="T2711" s="15">
        <f t="shared" si="214"/>
        <v>42413.793124999997</v>
      </c>
      <c r="U2711">
        <f t="shared" si="215"/>
        <v>2016</v>
      </c>
    </row>
    <row r="2712" spans="1:21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1"/>
        <v>8</v>
      </c>
      <c r="P2712" s="10">
        <f t="shared" si="212"/>
        <v>38.33</v>
      </c>
      <c r="Q2712" t="s">
        <v>8323</v>
      </c>
      <c r="R2712" t="s">
        <v>8326</v>
      </c>
      <c r="S2712" s="15">
        <f t="shared" si="213"/>
        <v>41904.650578703702</v>
      </c>
      <c r="T2712" s="15">
        <f t="shared" si="214"/>
        <v>41934.650578703702</v>
      </c>
      <c r="U2712">
        <f t="shared" si="215"/>
        <v>2014</v>
      </c>
    </row>
    <row r="2713" spans="1:21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1"/>
        <v>30</v>
      </c>
      <c r="P2713" s="10">
        <f t="shared" si="212"/>
        <v>50.56</v>
      </c>
      <c r="Q2713" t="s">
        <v>8323</v>
      </c>
      <c r="R2713" t="s">
        <v>8335</v>
      </c>
      <c r="S2713" s="15">
        <f t="shared" si="213"/>
        <v>42090.909016203703</v>
      </c>
      <c r="T2713" s="15">
        <f t="shared" si="214"/>
        <v>42097.909016203703</v>
      </c>
      <c r="U2713">
        <f t="shared" si="215"/>
        <v>2015</v>
      </c>
    </row>
    <row r="2714" spans="1:21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1"/>
        <v>2</v>
      </c>
      <c r="P2714" s="10">
        <f t="shared" si="212"/>
        <v>32.36</v>
      </c>
      <c r="Q2714" t="s">
        <v>8323</v>
      </c>
      <c r="R2714" t="s">
        <v>8326</v>
      </c>
      <c r="S2714" s="15">
        <f t="shared" si="213"/>
        <v>42601.827141203699</v>
      </c>
      <c r="T2714" s="15">
        <f t="shared" si="214"/>
        <v>42631.827141203699</v>
      </c>
      <c r="U2714">
        <f t="shared" si="215"/>
        <v>2016</v>
      </c>
    </row>
    <row r="2715" spans="1:21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1"/>
        <v>38</v>
      </c>
      <c r="P2715" s="10">
        <f t="shared" si="212"/>
        <v>32.36</v>
      </c>
      <c r="Q2715" t="s">
        <v>8323</v>
      </c>
      <c r="R2715" t="s">
        <v>8326</v>
      </c>
      <c r="S2715" s="15">
        <f t="shared" si="213"/>
        <v>42775.964212962965</v>
      </c>
      <c r="T2715" s="15">
        <f t="shared" si="214"/>
        <v>42795.791666666672</v>
      </c>
      <c r="U2715">
        <f t="shared" si="215"/>
        <v>2017</v>
      </c>
    </row>
    <row r="2716" spans="1:21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1"/>
        <v>3</v>
      </c>
      <c r="P2716" s="10">
        <f t="shared" si="212"/>
        <v>30.13</v>
      </c>
      <c r="Q2716" t="s">
        <v>8323</v>
      </c>
      <c r="R2716" t="s">
        <v>8335</v>
      </c>
      <c r="S2716" s="15">
        <f t="shared" si="213"/>
        <v>42047.724444444444</v>
      </c>
      <c r="T2716" s="15">
        <f t="shared" si="214"/>
        <v>42077.132638888885</v>
      </c>
      <c r="U2716">
        <f t="shared" si="215"/>
        <v>2015</v>
      </c>
    </row>
    <row r="2717" spans="1:21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1"/>
        <v>3</v>
      </c>
      <c r="P2717" s="10">
        <f t="shared" si="212"/>
        <v>41</v>
      </c>
      <c r="Q2717" t="s">
        <v>8323</v>
      </c>
      <c r="R2717" t="s">
        <v>8324</v>
      </c>
      <c r="S2717" s="15">
        <f t="shared" si="213"/>
        <v>41829.935717592591</v>
      </c>
      <c r="T2717" s="15">
        <f t="shared" si="214"/>
        <v>41859.935717592591</v>
      </c>
      <c r="U2717">
        <f t="shared" si="215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ref="O2718:O2781" si="216">ROUND(E2718/D2718*100,0)</f>
        <v>113</v>
      </c>
      <c r="P2718" s="10">
        <f t="shared" si="212"/>
        <v>30</v>
      </c>
      <c r="Q2718" t="s">
        <v>8323</v>
      </c>
      <c r="R2718" t="s">
        <v>8326</v>
      </c>
      <c r="S2718" s="15">
        <f t="shared" si="213"/>
        <v>42064.785613425927</v>
      </c>
      <c r="T2718" s="15">
        <f t="shared" si="214"/>
        <v>42099.743946759263</v>
      </c>
      <c r="U2718">
        <f t="shared" si="215"/>
        <v>2015</v>
      </c>
    </row>
    <row r="2719" spans="1:21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6"/>
        <v>18</v>
      </c>
      <c r="P2719" s="10">
        <f t="shared" si="212"/>
        <v>64.290000000000006</v>
      </c>
      <c r="Q2719" t="s">
        <v>8323</v>
      </c>
      <c r="R2719" t="s">
        <v>8326</v>
      </c>
      <c r="S2719" s="15">
        <f t="shared" si="213"/>
        <v>41795.598923611113</v>
      </c>
      <c r="T2719" s="15">
        <f t="shared" si="214"/>
        <v>41825.598923611113</v>
      </c>
      <c r="U2719">
        <f t="shared" si="215"/>
        <v>2014</v>
      </c>
    </row>
    <row r="2720" spans="1:21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6"/>
        <v>7</v>
      </c>
      <c r="P2720" s="10">
        <f t="shared" si="212"/>
        <v>44.5</v>
      </c>
      <c r="Q2720" t="s">
        <v>8311</v>
      </c>
      <c r="R2720" t="s">
        <v>8348</v>
      </c>
      <c r="S2720" s="15">
        <f t="shared" si="213"/>
        <v>42622.456238425926</v>
      </c>
      <c r="T2720" s="15">
        <f t="shared" si="214"/>
        <v>42652.456238425926</v>
      </c>
      <c r="U2720">
        <f t="shared" si="215"/>
        <v>2016</v>
      </c>
    </row>
    <row r="2721" spans="1:21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6"/>
        <v>9</v>
      </c>
      <c r="P2721" s="10">
        <f t="shared" si="212"/>
        <v>40.450000000000003</v>
      </c>
      <c r="Q2721" t="s">
        <v>8311</v>
      </c>
      <c r="R2721" t="s">
        <v>8352</v>
      </c>
      <c r="S2721" s="15">
        <f t="shared" si="213"/>
        <v>42067.722372685181</v>
      </c>
      <c r="T2721" s="15">
        <f t="shared" si="214"/>
        <v>42097.651388888888</v>
      </c>
      <c r="U2721">
        <f t="shared" si="215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6"/>
        <v>110</v>
      </c>
      <c r="P2722" s="10">
        <f t="shared" si="212"/>
        <v>24.44</v>
      </c>
      <c r="Q2722" t="s">
        <v>8323</v>
      </c>
      <c r="R2722" t="s">
        <v>8326</v>
      </c>
      <c r="S2722" s="15">
        <f t="shared" si="213"/>
        <v>42213.505474537036</v>
      </c>
      <c r="T2722" s="15">
        <f t="shared" si="214"/>
        <v>42238.505474537036</v>
      </c>
      <c r="U2722">
        <f t="shared" si="215"/>
        <v>2015</v>
      </c>
    </row>
    <row r="2723" spans="1:21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6"/>
        <v>18</v>
      </c>
      <c r="P2723" s="10">
        <f t="shared" si="212"/>
        <v>44</v>
      </c>
      <c r="Q2723" t="s">
        <v>8323</v>
      </c>
      <c r="R2723" t="s">
        <v>8326</v>
      </c>
      <c r="S2723" s="15">
        <f t="shared" si="213"/>
        <v>41982.87364583333</v>
      </c>
      <c r="T2723" s="15">
        <f t="shared" si="214"/>
        <v>42012.87364583333</v>
      </c>
      <c r="U2723">
        <f t="shared" si="215"/>
        <v>2014</v>
      </c>
    </row>
    <row r="2724" spans="1:21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6"/>
        <v>22</v>
      </c>
      <c r="P2724" s="10">
        <f t="shared" si="212"/>
        <v>48.56</v>
      </c>
      <c r="Q2724" t="s">
        <v>8323</v>
      </c>
      <c r="R2724" t="s">
        <v>8326</v>
      </c>
      <c r="S2724" s="15">
        <f t="shared" si="213"/>
        <v>42245.234340277777</v>
      </c>
      <c r="T2724" s="15">
        <f t="shared" si="214"/>
        <v>42263.234340277777</v>
      </c>
      <c r="U2724">
        <f t="shared" si="215"/>
        <v>2015</v>
      </c>
    </row>
    <row r="2725" spans="1:21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6"/>
        <v>16</v>
      </c>
      <c r="P2725" s="10">
        <f t="shared" si="212"/>
        <v>43.5</v>
      </c>
      <c r="Q2725" t="s">
        <v>8321</v>
      </c>
      <c r="R2725" t="s">
        <v>8325</v>
      </c>
      <c r="S2725" s="15">
        <f t="shared" si="213"/>
        <v>41835.126805555556</v>
      </c>
      <c r="T2725" s="15">
        <f t="shared" si="214"/>
        <v>41867.987500000003</v>
      </c>
      <c r="U2725">
        <f t="shared" si="215"/>
        <v>2014</v>
      </c>
    </row>
    <row r="2726" spans="1:21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6"/>
        <v>109</v>
      </c>
      <c r="P2726" s="10">
        <f t="shared" si="212"/>
        <v>31.07</v>
      </c>
      <c r="Q2726" t="s">
        <v>8327</v>
      </c>
      <c r="R2726" t="s">
        <v>8331</v>
      </c>
      <c r="S2726" s="15">
        <f t="shared" si="213"/>
        <v>41619.998310185183</v>
      </c>
      <c r="T2726" s="15">
        <f t="shared" si="214"/>
        <v>41629.197222222225</v>
      </c>
      <c r="U2726">
        <f t="shared" si="215"/>
        <v>2013</v>
      </c>
    </row>
    <row r="2727" spans="1:21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6"/>
        <v>4</v>
      </c>
      <c r="P2727" s="10">
        <f t="shared" si="212"/>
        <v>145</v>
      </c>
      <c r="Q2727" t="s">
        <v>8308</v>
      </c>
      <c r="R2727" t="s">
        <v>8342</v>
      </c>
      <c r="S2727" s="15">
        <f t="shared" si="213"/>
        <v>42027.056793981479</v>
      </c>
      <c r="T2727" s="15">
        <f t="shared" si="214"/>
        <v>42057.056793981479</v>
      </c>
      <c r="U2727">
        <f t="shared" si="215"/>
        <v>2015</v>
      </c>
    </row>
    <row r="2728" spans="1:21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6"/>
        <v>2</v>
      </c>
      <c r="P2728" s="10">
        <f t="shared" si="212"/>
        <v>108.25</v>
      </c>
      <c r="Q2728" t="s">
        <v>8308</v>
      </c>
      <c r="R2728" t="s">
        <v>8318</v>
      </c>
      <c r="S2728" s="15">
        <f t="shared" si="213"/>
        <v>42703.917824074073</v>
      </c>
      <c r="T2728" s="15">
        <f t="shared" si="214"/>
        <v>42733.917824074073</v>
      </c>
      <c r="U2728">
        <f t="shared" si="215"/>
        <v>2016</v>
      </c>
    </row>
    <row r="2729" spans="1:21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6"/>
        <v>1</v>
      </c>
      <c r="P2729" s="10">
        <f t="shared" si="212"/>
        <v>35.83</v>
      </c>
      <c r="Q2729" t="s">
        <v>8321</v>
      </c>
      <c r="R2729" t="s">
        <v>8339</v>
      </c>
      <c r="S2729" s="15">
        <f t="shared" si="213"/>
        <v>41863.260381944441</v>
      </c>
      <c r="T2729" s="15">
        <f t="shared" si="214"/>
        <v>41893.260381944441</v>
      </c>
      <c r="U2729">
        <f t="shared" si="215"/>
        <v>2014</v>
      </c>
    </row>
    <row r="2730" spans="1:21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6"/>
        <v>108</v>
      </c>
      <c r="P2730" s="10">
        <f t="shared" si="212"/>
        <v>47.78</v>
      </c>
      <c r="Q2730" t="s">
        <v>8319</v>
      </c>
      <c r="R2730" t="s">
        <v>8320</v>
      </c>
      <c r="S2730" s="15">
        <f t="shared" si="213"/>
        <v>42607.316122685181</v>
      </c>
      <c r="T2730" s="15">
        <f t="shared" si="214"/>
        <v>42613.233333333337</v>
      </c>
      <c r="U2730">
        <f t="shared" si="215"/>
        <v>2016</v>
      </c>
    </row>
    <row r="2731" spans="1:21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6"/>
        <v>57</v>
      </c>
      <c r="P2731" s="10">
        <f t="shared" si="212"/>
        <v>43</v>
      </c>
      <c r="Q2731" t="s">
        <v>8323</v>
      </c>
      <c r="R2731" t="s">
        <v>8324</v>
      </c>
      <c r="S2731" s="15">
        <f t="shared" si="213"/>
        <v>42081.515335648146</v>
      </c>
      <c r="T2731" s="15">
        <f t="shared" si="214"/>
        <v>42095.515335648146</v>
      </c>
      <c r="U2731">
        <f t="shared" si="215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6"/>
        <v>129</v>
      </c>
      <c r="P2732" s="10">
        <f t="shared" si="212"/>
        <v>30.71</v>
      </c>
      <c r="Q2732" t="s">
        <v>8323</v>
      </c>
      <c r="R2732" t="s">
        <v>8326</v>
      </c>
      <c r="S2732" s="15">
        <f t="shared" si="213"/>
        <v>42309.191307870366</v>
      </c>
      <c r="T2732" s="15">
        <f t="shared" si="214"/>
        <v>42338.9375</v>
      </c>
      <c r="U2732">
        <f t="shared" si="215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6"/>
        <v>143</v>
      </c>
      <c r="P2733" s="10">
        <f t="shared" si="212"/>
        <v>21.5</v>
      </c>
      <c r="Q2733" t="s">
        <v>8323</v>
      </c>
      <c r="R2733" t="s">
        <v>8326</v>
      </c>
      <c r="S2733" s="15">
        <f t="shared" si="213"/>
        <v>42160.651817129634</v>
      </c>
      <c r="T2733" s="15">
        <f t="shared" si="214"/>
        <v>42190.651817129634</v>
      </c>
      <c r="U2733">
        <f t="shared" si="215"/>
        <v>2015</v>
      </c>
    </row>
    <row r="2734" spans="1:21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6"/>
        <v>34</v>
      </c>
      <c r="P2734" s="10">
        <f t="shared" si="212"/>
        <v>33.08</v>
      </c>
      <c r="Q2734" t="s">
        <v>8323</v>
      </c>
      <c r="R2734" t="s">
        <v>8326</v>
      </c>
      <c r="S2734" s="15">
        <f t="shared" si="213"/>
        <v>42022.661527777775</v>
      </c>
      <c r="T2734" s="15">
        <f t="shared" si="214"/>
        <v>42063.5</v>
      </c>
      <c r="U2734">
        <f t="shared" si="215"/>
        <v>2015</v>
      </c>
    </row>
    <row r="2735" spans="1:21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6"/>
        <v>28</v>
      </c>
      <c r="P2735" s="10">
        <f t="shared" si="212"/>
        <v>61</v>
      </c>
      <c r="Q2735" t="s">
        <v>8323</v>
      </c>
      <c r="R2735" t="s">
        <v>8326</v>
      </c>
      <c r="S2735" s="15">
        <f t="shared" si="213"/>
        <v>42089.901574074072</v>
      </c>
      <c r="T2735" s="15">
        <f t="shared" si="214"/>
        <v>42149.901574074072</v>
      </c>
      <c r="U2735">
        <f t="shared" si="215"/>
        <v>2015</v>
      </c>
    </row>
    <row r="2736" spans="1:21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6"/>
        <v>0</v>
      </c>
      <c r="P2736" s="10">
        <f t="shared" si="212"/>
        <v>53.25</v>
      </c>
      <c r="Q2736" t="s">
        <v>8308</v>
      </c>
      <c r="R2736" t="s">
        <v>8342</v>
      </c>
      <c r="S2736" s="15">
        <f t="shared" si="213"/>
        <v>42083.069884259254</v>
      </c>
      <c r="T2736" s="15">
        <f t="shared" si="214"/>
        <v>42128.069884259254</v>
      </c>
      <c r="U2736">
        <f t="shared" si="215"/>
        <v>2015</v>
      </c>
    </row>
    <row r="2737" spans="1:21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6"/>
        <v>9</v>
      </c>
      <c r="P2737" s="10">
        <f t="shared" si="212"/>
        <v>47.33</v>
      </c>
      <c r="Q2737" t="s">
        <v>8323</v>
      </c>
      <c r="R2737" t="s">
        <v>8335</v>
      </c>
      <c r="S2737" s="15">
        <f t="shared" si="213"/>
        <v>41975.676111111112</v>
      </c>
      <c r="T2737" s="15">
        <f t="shared" si="214"/>
        <v>42006.676111111112</v>
      </c>
      <c r="U2737">
        <f t="shared" si="215"/>
        <v>2014</v>
      </c>
    </row>
    <row r="2738" spans="1:21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6"/>
        <v>106</v>
      </c>
      <c r="P2738" s="10">
        <f t="shared" si="212"/>
        <v>53.13</v>
      </c>
      <c r="Q2738" t="s">
        <v>8321</v>
      </c>
      <c r="R2738" t="s">
        <v>8343</v>
      </c>
      <c r="S2738" s="15">
        <f t="shared" si="213"/>
        <v>40706.135208333333</v>
      </c>
      <c r="T2738" s="15">
        <f t="shared" si="214"/>
        <v>40736.135208333333</v>
      </c>
      <c r="U2738">
        <f t="shared" si="215"/>
        <v>2011</v>
      </c>
    </row>
    <row r="2739" spans="1:21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6"/>
        <v>5</v>
      </c>
      <c r="P2739" s="10">
        <f t="shared" si="212"/>
        <v>17.71</v>
      </c>
      <c r="Q2739" t="s">
        <v>8316</v>
      </c>
      <c r="R2739" t="s">
        <v>8334</v>
      </c>
      <c r="S2739" s="15">
        <f t="shared" si="213"/>
        <v>41577.045428240745</v>
      </c>
      <c r="T2739" s="15">
        <f t="shared" si="214"/>
        <v>41617.249305555553</v>
      </c>
      <c r="U2739">
        <f t="shared" si="215"/>
        <v>2013</v>
      </c>
    </row>
    <row r="2740" spans="1:21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6"/>
        <v>0</v>
      </c>
      <c r="P2740" s="10">
        <f t="shared" si="212"/>
        <v>60.71</v>
      </c>
      <c r="Q2740" t="s">
        <v>8316</v>
      </c>
      <c r="R2740" t="s">
        <v>8344</v>
      </c>
      <c r="S2740" s="15">
        <f t="shared" si="213"/>
        <v>42094.667256944449</v>
      </c>
      <c r="T2740" s="15">
        <f t="shared" si="214"/>
        <v>42124.667256944449</v>
      </c>
      <c r="U2740">
        <f t="shared" si="215"/>
        <v>2015</v>
      </c>
    </row>
    <row r="2741" spans="1:21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6"/>
        <v>101</v>
      </c>
      <c r="P2741" s="10">
        <f t="shared" si="212"/>
        <v>47.22</v>
      </c>
      <c r="Q2741" t="s">
        <v>8327</v>
      </c>
      <c r="R2741" t="s">
        <v>8329</v>
      </c>
      <c r="S2741" s="15">
        <f t="shared" si="213"/>
        <v>42299.776770833334</v>
      </c>
      <c r="T2741" s="15">
        <f t="shared" si="214"/>
        <v>42310.333333333328</v>
      </c>
      <c r="U2741">
        <f t="shared" si="215"/>
        <v>2015</v>
      </c>
    </row>
    <row r="2742" spans="1:21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6"/>
        <v>24</v>
      </c>
      <c r="P2742" s="10">
        <f t="shared" si="212"/>
        <v>53.13</v>
      </c>
      <c r="Q2742" t="s">
        <v>8323</v>
      </c>
      <c r="R2742" t="s">
        <v>8326</v>
      </c>
      <c r="S2742" s="15">
        <f t="shared" si="213"/>
        <v>42306.848854166667</v>
      </c>
      <c r="T2742" s="15">
        <f t="shared" si="214"/>
        <v>42336.890520833331</v>
      </c>
      <c r="U2742">
        <f t="shared" si="215"/>
        <v>2015</v>
      </c>
    </row>
    <row r="2743" spans="1:21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6"/>
        <v>383</v>
      </c>
      <c r="P2743" s="10">
        <f t="shared" si="212"/>
        <v>15.04</v>
      </c>
      <c r="Q2743" t="s">
        <v>8327</v>
      </c>
      <c r="R2743" t="s">
        <v>8329</v>
      </c>
      <c r="S2743" s="15">
        <f t="shared" si="213"/>
        <v>41276.846817129634</v>
      </c>
      <c r="T2743" s="15">
        <f t="shared" si="214"/>
        <v>41290.846817129634</v>
      </c>
      <c r="U2743">
        <f t="shared" si="215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6"/>
        <v>210</v>
      </c>
      <c r="P2744" s="10">
        <f t="shared" si="212"/>
        <v>105</v>
      </c>
      <c r="Q2744" t="s">
        <v>8323</v>
      </c>
      <c r="R2744" t="s">
        <v>8326</v>
      </c>
      <c r="S2744" s="15">
        <f t="shared" si="213"/>
        <v>42147.729930555557</v>
      </c>
      <c r="T2744" s="15">
        <f t="shared" si="214"/>
        <v>42177.729930555557</v>
      </c>
      <c r="U2744">
        <f t="shared" si="215"/>
        <v>2015</v>
      </c>
    </row>
    <row r="2745" spans="1:21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6"/>
        <v>8</v>
      </c>
      <c r="P2745" s="10">
        <f t="shared" si="212"/>
        <v>104.75</v>
      </c>
      <c r="Q2745" t="s">
        <v>8311</v>
      </c>
      <c r="R2745" t="s">
        <v>8348</v>
      </c>
      <c r="S2745" s="15">
        <f t="shared" si="213"/>
        <v>42601.851678240739</v>
      </c>
      <c r="T2745" s="15">
        <f t="shared" si="214"/>
        <v>42631.851678240739</v>
      </c>
      <c r="U2745">
        <f t="shared" si="215"/>
        <v>2016</v>
      </c>
    </row>
    <row r="2746" spans="1:21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6"/>
        <v>42</v>
      </c>
      <c r="P2746" s="10">
        <f t="shared" si="212"/>
        <v>29.79</v>
      </c>
      <c r="Q2746" t="s">
        <v>8323</v>
      </c>
      <c r="R2746" t="s">
        <v>8326</v>
      </c>
      <c r="S2746" s="15">
        <f t="shared" si="213"/>
        <v>42111.71665509259</v>
      </c>
      <c r="T2746" s="15">
        <f t="shared" si="214"/>
        <v>42131.71665509259</v>
      </c>
      <c r="U2746">
        <f t="shared" si="215"/>
        <v>2015</v>
      </c>
    </row>
    <row r="2747" spans="1:21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6"/>
        <v>104</v>
      </c>
      <c r="P2747" s="10">
        <f t="shared" si="212"/>
        <v>18.91</v>
      </c>
      <c r="Q2747" t="s">
        <v>8327</v>
      </c>
      <c r="R2747" t="s">
        <v>8328</v>
      </c>
      <c r="S2747" s="15">
        <f t="shared" si="213"/>
        <v>40192.542233796295</v>
      </c>
      <c r="T2747" s="15">
        <f t="shared" si="214"/>
        <v>40224.208333333336</v>
      </c>
      <c r="U2747">
        <f t="shared" si="215"/>
        <v>2010</v>
      </c>
    </row>
    <row r="2748" spans="1:21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6"/>
        <v>14</v>
      </c>
      <c r="P2748" s="10">
        <f t="shared" si="212"/>
        <v>51.88</v>
      </c>
      <c r="Q2748" t="s">
        <v>8321</v>
      </c>
      <c r="R2748" t="s">
        <v>8339</v>
      </c>
      <c r="S2748" s="15">
        <f t="shared" si="213"/>
        <v>42526.871331018512</v>
      </c>
      <c r="T2748" s="15">
        <f t="shared" si="214"/>
        <v>42556.871331018512</v>
      </c>
      <c r="U2748">
        <f t="shared" si="215"/>
        <v>2016</v>
      </c>
    </row>
    <row r="2749" spans="1:21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6"/>
        <v>7</v>
      </c>
      <c r="P2749" s="10">
        <f t="shared" si="212"/>
        <v>59</v>
      </c>
      <c r="Q2749" t="s">
        <v>8323</v>
      </c>
      <c r="R2749" t="s">
        <v>8326</v>
      </c>
      <c r="S2749" s="15">
        <f t="shared" si="213"/>
        <v>42293.809212962966</v>
      </c>
      <c r="T2749" s="15">
        <f t="shared" si="214"/>
        <v>42353.85087962963</v>
      </c>
      <c r="U2749">
        <f t="shared" si="215"/>
        <v>2015</v>
      </c>
    </row>
    <row r="2750" spans="1:21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6"/>
        <v>2</v>
      </c>
      <c r="P2750" s="10">
        <f t="shared" si="212"/>
        <v>51.38</v>
      </c>
      <c r="Q2750" t="s">
        <v>8308</v>
      </c>
      <c r="R2750" t="s">
        <v>8310</v>
      </c>
      <c r="S2750" s="15">
        <f t="shared" si="213"/>
        <v>42257.014965277776</v>
      </c>
      <c r="T2750" s="15">
        <f t="shared" si="214"/>
        <v>42317.056631944448</v>
      </c>
      <c r="U2750">
        <f t="shared" si="215"/>
        <v>2015</v>
      </c>
    </row>
    <row r="2751" spans="1:21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6"/>
        <v>117</v>
      </c>
      <c r="P2751" s="10">
        <f t="shared" si="212"/>
        <v>51.25</v>
      </c>
      <c r="Q2751" t="s">
        <v>8321</v>
      </c>
      <c r="R2751" t="s">
        <v>8332</v>
      </c>
      <c r="S2751" s="15">
        <f t="shared" si="213"/>
        <v>41989.91134259259</v>
      </c>
      <c r="T2751" s="15">
        <f t="shared" si="214"/>
        <v>42005.332638888889</v>
      </c>
      <c r="U2751">
        <f t="shared" si="215"/>
        <v>2014</v>
      </c>
    </row>
    <row r="2752" spans="1:21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6"/>
        <v>1</v>
      </c>
      <c r="P2752" s="10">
        <f t="shared" si="212"/>
        <v>410</v>
      </c>
      <c r="Q2752" t="s">
        <v>8316</v>
      </c>
      <c r="R2752" t="s">
        <v>8334</v>
      </c>
      <c r="S2752" s="15">
        <f t="shared" si="213"/>
        <v>41793.659525462965</v>
      </c>
      <c r="T2752" s="15">
        <f t="shared" si="214"/>
        <v>41853.659525462965</v>
      </c>
      <c r="U2752">
        <f t="shared" si="215"/>
        <v>2014</v>
      </c>
    </row>
    <row r="2753" spans="1:21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6"/>
        <v>24</v>
      </c>
      <c r="P2753" s="10">
        <f t="shared" si="212"/>
        <v>41</v>
      </c>
      <c r="Q2753" t="s">
        <v>8323</v>
      </c>
      <c r="R2753" t="s">
        <v>8326</v>
      </c>
      <c r="S2753" s="15">
        <f t="shared" si="213"/>
        <v>42770.290590277778</v>
      </c>
      <c r="T2753" s="15">
        <f t="shared" si="214"/>
        <v>42800.290590277778</v>
      </c>
      <c r="U2753">
        <f t="shared" si="215"/>
        <v>2017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6"/>
        <v>136</v>
      </c>
      <c r="P2754" s="10">
        <f t="shared" si="212"/>
        <v>15.15</v>
      </c>
      <c r="Q2754" t="s">
        <v>8323</v>
      </c>
      <c r="R2754" t="s">
        <v>8326</v>
      </c>
      <c r="S2754" s="15">
        <f t="shared" si="213"/>
        <v>42461.689745370371</v>
      </c>
      <c r="T2754" s="15">
        <f t="shared" si="214"/>
        <v>42521.689745370371</v>
      </c>
      <c r="U2754">
        <f t="shared" si="215"/>
        <v>2016</v>
      </c>
    </row>
    <row r="2755" spans="1:21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6"/>
        <v>1</v>
      </c>
      <c r="P2755" s="10">
        <f t="shared" ref="P2755:P2818" si="217">ROUND(E2755/L2755,2)</f>
        <v>45.33</v>
      </c>
      <c r="Q2755" t="s">
        <v>8308</v>
      </c>
      <c r="R2755" t="s">
        <v>8310</v>
      </c>
      <c r="S2755" s="15">
        <f t="shared" ref="S2755:S2818" si="218">(((J2755/60)/60)/24)+DATE(1970,1,1)</f>
        <v>41935.221585648149</v>
      </c>
      <c r="T2755" s="15">
        <f t="shared" ref="T2755:T2818" si="219">(((I2755/60)/60)/24)+DATE(1970,1,1)</f>
        <v>41975.263252314813</v>
      </c>
      <c r="U2755">
        <f t="shared" ref="U2755:U2818" si="220">YEAR(S2755)</f>
        <v>2014</v>
      </c>
    </row>
    <row r="2756" spans="1:21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6"/>
        <v>1</v>
      </c>
      <c r="P2756" s="10">
        <f t="shared" si="217"/>
        <v>101.25</v>
      </c>
      <c r="Q2756" t="s">
        <v>8316</v>
      </c>
      <c r="R2756" t="s">
        <v>8334</v>
      </c>
      <c r="S2756" s="15">
        <f t="shared" si="218"/>
        <v>42534.284710648149</v>
      </c>
      <c r="T2756" s="15">
        <f t="shared" si="219"/>
        <v>42564.284710648149</v>
      </c>
      <c r="U2756">
        <f t="shared" si="220"/>
        <v>2016</v>
      </c>
    </row>
    <row r="2757" spans="1:21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6"/>
        <v>13</v>
      </c>
      <c r="P2757" s="10">
        <f t="shared" si="217"/>
        <v>80.599999999999994</v>
      </c>
      <c r="Q2757" t="s">
        <v>8321</v>
      </c>
      <c r="R2757" t="s">
        <v>8337</v>
      </c>
      <c r="S2757" s="15">
        <f t="shared" si="218"/>
        <v>41788.381909722222</v>
      </c>
      <c r="T2757" s="15">
        <f t="shared" si="219"/>
        <v>41821.791666666664</v>
      </c>
      <c r="U2757">
        <f t="shared" si="220"/>
        <v>2014</v>
      </c>
    </row>
    <row r="2758" spans="1:21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6"/>
        <v>3</v>
      </c>
      <c r="P2758" s="10">
        <f t="shared" si="217"/>
        <v>13</v>
      </c>
      <c r="Q2758" t="s">
        <v>8308</v>
      </c>
      <c r="R2758" t="s">
        <v>8310</v>
      </c>
      <c r="S2758" s="15">
        <f t="shared" si="218"/>
        <v>42715.688437500001</v>
      </c>
      <c r="T2758" s="15">
        <f t="shared" si="219"/>
        <v>42745.688437500001</v>
      </c>
      <c r="U2758">
        <f t="shared" si="220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6"/>
        <v>8</v>
      </c>
      <c r="P2759" s="10">
        <f t="shared" si="217"/>
        <v>80.599999999999994</v>
      </c>
      <c r="Q2759" t="s">
        <v>8311</v>
      </c>
      <c r="R2759" t="s">
        <v>8348</v>
      </c>
      <c r="S2759" s="15">
        <f t="shared" si="218"/>
        <v>41961.813518518517</v>
      </c>
      <c r="T2759" s="15">
        <f t="shared" si="219"/>
        <v>41992.813518518517</v>
      </c>
      <c r="U2759">
        <f t="shared" si="220"/>
        <v>2014</v>
      </c>
    </row>
    <row r="2760" spans="1:21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6"/>
        <v>4</v>
      </c>
      <c r="P2760" s="10">
        <f t="shared" si="217"/>
        <v>100.5</v>
      </c>
      <c r="Q2760" t="s">
        <v>8323</v>
      </c>
      <c r="R2760" t="s">
        <v>8335</v>
      </c>
      <c r="S2760" s="15">
        <f t="shared" si="218"/>
        <v>42410.93105324074</v>
      </c>
      <c r="T2760" s="15">
        <f t="shared" si="219"/>
        <v>42440.93105324074</v>
      </c>
      <c r="U2760">
        <f t="shared" si="220"/>
        <v>2016</v>
      </c>
    </row>
    <row r="2761" spans="1:21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6"/>
        <v>33</v>
      </c>
      <c r="P2761" s="10">
        <f t="shared" si="217"/>
        <v>30.85</v>
      </c>
      <c r="Q2761" t="s">
        <v>8321</v>
      </c>
      <c r="R2761" t="s">
        <v>8325</v>
      </c>
      <c r="S2761" s="15">
        <f t="shared" si="218"/>
        <v>42067.991238425922</v>
      </c>
      <c r="T2761" s="15">
        <f t="shared" si="219"/>
        <v>42107.791666666672</v>
      </c>
      <c r="U2761">
        <f t="shared" si="220"/>
        <v>2015</v>
      </c>
    </row>
    <row r="2762" spans="1:21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6"/>
        <v>40</v>
      </c>
      <c r="P2762" s="10">
        <f t="shared" si="217"/>
        <v>80.2</v>
      </c>
      <c r="Q2762" t="s">
        <v>8321</v>
      </c>
      <c r="R2762" t="s">
        <v>8325</v>
      </c>
      <c r="S2762" s="15">
        <f t="shared" si="218"/>
        <v>42136.035405092596</v>
      </c>
      <c r="T2762" s="15">
        <f t="shared" si="219"/>
        <v>42176.035405092596</v>
      </c>
      <c r="U2762">
        <f t="shared" si="220"/>
        <v>2015</v>
      </c>
    </row>
    <row r="2763" spans="1:21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6"/>
        <v>133</v>
      </c>
      <c r="P2763" s="10">
        <f t="shared" si="217"/>
        <v>25.02</v>
      </c>
      <c r="Q2763" t="s">
        <v>8327</v>
      </c>
      <c r="R2763" t="s">
        <v>8328</v>
      </c>
      <c r="S2763" s="15">
        <f t="shared" si="218"/>
        <v>41107.726782407408</v>
      </c>
      <c r="T2763" s="15">
        <f t="shared" si="219"/>
        <v>41118.083333333336</v>
      </c>
      <c r="U2763">
        <f t="shared" si="220"/>
        <v>2012</v>
      </c>
    </row>
    <row r="2764" spans="1:21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6"/>
        <v>1</v>
      </c>
      <c r="P2764" s="10">
        <f t="shared" si="217"/>
        <v>133.33000000000001</v>
      </c>
      <c r="Q2764" t="s">
        <v>8321</v>
      </c>
      <c r="R2764" t="s">
        <v>8339</v>
      </c>
      <c r="S2764" s="15">
        <f t="shared" si="218"/>
        <v>40995.024317129632</v>
      </c>
      <c r="T2764" s="15">
        <f t="shared" si="219"/>
        <v>41054.593055555553</v>
      </c>
      <c r="U2764">
        <f t="shared" si="220"/>
        <v>2012</v>
      </c>
    </row>
    <row r="2765" spans="1:21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6"/>
        <v>3</v>
      </c>
      <c r="P2765" s="10">
        <f t="shared" si="217"/>
        <v>66.67</v>
      </c>
      <c r="Q2765" t="s">
        <v>8311</v>
      </c>
      <c r="R2765" t="s">
        <v>8352</v>
      </c>
      <c r="S2765" s="15">
        <f t="shared" si="218"/>
        <v>40436.68408564815</v>
      </c>
      <c r="T2765" s="15">
        <f t="shared" si="219"/>
        <v>40466.166666666664</v>
      </c>
      <c r="U2765">
        <f t="shared" si="220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6"/>
        <v>100</v>
      </c>
      <c r="P2766" s="10">
        <f t="shared" si="217"/>
        <v>30.77</v>
      </c>
      <c r="Q2766" t="s">
        <v>8323</v>
      </c>
      <c r="R2766" t="s">
        <v>8326</v>
      </c>
      <c r="S2766" s="15">
        <f t="shared" si="218"/>
        <v>42689.214988425927</v>
      </c>
      <c r="T2766" s="15">
        <f t="shared" si="219"/>
        <v>42700.25</v>
      </c>
      <c r="U2766">
        <f t="shared" si="220"/>
        <v>2016</v>
      </c>
    </row>
    <row r="2767" spans="1:21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6"/>
        <v>16</v>
      </c>
      <c r="P2767" s="10">
        <f t="shared" si="217"/>
        <v>66.67</v>
      </c>
      <c r="Q2767" t="s">
        <v>8323</v>
      </c>
      <c r="R2767" t="s">
        <v>8326</v>
      </c>
      <c r="S2767" s="15">
        <f t="shared" si="218"/>
        <v>42374.655081018514</v>
      </c>
      <c r="T2767" s="15">
        <f t="shared" si="219"/>
        <v>42403.784027777772</v>
      </c>
      <c r="U2767">
        <f t="shared" si="220"/>
        <v>2016</v>
      </c>
    </row>
    <row r="2768" spans="1:21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6"/>
        <v>11</v>
      </c>
      <c r="P2768" s="10">
        <f t="shared" si="217"/>
        <v>80</v>
      </c>
      <c r="Q2768" t="s">
        <v>8323</v>
      </c>
      <c r="R2768" t="s">
        <v>8326</v>
      </c>
      <c r="S2768" s="15">
        <f t="shared" si="218"/>
        <v>42750.530312499999</v>
      </c>
      <c r="T2768" s="15">
        <f t="shared" si="219"/>
        <v>42794.368749999994</v>
      </c>
      <c r="U2768">
        <f t="shared" si="220"/>
        <v>2017</v>
      </c>
    </row>
    <row r="2769" spans="1:21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6"/>
        <v>12</v>
      </c>
      <c r="P2769" s="10">
        <f t="shared" si="217"/>
        <v>79.400000000000006</v>
      </c>
      <c r="Q2769" t="s">
        <v>8323</v>
      </c>
      <c r="R2769" t="s">
        <v>8326</v>
      </c>
      <c r="S2769" s="15">
        <f t="shared" si="218"/>
        <v>42151.905717592599</v>
      </c>
      <c r="T2769" s="15">
        <f t="shared" si="219"/>
        <v>42182.905717592599</v>
      </c>
      <c r="U2769">
        <f t="shared" si="220"/>
        <v>2015</v>
      </c>
    </row>
    <row r="2770" spans="1:21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6"/>
        <v>1</v>
      </c>
      <c r="P2770" s="10">
        <f t="shared" si="217"/>
        <v>56.57</v>
      </c>
      <c r="Q2770" t="s">
        <v>8321</v>
      </c>
      <c r="R2770" t="s">
        <v>8339</v>
      </c>
      <c r="S2770" s="15">
        <f t="shared" si="218"/>
        <v>41654.946759259255</v>
      </c>
      <c r="T2770" s="15">
        <f t="shared" si="219"/>
        <v>41684.946759259255</v>
      </c>
      <c r="U2770">
        <f t="shared" si="220"/>
        <v>2014</v>
      </c>
    </row>
    <row r="2771" spans="1:21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6"/>
        <v>156</v>
      </c>
      <c r="P2771" s="10">
        <f t="shared" si="217"/>
        <v>30.08</v>
      </c>
      <c r="Q2771" t="s">
        <v>8327</v>
      </c>
      <c r="R2771" t="s">
        <v>8341</v>
      </c>
      <c r="S2771" s="15">
        <f t="shared" si="218"/>
        <v>40514.107615740737</v>
      </c>
      <c r="T2771" s="15">
        <f t="shared" si="219"/>
        <v>40545.125</v>
      </c>
      <c r="U2771">
        <f t="shared" si="220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6"/>
        <v>128</v>
      </c>
      <c r="P2772" s="10">
        <f t="shared" si="217"/>
        <v>27.5</v>
      </c>
      <c r="Q2772" t="s">
        <v>8323</v>
      </c>
      <c r="R2772" t="s">
        <v>8326</v>
      </c>
      <c r="S2772" s="15">
        <f t="shared" si="218"/>
        <v>42535.97865740741</v>
      </c>
      <c r="T2772" s="15">
        <f t="shared" si="219"/>
        <v>42595.97865740741</v>
      </c>
      <c r="U2772">
        <f t="shared" si="220"/>
        <v>2016</v>
      </c>
    </row>
    <row r="2773" spans="1:21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6"/>
        <v>19</v>
      </c>
      <c r="P2773" s="10">
        <f t="shared" si="217"/>
        <v>64.17</v>
      </c>
      <c r="Q2773" t="s">
        <v>8323</v>
      </c>
      <c r="R2773" t="s">
        <v>8326</v>
      </c>
      <c r="S2773" s="15">
        <f t="shared" si="218"/>
        <v>42093.588263888887</v>
      </c>
      <c r="T2773" s="15">
        <f t="shared" si="219"/>
        <v>42123.588263888887</v>
      </c>
      <c r="U2773">
        <f t="shared" si="220"/>
        <v>2015</v>
      </c>
    </row>
    <row r="2774" spans="1:21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6"/>
        <v>5</v>
      </c>
      <c r="P2774" s="10">
        <f t="shared" si="217"/>
        <v>31.75</v>
      </c>
      <c r="Q2774" t="s">
        <v>8313</v>
      </c>
      <c r="R2774" t="s">
        <v>8353</v>
      </c>
      <c r="S2774" s="15">
        <f t="shared" si="218"/>
        <v>41799.725289351853</v>
      </c>
      <c r="T2774" s="15">
        <f t="shared" si="219"/>
        <v>41829.725289351853</v>
      </c>
      <c r="U2774">
        <f t="shared" si="220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6"/>
        <v>127</v>
      </c>
      <c r="P2775" s="10">
        <f t="shared" si="217"/>
        <v>25.4</v>
      </c>
      <c r="Q2775" t="s">
        <v>8323</v>
      </c>
      <c r="R2775" t="s">
        <v>8326</v>
      </c>
      <c r="S2775" s="15">
        <f t="shared" si="218"/>
        <v>42401.945219907408</v>
      </c>
      <c r="T2775" s="15">
        <f t="shared" si="219"/>
        <v>42418.895833333328</v>
      </c>
      <c r="U2775">
        <f t="shared" si="220"/>
        <v>2016</v>
      </c>
    </row>
    <row r="2776" spans="1:21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6"/>
        <v>58</v>
      </c>
      <c r="P2776" s="10">
        <f t="shared" si="217"/>
        <v>54.29</v>
      </c>
      <c r="Q2776" t="s">
        <v>8321</v>
      </c>
      <c r="R2776" t="s">
        <v>8325</v>
      </c>
      <c r="S2776" s="15">
        <f t="shared" si="218"/>
        <v>42023.818622685183</v>
      </c>
      <c r="T2776" s="15">
        <f t="shared" si="219"/>
        <v>42043.818622685183</v>
      </c>
      <c r="U2776">
        <f t="shared" si="220"/>
        <v>2015</v>
      </c>
    </row>
    <row r="2777" spans="1:21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6"/>
        <v>11</v>
      </c>
      <c r="P2777" s="10">
        <f t="shared" si="217"/>
        <v>42.22</v>
      </c>
      <c r="Q2777" t="s">
        <v>8313</v>
      </c>
      <c r="R2777" t="s">
        <v>8314</v>
      </c>
      <c r="S2777" s="15">
        <f t="shared" si="218"/>
        <v>42029.907858796301</v>
      </c>
      <c r="T2777" s="15">
        <f t="shared" si="219"/>
        <v>42064.907858796301</v>
      </c>
      <c r="U2777">
        <f t="shared" si="220"/>
        <v>2015</v>
      </c>
    </row>
    <row r="2778" spans="1:21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6"/>
        <v>19</v>
      </c>
      <c r="P2778" s="10">
        <f t="shared" si="217"/>
        <v>47.5</v>
      </c>
      <c r="Q2778" t="s">
        <v>8311</v>
      </c>
      <c r="R2778" t="s">
        <v>8356</v>
      </c>
      <c r="S2778" s="15">
        <f t="shared" si="218"/>
        <v>41117.900729166664</v>
      </c>
      <c r="T2778" s="15">
        <f t="shared" si="219"/>
        <v>41147.900729166664</v>
      </c>
      <c r="U2778">
        <f t="shared" si="220"/>
        <v>2012</v>
      </c>
    </row>
    <row r="2779" spans="1:21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6"/>
        <v>1</v>
      </c>
      <c r="P2779" s="10">
        <f t="shared" si="217"/>
        <v>41.89</v>
      </c>
      <c r="Q2779" t="s">
        <v>8308</v>
      </c>
      <c r="R2779" t="s">
        <v>8310</v>
      </c>
      <c r="S2779" s="15">
        <f t="shared" si="218"/>
        <v>42625.635636574079</v>
      </c>
      <c r="T2779" s="15">
        <f t="shared" si="219"/>
        <v>42660.635636574079</v>
      </c>
      <c r="U2779">
        <f t="shared" si="220"/>
        <v>2016</v>
      </c>
    </row>
    <row r="2780" spans="1:21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6"/>
        <v>125</v>
      </c>
      <c r="P2780" s="10">
        <f t="shared" si="217"/>
        <v>41.78</v>
      </c>
      <c r="Q2780" t="s">
        <v>8321</v>
      </c>
      <c r="R2780" t="s">
        <v>8322</v>
      </c>
      <c r="S2780" s="15">
        <f t="shared" si="218"/>
        <v>42425.576898148152</v>
      </c>
      <c r="T2780" s="15">
        <f t="shared" si="219"/>
        <v>42465.666666666672</v>
      </c>
      <c r="U2780">
        <f t="shared" si="220"/>
        <v>2016</v>
      </c>
    </row>
    <row r="2781" spans="1:21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6"/>
        <v>0</v>
      </c>
      <c r="P2781" s="10">
        <f t="shared" si="217"/>
        <v>53.71</v>
      </c>
      <c r="Q2781" t="s">
        <v>8323</v>
      </c>
      <c r="R2781" t="s">
        <v>8324</v>
      </c>
      <c r="S2781" s="15">
        <f t="shared" si="218"/>
        <v>41940.028287037036</v>
      </c>
      <c r="T2781" s="15">
        <f t="shared" si="219"/>
        <v>42000.0699537037</v>
      </c>
      <c r="U2781">
        <f t="shared" si="220"/>
        <v>2014</v>
      </c>
    </row>
    <row r="2782" spans="1:21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ref="O2782:O2845" si="221">ROUND(E2782/D2782*100,0)</f>
        <v>6</v>
      </c>
      <c r="P2782" s="10">
        <f t="shared" si="217"/>
        <v>41.67</v>
      </c>
      <c r="Q2782" t="s">
        <v>8327</v>
      </c>
      <c r="R2782" t="s">
        <v>8350</v>
      </c>
      <c r="S2782" s="15">
        <f t="shared" si="218"/>
        <v>40937.679560185185</v>
      </c>
      <c r="T2782" s="15">
        <f t="shared" si="219"/>
        <v>40969.207638888889</v>
      </c>
      <c r="U2782">
        <f t="shared" si="220"/>
        <v>2012</v>
      </c>
    </row>
    <row r="2783" spans="1:21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21"/>
        <v>125</v>
      </c>
      <c r="P2783" s="10">
        <f t="shared" si="217"/>
        <v>53.57</v>
      </c>
      <c r="Q2783" t="s">
        <v>8311</v>
      </c>
      <c r="R2783" t="s">
        <v>8333</v>
      </c>
      <c r="S2783" s="15">
        <f t="shared" si="218"/>
        <v>41799.814340277779</v>
      </c>
      <c r="T2783" s="15">
        <f t="shared" si="219"/>
        <v>41834.814340277779</v>
      </c>
      <c r="U2783">
        <f t="shared" si="220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21"/>
        <v>4</v>
      </c>
      <c r="P2784" s="10">
        <f t="shared" si="217"/>
        <v>93.75</v>
      </c>
      <c r="Q2784" t="s">
        <v>8323</v>
      </c>
      <c r="R2784" t="s">
        <v>8326</v>
      </c>
      <c r="S2784" s="15">
        <f t="shared" si="218"/>
        <v>42808.640231481477</v>
      </c>
      <c r="T2784" s="15">
        <f t="shared" si="219"/>
        <v>42839.207638888889</v>
      </c>
      <c r="U2784">
        <f t="shared" si="220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21"/>
        <v>150</v>
      </c>
      <c r="P2785" s="10">
        <f t="shared" si="217"/>
        <v>41.67</v>
      </c>
      <c r="Q2785" t="s">
        <v>8323</v>
      </c>
      <c r="R2785" t="s">
        <v>8326</v>
      </c>
      <c r="S2785" s="15">
        <f t="shared" si="218"/>
        <v>42529.022013888884</v>
      </c>
      <c r="T2785" s="15">
        <f t="shared" si="219"/>
        <v>42566.901388888888</v>
      </c>
      <c r="U2785">
        <f t="shared" si="220"/>
        <v>2016</v>
      </c>
    </row>
    <row r="2786" spans="1:21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21"/>
        <v>124</v>
      </c>
      <c r="P2786" s="10">
        <f t="shared" si="217"/>
        <v>14.84</v>
      </c>
      <c r="Q2786" t="s">
        <v>8323</v>
      </c>
      <c r="R2786" t="s">
        <v>8324</v>
      </c>
      <c r="S2786" s="15">
        <f t="shared" si="218"/>
        <v>42334.468935185185</v>
      </c>
      <c r="T2786" s="15">
        <f t="shared" si="219"/>
        <v>42361.957638888889</v>
      </c>
      <c r="U2786">
        <f t="shared" si="220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21"/>
        <v>123</v>
      </c>
      <c r="P2787" s="10">
        <f t="shared" si="217"/>
        <v>46.13</v>
      </c>
      <c r="Q2787" t="s">
        <v>8323</v>
      </c>
      <c r="R2787" t="s">
        <v>8326</v>
      </c>
      <c r="S2787" s="15">
        <f t="shared" si="218"/>
        <v>42517.003368055557</v>
      </c>
      <c r="T2787" s="15">
        <f t="shared" si="219"/>
        <v>42547.003368055557</v>
      </c>
      <c r="U2787">
        <f t="shared" si="220"/>
        <v>2016</v>
      </c>
    </row>
    <row r="2788" spans="1:21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21"/>
        <v>7</v>
      </c>
      <c r="P2788" s="10">
        <f t="shared" si="217"/>
        <v>40.78</v>
      </c>
      <c r="Q2788" t="s">
        <v>8313</v>
      </c>
      <c r="R2788" t="s">
        <v>8351</v>
      </c>
      <c r="S2788" s="15">
        <f t="shared" si="218"/>
        <v>41791.057314814818</v>
      </c>
      <c r="T2788" s="15">
        <f t="shared" si="219"/>
        <v>41835.21597222222</v>
      </c>
      <c r="U2788">
        <f t="shared" si="220"/>
        <v>2014</v>
      </c>
    </row>
    <row r="2789" spans="1:21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21"/>
        <v>7</v>
      </c>
      <c r="P2789" s="10">
        <f t="shared" si="217"/>
        <v>72.400000000000006</v>
      </c>
      <c r="Q2789" t="s">
        <v>8323</v>
      </c>
      <c r="R2789" t="s">
        <v>8326</v>
      </c>
      <c r="S2789" s="15">
        <f t="shared" si="218"/>
        <v>42041.205000000002</v>
      </c>
      <c r="T2789" s="15">
        <f t="shared" si="219"/>
        <v>42086.16333333333</v>
      </c>
      <c r="U2789">
        <f t="shared" si="220"/>
        <v>2015</v>
      </c>
    </row>
    <row r="2790" spans="1:21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21"/>
        <v>10</v>
      </c>
      <c r="P2790" s="10">
        <f t="shared" si="217"/>
        <v>32.82</v>
      </c>
      <c r="Q2790" t="s">
        <v>8316</v>
      </c>
      <c r="R2790" t="s">
        <v>8344</v>
      </c>
      <c r="S2790" s="15">
        <f t="shared" si="218"/>
        <v>42371.355729166666</v>
      </c>
      <c r="T2790" s="15">
        <f t="shared" si="219"/>
        <v>42400.178472222222</v>
      </c>
      <c r="U2790">
        <f t="shared" si="220"/>
        <v>2016</v>
      </c>
    </row>
    <row r="2791" spans="1:21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21"/>
        <v>1</v>
      </c>
      <c r="P2791" s="10">
        <f t="shared" si="217"/>
        <v>120</v>
      </c>
      <c r="Q2791" t="s">
        <v>8321</v>
      </c>
      <c r="R2791" t="s">
        <v>8325</v>
      </c>
      <c r="S2791" s="15">
        <f t="shared" si="218"/>
        <v>42195.643865740742</v>
      </c>
      <c r="T2791" s="15">
        <f t="shared" si="219"/>
        <v>42236.837499999994</v>
      </c>
      <c r="U2791">
        <f t="shared" si="220"/>
        <v>2015</v>
      </c>
    </row>
    <row r="2792" spans="1:21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21"/>
        <v>2</v>
      </c>
      <c r="P2792" s="10">
        <f t="shared" si="217"/>
        <v>60</v>
      </c>
      <c r="Q2792" t="s">
        <v>8311</v>
      </c>
      <c r="R2792" t="s">
        <v>8352</v>
      </c>
      <c r="S2792" s="15">
        <f t="shared" si="218"/>
        <v>41614.563194444447</v>
      </c>
      <c r="T2792" s="15">
        <f t="shared" si="219"/>
        <v>41644.563194444447</v>
      </c>
      <c r="U2792">
        <f t="shared" si="220"/>
        <v>2013</v>
      </c>
    </row>
    <row r="2793" spans="1:21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21"/>
        <v>103</v>
      </c>
      <c r="P2793" s="10">
        <f t="shared" si="217"/>
        <v>24</v>
      </c>
      <c r="Q2793" t="s">
        <v>8327</v>
      </c>
      <c r="R2793" t="s">
        <v>8330</v>
      </c>
      <c r="S2793" s="15">
        <f t="shared" si="218"/>
        <v>42788.2502662037</v>
      </c>
      <c r="T2793" s="15">
        <f t="shared" si="219"/>
        <v>42818.208599537036</v>
      </c>
      <c r="U2793">
        <f t="shared" si="220"/>
        <v>2017</v>
      </c>
    </row>
    <row r="2794" spans="1:21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21"/>
        <v>1</v>
      </c>
      <c r="P2794" s="10">
        <f t="shared" si="217"/>
        <v>35.9</v>
      </c>
      <c r="Q2794" t="s">
        <v>8321</v>
      </c>
      <c r="R2794" t="s">
        <v>8337</v>
      </c>
      <c r="S2794" s="15">
        <f t="shared" si="218"/>
        <v>41933.586157407408</v>
      </c>
      <c r="T2794" s="15">
        <f t="shared" si="219"/>
        <v>41975.627824074079</v>
      </c>
      <c r="U2794">
        <f t="shared" si="220"/>
        <v>2014</v>
      </c>
    </row>
    <row r="2795" spans="1:21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21"/>
        <v>1</v>
      </c>
      <c r="P2795" s="10">
        <f t="shared" si="217"/>
        <v>71.599999999999994</v>
      </c>
      <c r="Q2795" t="s">
        <v>8308</v>
      </c>
      <c r="R2795" t="s">
        <v>8315</v>
      </c>
      <c r="S2795" s="15">
        <f t="shared" si="218"/>
        <v>42695.624340277776</v>
      </c>
      <c r="T2795" s="15">
        <f t="shared" si="219"/>
        <v>42725.624340277776</v>
      </c>
      <c r="U2795">
        <f t="shared" si="220"/>
        <v>2016</v>
      </c>
    </row>
    <row r="2796" spans="1:21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21"/>
        <v>18</v>
      </c>
      <c r="P2796" s="10">
        <f t="shared" si="217"/>
        <v>25.57</v>
      </c>
      <c r="Q2796" t="s">
        <v>8323</v>
      </c>
      <c r="R2796" t="s">
        <v>8326</v>
      </c>
      <c r="S2796" s="15">
        <f t="shared" si="218"/>
        <v>41833.089756944442</v>
      </c>
      <c r="T2796" s="15">
        <f t="shared" si="219"/>
        <v>41863.079143518517</v>
      </c>
      <c r="U2796">
        <f t="shared" si="220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21"/>
        <v>101</v>
      </c>
      <c r="P2797" s="10">
        <f t="shared" si="217"/>
        <v>59.17</v>
      </c>
      <c r="Q2797" t="s">
        <v>8323</v>
      </c>
      <c r="R2797" t="s">
        <v>8326</v>
      </c>
      <c r="S2797" s="15">
        <f t="shared" si="218"/>
        <v>42230.662731481483</v>
      </c>
      <c r="T2797" s="15">
        <f t="shared" si="219"/>
        <v>42245.165972222225</v>
      </c>
      <c r="U2797">
        <f t="shared" si="220"/>
        <v>2015</v>
      </c>
    </row>
    <row r="2798" spans="1:21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21"/>
        <v>102</v>
      </c>
      <c r="P2798" s="10">
        <f t="shared" si="217"/>
        <v>25.21</v>
      </c>
      <c r="Q2798" t="s">
        <v>8308</v>
      </c>
      <c r="R2798" t="s">
        <v>8315</v>
      </c>
      <c r="S2798" s="15">
        <f t="shared" si="218"/>
        <v>41989.913136574076</v>
      </c>
      <c r="T2798" s="15">
        <f t="shared" si="219"/>
        <v>42019.913136574076</v>
      </c>
      <c r="U2798">
        <f t="shared" si="220"/>
        <v>2014</v>
      </c>
    </row>
    <row r="2799" spans="1:21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21"/>
        <v>70</v>
      </c>
      <c r="P2799" s="10">
        <f t="shared" si="217"/>
        <v>39</v>
      </c>
      <c r="Q2799" t="s">
        <v>8311</v>
      </c>
      <c r="R2799" t="s">
        <v>8352</v>
      </c>
      <c r="S2799" s="15">
        <f t="shared" si="218"/>
        <v>41663.780300925922</v>
      </c>
      <c r="T2799" s="15">
        <f t="shared" si="219"/>
        <v>41693.780300925922</v>
      </c>
      <c r="U2799">
        <f t="shared" si="220"/>
        <v>2014</v>
      </c>
    </row>
    <row r="2800" spans="1:21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21"/>
        <v>100</v>
      </c>
      <c r="P2800" s="10">
        <f t="shared" si="217"/>
        <v>35.1</v>
      </c>
      <c r="Q2800" t="s">
        <v>8323</v>
      </c>
      <c r="R2800" t="s">
        <v>8335</v>
      </c>
      <c r="S2800" s="15">
        <f t="shared" si="218"/>
        <v>42167.534791666665</v>
      </c>
      <c r="T2800" s="15">
        <f t="shared" si="219"/>
        <v>42196.165972222225</v>
      </c>
      <c r="U2800">
        <f t="shared" si="220"/>
        <v>2015</v>
      </c>
    </row>
    <row r="2801" spans="1:21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21"/>
        <v>0</v>
      </c>
      <c r="P2801" s="10">
        <f t="shared" si="217"/>
        <v>116.67</v>
      </c>
      <c r="Q2801" t="s">
        <v>8308</v>
      </c>
      <c r="R2801" t="s">
        <v>8342</v>
      </c>
      <c r="S2801" s="15">
        <f t="shared" si="218"/>
        <v>42474.637824074074</v>
      </c>
      <c r="T2801" s="15">
        <f t="shared" si="219"/>
        <v>42504.637824074074</v>
      </c>
      <c r="U2801">
        <f t="shared" si="220"/>
        <v>2016</v>
      </c>
    </row>
    <row r="2802" spans="1:21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21"/>
        <v>4</v>
      </c>
      <c r="P2802" s="10">
        <f t="shared" si="217"/>
        <v>26.92</v>
      </c>
      <c r="Q2802" t="s">
        <v>8311</v>
      </c>
      <c r="R2802" t="s">
        <v>8349</v>
      </c>
      <c r="S2802" s="15">
        <f t="shared" si="218"/>
        <v>41671.936863425923</v>
      </c>
      <c r="T2802" s="15">
        <f t="shared" si="219"/>
        <v>41687</v>
      </c>
      <c r="U2802">
        <f t="shared" si="220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21"/>
        <v>140</v>
      </c>
      <c r="P2803" s="10">
        <f t="shared" si="217"/>
        <v>35</v>
      </c>
      <c r="Q2803" t="s">
        <v>8323</v>
      </c>
      <c r="R2803" t="s">
        <v>8326</v>
      </c>
      <c r="S2803" s="15">
        <f t="shared" si="218"/>
        <v>42088.911354166667</v>
      </c>
      <c r="T2803" s="15">
        <f t="shared" si="219"/>
        <v>42118.911354166667</v>
      </c>
      <c r="U2803">
        <f t="shared" si="220"/>
        <v>2015</v>
      </c>
    </row>
    <row r="2804" spans="1:21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21"/>
        <v>16</v>
      </c>
      <c r="P2804" s="10">
        <f t="shared" si="217"/>
        <v>29.17</v>
      </c>
      <c r="Q2804" t="s">
        <v>8323</v>
      </c>
      <c r="R2804" t="s">
        <v>8326</v>
      </c>
      <c r="S2804" s="15">
        <f t="shared" si="218"/>
        <v>42041.581307870365</v>
      </c>
      <c r="T2804" s="15">
        <f t="shared" si="219"/>
        <v>42071.539641203708</v>
      </c>
      <c r="U2804">
        <f t="shared" si="220"/>
        <v>2015</v>
      </c>
    </row>
    <row r="2805" spans="1:21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21"/>
        <v>0</v>
      </c>
      <c r="P2805" s="10">
        <f t="shared" si="217"/>
        <v>38.44</v>
      </c>
      <c r="Q2805" t="s">
        <v>8308</v>
      </c>
      <c r="R2805" t="s">
        <v>8342</v>
      </c>
      <c r="S2805" s="15">
        <f t="shared" si="218"/>
        <v>41963.050127314811</v>
      </c>
      <c r="T2805" s="15">
        <f t="shared" si="219"/>
        <v>42022.05</v>
      </c>
      <c r="U2805">
        <f t="shared" si="220"/>
        <v>2014</v>
      </c>
    </row>
    <row r="2806" spans="1:21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21"/>
        <v>0</v>
      </c>
      <c r="P2806" s="10">
        <f t="shared" si="217"/>
        <v>69</v>
      </c>
      <c r="Q2806" t="s">
        <v>8321</v>
      </c>
      <c r="R2806" t="s">
        <v>8325</v>
      </c>
      <c r="S2806" s="15">
        <f t="shared" si="218"/>
        <v>42556.690706018519</v>
      </c>
      <c r="T2806" s="15">
        <f t="shared" si="219"/>
        <v>42616.690706018519</v>
      </c>
      <c r="U2806">
        <f t="shared" si="220"/>
        <v>2016</v>
      </c>
    </row>
    <row r="2807" spans="1:21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21"/>
        <v>38</v>
      </c>
      <c r="P2807" s="10">
        <f t="shared" si="217"/>
        <v>69</v>
      </c>
      <c r="Q2807" t="s">
        <v>8327</v>
      </c>
      <c r="R2807" t="s">
        <v>8350</v>
      </c>
      <c r="S2807" s="15">
        <f t="shared" si="218"/>
        <v>40312.915578703702</v>
      </c>
      <c r="T2807" s="15">
        <f t="shared" si="219"/>
        <v>40354.897222222222</v>
      </c>
      <c r="U2807">
        <f t="shared" si="220"/>
        <v>2010</v>
      </c>
    </row>
    <row r="2808" spans="1:21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21"/>
        <v>6</v>
      </c>
      <c r="P2808" s="10">
        <f t="shared" si="217"/>
        <v>37.89</v>
      </c>
      <c r="Q2808" t="s">
        <v>8308</v>
      </c>
      <c r="R2808" t="s">
        <v>8342</v>
      </c>
      <c r="S2808" s="15">
        <f t="shared" si="218"/>
        <v>42532.774745370371</v>
      </c>
      <c r="T2808" s="15">
        <f t="shared" si="219"/>
        <v>42552.774745370371</v>
      </c>
      <c r="U2808">
        <f t="shared" si="220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21"/>
        <v>113</v>
      </c>
      <c r="P2809" s="10">
        <f t="shared" si="217"/>
        <v>20</v>
      </c>
      <c r="Q2809" t="s">
        <v>8323</v>
      </c>
      <c r="R2809" t="s">
        <v>8326</v>
      </c>
      <c r="S2809" s="15">
        <f t="shared" si="218"/>
        <v>41918.880833333329</v>
      </c>
      <c r="T2809" s="15">
        <f t="shared" si="219"/>
        <v>41946</v>
      </c>
      <c r="U2809">
        <f t="shared" si="220"/>
        <v>2014</v>
      </c>
    </row>
    <row r="2810" spans="1:21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21"/>
        <v>8</v>
      </c>
      <c r="P2810" s="10">
        <f t="shared" si="217"/>
        <v>37.56</v>
      </c>
      <c r="Q2810" t="s">
        <v>8321</v>
      </c>
      <c r="R2810" t="s">
        <v>8337</v>
      </c>
      <c r="S2810" s="15">
        <f t="shared" si="218"/>
        <v>42200.542268518519</v>
      </c>
      <c r="T2810" s="15">
        <f t="shared" si="219"/>
        <v>42227.542268518519</v>
      </c>
      <c r="U2810">
        <f t="shared" si="220"/>
        <v>2015</v>
      </c>
    </row>
    <row r="2811" spans="1:21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21"/>
        <v>1</v>
      </c>
      <c r="P2811" s="10">
        <f t="shared" si="217"/>
        <v>67</v>
      </c>
      <c r="Q2811" t="s">
        <v>8321</v>
      </c>
      <c r="R2811" t="s">
        <v>8339</v>
      </c>
      <c r="S2811" s="15">
        <f t="shared" si="218"/>
        <v>40949.98364583333</v>
      </c>
      <c r="T2811" s="15">
        <f t="shared" si="219"/>
        <v>41009.941979166666</v>
      </c>
      <c r="U2811">
        <f t="shared" si="220"/>
        <v>2012</v>
      </c>
    </row>
    <row r="2812" spans="1:21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21"/>
        <v>7</v>
      </c>
      <c r="P2812" s="10">
        <f t="shared" si="217"/>
        <v>83.75</v>
      </c>
      <c r="Q2812" t="s">
        <v>8313</v>
      </c>
      <c r="R2812" t="s">
        <v>8314</v>
      </c>
      <c r="S2812" s="15">
        <f t="shared" si="218"/>
        <v>41905.95684027778</v>
      </c>
      <c r="T2812" s="15">
        <f t="shared" si="219"/>
        <v>41941.95684027778</v>
      </c>
      <c r="U2812">
        <f t="shared" si="220"/>
        <v>2014</v>
      </c>
    </row>
    <row r="2813" spans="1:21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21"/>
        <v>1</v>
      </c>
      <c r="P2813" s="10">
        <f t="shared" si="217"/>
        <v>55.83</v>
      </c>
      <c r="Q2813" t="s">
        <v>8319</v>
      </c>
      <c r="R2813" t="s">
        <v>8345</v>
      </c>
      <c r="S2813" s="15">
        <f t="shared" si="218"/>
        <v>42536.862800925926</v>
      </c>
      <c r="T2813" s="15">
        <f t="shared" si="219"/>
        <v>42566.862800925926</v>
      </c>
      <c r="U2813">
        <f t="shared" si="220"/>
        <v>2016</v>
      </c>
    </row>
    <row r="2814" spans="1:21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21"/>
        <v>0</v>
      </c>
      <c r="P2814" s="10">
        <f t="shared" si="217"/>
        <v>55.83</v>
      </c>
      <c r="Q2814" t="s">
        <v>8323</v>
      </c>
      <c r="R2814" t="s">
        <v>8324</v>
      </c>
      <c r="S2814" s="15">
        <f t="shared" si="218"/>
        <v>42245.274699074071</v>
      </c>
      <c r="T2814" s="15">
        <f t="shared" si="219"/>
        <v>42275.274699074071</v>
      </c>
      <c r="U2814">
        <f t="shared" si="220"/>
        <v>2015</v>
      </c>
    </row>
    <row r="2815" spans="1:21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21"/>
        <v>3</v>
      </c>
      <c r="P2815" s="10">
        <f t="shared" si="217"/>
        <v>20.88</v>
      </c>
      <c r="Q2815" t="s">
        <v>8323</v>
      </c>
      <c r="R2815" t="s">
        <v>8324</v>
      </c>
      <c r="S2815" s="15">
        <f t="shared" si="218"/>
        <v>42690.733437499999</v>
      </c>
      <c r="T2815" s="15">
        <f t="shared" si="219"/>
        <v>42711.733437499999</v>
      </c>
      <c r="U2815">
        <f t="shared" si="220"/>
        <v>2016</v>
      </c>
    </row>
    <row r="2816" spans="1:21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21"/>
        <v>2</v>
      </c>
      <c r="P2816" s="10">
        <f t="shared" si="217"/>
        <v>55</v>
      </c>
      <c r="Q2816" t="s">
        <v>8327</v>
      </c>
      <c r="R2816" t="s">
        <v>8350</v>
      </c>
      <c r="S2816" s="15">
        <f t="shared" si="218"/>
        <v>41934.959756944445</v>
      </c>
      <c r="T2816" s="15">
        <f t="shared" si="219"/>
        <v>41965.001423611116</v>
      </c>
      <c r="U2816">
        <f t="shared" si="220"/>
        <v>2014</v>
      </c>
    </row>
    <row r="2817" spans="1:21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21"/>
        <v>11</v>
      </c>
      <c r="P2817" s="10">
        <f t="shared" si="217"/>
        <v>21.8</v>
      </c>
      <c r="Q2817" t="s">
        <v>8327</v>
      </c>
      <c r="R2817" t="s">
        <v>8350</v>
      </c>
      <c r="S2817" s="15">
        <f t="shared" si="218"/>
        <v>41288.942928240744</v>
      </c>
      <c r="T2817" s="15">
        <f t="shared" si="219"/>
        <v>41318.942928240744</v>
      </c>
      <c r="U2817">
        <f t="shared" si="220"/>
        <v>2013</v>
      </c>
    </row>
    <row r="2818" spans="1:21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21"/>
        <v>11</v>
      </c>
      <c r="P2818" s="10">
        <f t="shared" si="217"/>
        <v>81.58</v>
      </c>
      <c r="Q2818" t="s">
        <v>8308</v>
      </c>
      <c r="R2818" t="s">
        <v>8342</v>
      </c>
      <c r="S2818" s="15">
        <f t="shared" si="218"/>
        <v>42318.925532407404</v>
      </c>
      <c r="T2818" s="15">
        <f t="shared" si="219"/>
        <v>42348.925532407404</v>
      </c>
      <c r="U2818">
        <f t="shared" si="220"/>
        <v>2015</v>
      </c>
    </row>
    <row r="2819" spans="1:21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1"/>
        <v>4</v>
      </c>
      <c r="P2819" s="10">
        <f t="shared" ref="P2819:P2882" si="222">ROUND(E2819/L2819,2)</f>
        <v>108.33</v>
      </c>
      <c r="Q2819" t="s">
        <v>8321</v>
      </c>
      <c r="R2819" t="s">
        <v>8325</v>
      </c>
      <c r="S2819" s="15">
        <f t="shared" ref="S2819:S2882" si="223">(((J2819/60)/60)/24)+DATE(1970,1,1)</f>
        <v>42052.83530092593</v>
      </c>
      <c r="T2819" s="15">
        <f t="shared" ref="T2819:T2882" si="224">(((I2819/60)/60)/24)+DATE(1970,1,1)</f>
        <v>42082.793634259258</v>
      </c>
      <c r="U2819">
        <f t="shared" ref="U2819:U2882" si="225">YEAR(S2819)</f>
        <v>2015</v>
      </c>
    </row>
    <row r="2820" spans="1:21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1"/>
        <v>3</v>
      </c>
      <c r="P2820" s="10">
        <f t="shared" si="222"/>
        <v>32.5</v>
      </c>
      <c r="Q2820" t="s">
        <v>8321</v>
      </c>
      <c r="R2820" t="s">
        <v>8325</v>
      </c>
      <c r="S2820" s="15">
        <f t="shared" si="223"/>
        <v>42216.977812500001</v>
      </c>
      <c r="T2820" s="15">
        <f t="shared" si="224"/>
        <v>42246.227777777778</v>
      </c>
      <c r="U2820">
        <f t="shared" si="225"/>
        <v>2015</v>
      </c>
    </row>
    <row r="2821" spans="1:21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1"/>
        <v>5</v>
      </c>
      <c r="P2821" s="10">
        <f t="shared" si="222"/>
        <v>27.08</v>
      </c>
      <c r="Q2821" t="s">
        <v>8327</v>
      </c>
      <c r="R2821" t="s">
        <v>8350</v>
      </c>
      <c r="S2821" s="15">
        <f t="shared" si="223"/>
        <v>41577.561284722222</v>
      </c>
      <c r="T2821" s="15">
        <f t="shared" si="224"/>
        <v>41607.602951388886</v>
      </c>
      <c r="U2821">
        <f t="shared" si="225"/>
        <v>2013</v>
      </c>
    </row>
    <row r="2822" spans="1:21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1"/>
        <v>7</v>
      </c>
      <c r="P2822" s="10">
        <f t="shared" si="222"/>
        <v>108.33</v>
      </c>
      <c r="Q2822" t="s">
        <v>8319</v>
      </c>
      <c r="R2822" t="s">
        <v>8345</v>
      </c>
      <c r="S2822" s="15">
        <f t="shared" si="223"/>
        <v>42223.108865740738</v>
      </c>
      <c r="T2822" s="15">
        <f t="shared" si="224"/>
        <v>42253.108865740738</v>
      </c>
      <c r="U2822">
        <f t="shared" si="225"/>
        <v>2015</v>
      </c>
    </row>
    <row r="2823" spans="1:21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1"/>
        <v>5</v>
      </c>
      <c r="P2823" s="10">
        <f t="shared" si="222"/>
        <v>24.62</v>
      </c>
      <c r="Q2823" t="s">
        <v>8311</v>
      </c>
      <c r="R2823" t="s">
        <v>8348</v>
      </c>
      <c r="S2823" s="15">
        <f t="shared" si="223"/>
        <v>41947.063645833332</v>
      </c>
      <c r="T2823" s="15">
        <f t="shared" si="224"/>
        <v>41977.063645833332</v>
      </c>
      <c r="U2823">
        <f t="shared" si="225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1"/>
        <v>160</v>
      </c>
      <c r="P2824" s="10">
        <f t="shared" si="222"/>
        <v>40</v>
      </c>
      <c r="Q2824" t="s">
        <v>8323</v>
      </c>
      <c r="R2824" t="s">
        <v>8326</v>
      </c>
      <c r="S2824" s="15">
        <f t="shared" si="223"/>
        <v>42460.94222222222</v>
      </c>
      <c r="T2824" s="15">
        <f t="shared" si="224"/>
        <v>42481.94222222222</v>
      </c>
      <c r="U2824">
        <f t="shared" si="225"/>
        <v>2016</v>
      </c>
    </row>
    <row r="2825" spans="1:21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1"/>
        <v>32</v>
      </c>
      <c r="P2825" s="10">
        <f t="shared" si="222"/>
        <v>29.09</v>
      </c>
      <c r="Q2825" t="s">
        <v>8323</v>
      </c>
      <c r="R2825" t="s">
        <v>8326</v>
      </c>
      <c r="S2825" s="15">
        <f t="shared" si="223"/>
        <v>42493.546851851846</v>
      </c>
      <c r="T2825" s="15">
        <f t="shared" si="224"/>
        <v>42523.546851851846</v>
      </c>
      <c r="U2825">
        <f t="shared" si="225"/>
        <v>2016</v>
      </c>
    </row>
    <row r="2826" spans="1:21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1"/>
        <v>106</v>
      </c>
      <c r="P2826" s="10">
        <f t="shared" si="222"/>
        <v>22.64</v>
      </c>
      <c r="Q2826" t="s">
        <v>8327</v>
      </c>
      <c r="R2826" t="s">
        <v>8329</v>
      </c>
      <c r="S2826" s="15">
        <f t="shared" si="223"/>
        <v>42194.751678240747</v>
      </c>
      <c r="T2826" s="15">
        <f t="shared" si="224"/>
        <v>42208.751678240747</v>
      </c>
      <c r="U2826">
        <f t="shared" si="225"/>
        <v>2015</v>
      </c>
    </row>
    <row r="2827" spans="1:21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1"/>
        <v>4</v>
      </c>
      <c r="P2827" s="10">
        <f t="shared" si="222"/>
        <v>26.33</v>
      </c>
      <c r="Q2827" t="s">
        <v>8323</v>
      </c>
      <c r="R2827" t="s">
        <v>8326</v>
      </c>
      <c r="S2827" s="15">
        <f t="shared" si="223"/>
        <v>42278.664965277778</v>
      </c>
      <c r="T2827" s="15">
        <f t="shared" si="224"/>
        <v>42308.664965277778</v>
      </c>
      <c r="U2827">
        <f t="shared" si="225"/>
        <v>2015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1"/>
        <v>104</v>
      </c>
      <c r="P2828" s="10">
        <f t="shared" si="222"/>
        <v>52</v>
      </c>
      <c r="Q2828" t="s">
        <v>8323</v>
      </c>
      <c r="R2828" t="s">
        <v>8326</v>
      </c>
      <c r="S2828" s="15">
        <f t="shared" si="223"/>
        <v>41921.279976851853</v>
      </c>
      <c r="T2828" s="15">
        <f t="shared" si="224"/>
        <v>41939.125</v>
      </c>
      <c r="U2828">
        <f t="shared" si="225"/>
        <v>2014</v>
      </c>
    </row>
    <row r="2829" spans="1:21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1"/>
        <v>4</v>
      </c>
      <c r="P2829" s="10">
        <f t="shared" si="222"/>
        <v>23.92</v>
      </c>
      <c r="Q2829" t="s">
        <v>8323</v>
      </c>
      <c r="R2829" t="s">
        <v>8326</v>
      </c>
      <c r="S2829" s="15">
        <f t="shared" si="223"/>
        <v>41858.007071759261</v>
      </c>
      <c r="T2829" s="15">
        <f t="shared" si="224"/>
        <v>41888.007071759261</v>
      </c>
      <c r="U2829">
        <f t="shared" si="225"/>
        <v>2014</v>
      </c>
    </row>
    <row r="2830" spans="1:21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1"/>
        <v>103</v>
      </c>
      <c r="P2830" s="10">
        <f t="shared" si="222"/>
        <v>28.18</v>
      </c>
      <c r="Q2830" t="s">
        <v>8327</v>
      </c>
      <c r="R2830" t="s">
        <v>8331</v>
      </c>
      <c r="S2830" s="15">
        <f t="shared" si="223"/>
        <v>40927.473460648151</v>
      </c>
      <c r="T2830" s="15">
        <f t="shared" si="224"/>
        <v>40953.825694444444</v>
      </c>
      <c r="U2830">
        <f t="shared" si="225"/>
        <v>2012</v>
      </c>
    </row>
    <row r="2831" spans="1:21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1"/>
        <v>0</v>
      </c>
      <c r="P2831" s="10">
        <f t="shared" si="222"/>
        <v>103.33</v>
      </c>
      <c r="Q2831" t="s">
        <v>8316</v>
      </c>
      <c r="R2831" t="s">
        <v>8334</v>
      </c>
      <c r="S2831" s="15">
        <f t="shared" si="223"/>
        <v>42712.300567129627</v>
      </c>
      <c r="T2831" s="15">
        <f t="shared" si="224"/>
        <v>42742.300567129627</v>
      </c>
      <c r="U2831">
        <f t="shared" si="225"/>
        <v>2016</v>
      </c>
    </row>
    <row r="2832" spans="1:21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1"/>
        <v>1</v>
      </c>
      <c r="P2832" s="10">
        <f t="shared" si="222"/>
        <v>34.44</v>
      </c>
      <c r="Q2832" t="s">
        <v>8319</v>
      </c>
      <c r="R2832" t="s">
        <v>8345</v>
      </c>
      <c r="S2832" s="15">
        <f t="shared" si="223"/>
        <v>41909.892453703702</v>
      </c>
      <c r="T2832" s="15">
        <f t="shared" si="224"/>
        <v>41939.892453703702</v>
      </c>
      <c r="U2832">
        <f t="shared" si="225"/>
        <v>2014</v>
      </c>
    </row>
    <row r="2833" spans="1:21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1"/>
        <v>103</v>
      </c>
      <c r="P2833" s="10">
        <f t="shared" si="222"/>
        <v>18.239999999999998</v>
      </c>
      <c r="Q2833" t="s">
        <v>8308</v>
      </c>
      <c r="R2833" t="s">
        <v>8309</v>
      </c>
      <c r="S2833" s="15">
        <f t="shared" si="223"/>
        <v>42045.031851851847</v>
      </c>
      <c r="T2833" s="15">
        <f t="shared" si="224"/>
        <v>42074.99018518519</v>
      </c>
      <c r="U2833">
        <f t="shared" si="225"/>
        <v>2015</v>
      </c>
    </row>
    <row r="2834" spans="1:21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1"/>
        <v>0</v>
      </c>
      <c r="P2834" s="10">
        <f t="shared" si="222"/>
        <v>76.25</v>
      </c>
      <c r="Q2834" t="s">
        <v>8308</v>
      </c>
      <c r="R2834" t="s">
        <v>8310</v>
      </c>
      <c r="S2834" s="15">
        <f t="shared" si="223"/>
        <v>41857.854189814818</v>
      </c>
      <c r="T2834" s="15">
        <f t="shared" si="224"/>
        <v>41887.854189814818</v>
      </c>
      <c r="U2834">
        <f t="shared" si="225"/>
        <v>2014</v>
      </c>
    </row>
    <row r="2835" spans="1:21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1"/>
        <v>20</v>
      </c>
      <c r="P2835" s="10">
        <f t="shared" si="222"/>
        <v>21.57</v>
      </c>
      <c r="Q2835" t="s">
        <v>8327</v>
      </c>
      <c r="R2835" t="s">
        <v>8328</v>
      </c>
      <c r="S2835" s="15">
        <f t="shared" si="223"/>
        <v>40759.860532407409</v>
      </c>
      <c r="T2835" s="15">
        <f t="shared" si="224"/>
        <v>40792.860532407409</v>
      </c>
      <c r="U2835">
        <f t="shared" si="225"/>
        <v>2011</v>
      </c>
    </row>
    <row r="2836" spans="1:21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1"/>
        <v>2</v>
      </c>
      <c r="P2836" s="10">
        <f t="shared" si="222"/>
        <v>50.17</v>
      </c>
      <c r="Q2836" t="s">
        <v>8321</v>
      </c>
      <c r="R2836" t="s">
        <v>8339</v>
      </c>
      <c r="S2836" s="15">
        <f t="shared" si="223"/>
        <v>42177.491388888884</v>
      </c>
      <c r="T2836" s="15">
        <f t="shared" si="224"/>
        <v>42237.491388888884</v>
      </c>
      <c r="U2836">
        <f t="shared" si="225"/>
        <v>2015</v>
      </c>
    </row>
    <row r="2837" spans="1:21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1"/>
        <v>3</v>
      </c>
      <c r="P2837" s="10">
        <f t="shared" si="222"/>
        <v>150.5</v>
      </c>
      <c r="Q2837" t="s">
        <v>8308</v>
      </c>
      <c r="R2837" t="s">
        <v>8342</v>
      </c>
      <c r="S2837" s="15">
        <f t="shared" si="223"/>
        <v>42631.769513888896</v>
      </c>
      <c r="T2837" s="15">
        <f t="shared" si="224"/>
        <v>42691.811180555553</v>
      </c>
      <c r="U2837">
        <f t="shared" si="225"/>
        <v>2016</v>
      </c>
    </row>
    <row r="2838" spans="1:21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1"/>
        <v>100</v>
      </c>
      <c r="P2838" s="10">
        <f t="shared" si="222"/>
        <v>37.630000000000003</v>
      </c>
      <c r="Q2838" t="s">
        <v>8327</v>
      </c>
      <c r="R2838" t="s">
        <v>8331</v>
      </c>
      <c r="S2838" s="15">
        <f t="shared" si="223"/>
        <v>41169.845590277779</v>
      </c>
      <c r="T2838" s="15">
        <f t="shared" si="224"/>
        <v>41199.845590277779</v>
      </c>
      <c r="U2838">
        <f t="shared" si="225"/>
        <v>2012</v>
      </c>
    </row>
    <row r="2839" spans="1:21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1"/>
        <v>241</v>
      </c>
      <c r="P2839" s="10">
        <f t="shared" si="222"/>
        <v>23.15</v>
      </c>
      <c r="Q2839" t="s">
        <v>8327</v>
      </c>
      <c r="R2839" t="s">
        <v>8328</v>
      </c>
      <c r="S2839" s="15">
        <f t="shared" si="223"/>
        <v>40772.848749999997</v>
      </c>
      <c r="T2839" s="15">
        <f t="shared" si="224"/>
        <v>40813.207638888889</v>
      </c>
      <c r="U2839">
        <f t="shared" si="225"/>
        <v>2011</v>
      </c>
    </row>
    <row r="2840" spans="1:21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1"/>
        <v>12</v>
      </c>
      <c r="P2840" s="10">
        <f t="shared" si="222"/>
        <v>75.25</v>
      </c>
      <c r="Q2840" t="s">
        <v>8323</v>
      </c>
      <c r="R2840" t="s">
        <v>8326</v>
      </c>
      <c r="S2840" s="15">
        <f t="shared" si="223"/>
        <v>41869.798726851855</v>
      </c>
      <c r="T2840" s="15">
        <f t="shared" si="224"/>
        <v>41929.798726851855</v>
      </c>
      <c r="U2840">
        <f t="shared" si="225"/>
        <v>2014</v>
      </c>
    </row>
    <row r="2841" spans="1:21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1"/>
        <v>1</v>
      </c>
      <c r="P2841" s="10">
        <f t="shared" si="222"/>
        <v>300</v>
      </c>
      <c r="Q2841" t="s">
        <v>8308</v>
      </c>
      <c r="R2841" t="s">
        <v>8342</v>
      </c>
      <c r="S2841" s="15">
        <f t="shared" si="223"/>
        <v>41831.716874999998</v>
      </c>
      <c r="T2841" s="15">
        <f t="shared" si="224"/>
        <v>41876.716874999998</v>
      </c>
      <c r="U2841">
        <f t="shared" si="225"/>
        <v>2014</v>
      </c>
    </row>
    <row r="2842" spans="1:21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1"/>
        <v>100</v>
      </c>
      <c r="P2842" s="10">
        <f t="shared" si="222"/>
        <v>18.75</v>
      </c>
      <c r="Q2842" t="s">
        <v>8327</v>
      </c>
      <c r="R2842" t="s">
        <v>8336</v>
      </c>
      <c r="S2842" s="15">
        <f t="shared" si="223"/>
        <v>42078.792048611111</v>
      </c>
      <c r="T2842" s="15">
        <f t="shared" si="224"/>
        <v>42108.792048611111</v>
      </c>
      <c r="U2842">
        <f t="shared" si="225"/>
        <v>2015</v>
      </c>
    </row>
    <row r="2843" spans="1:21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1"/>
        <v>100</v>
      </c>
      <c r="P2843" s="10">
        <f t="shared" si="222"/>
        <v>30</v>
      </c>
      <c r="Q2843" t="s">
        <v>8327</v>
      </c>
      <c r="R2843" t="s">
        <v>8336</v>
      </c>
      <c r="S2843" s="15">
        <f t="shared" si="223"/>
        <v>42021.832280092596</v>
      </c>
      <c r="T2843" s="15">
        <f t="shared" si="224"/>
        <v>42051.832280092596</v>
      </c>
      <c r="U2843">
        <f t="shared" si="225"/>
        <v>2015</v>
      </c>
    </row>
    <row r="2844" spans="1:21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1"/>
        <v>100</v>
      </c>
      <c r="P2844" s="10">
        <f t="shared" si="222"/>
        <v>27.27</v>
      </c>
      <c r="Q2844" t="s">
        <v>8327</v>
      </c>
      <c r="R2844" t="s">
        <v>8331</v>
      </c>
      <c r="S2844" s="15">
        <f t="shared" si="223"/>
        <v>41634.797013888885</v>
      </c>
      <c r="T2844" s="15">
        <f t="shared" si="224"/>
        <v>41670.792361111111</v>
      </c>
      <c r="U2844">
        <f t="shared" si="225"/>
        <v>2013</v>
      </c>
    </row>
    <row r="2845" spans="1:21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1"/>
        <v>100</v>
      </c>
      <c r="P2845" s="10">
        <f t="shared" si="222"/>
        <v>27.27</v>
      </c>
      <c r="Q2845" t="s">
        <v>8327</v>
      </c>
      <c r="R2845" t="s">
        <v>8328</v>
      </c>
      <c r="S2845" s="15">
        <f t="shared" si="223"/>
        <v>41365.928159722222</v>
      </c>
      <c r="T2845" s="15">
        <f t="shared" si="224"/>
        <v>41379.928159722222</v>
      </c>
      <c r="U2845">
        <f t="shared" si="225"/>
        <v>2013</v>
      </c>
    </row>
    <row r="2846" spans="1:21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ref="O2846:O2909" si="226">ROUND(E2846/D2846*100,0)</f>
        <v>3</v>
      </c>
      <c r="P2846" s="10">
        <f t="shared" si="222"/>
        <v>300</v>
      </c>
      <c r="Q2846" t="s">
        <v>8308</v>
      </c>
      <c r="R2846" t="s">
        <v>8342</v>
      </c>
      <c r="S2846" s="15">
        <f t="shared" si="223"/>
        <v>42327.825289351851</v>
      </c>
      <c r="T2846" s="15">
        <f t="shared" si="224"/>
        <v>42377.82430555555</v>
      </c>
      <c r="U2846">
        <f t="shared" si="225"/>
        <v>2015</v>
      </c>
    </row>
    <row r="2847" spans="1:21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6"/>
        <v>50</v>
      </c>
      <c r="P2847" s="10">
        <f t="shared" si="222"/>
        <v>60</v>
      </c>
      <c r="Q2847" t="s">
        <v>8323</v>
      </c>
      <c r="R2847" t="s">
        <v>8326</v>
      </c>
      <c r="S2847" s="15">
        <f t="shared" si="223"/>
        <v>42370.007766203707</v>
      </c>
      <c r="T2847" s="15">
        <f t="shared" si="224"/>
        <v>42398.981944444444</v>
      </c>
      <c r="U2847">
        <f t="shared" si="225"/>
        <v>2016</v>
      </c>
    </row>
    <row r="2848" spans="1:21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6"/>
        <v>100</v>
      </c>
      <c r="P2848" s="10">
        <f t="shared" si="222"/>
        <v>30</v>
      </c>
      <c r="Q2848" t="s">
        <v>8323</v>
      </c>
      <c r="R2848" t="s">
        <v>8335</v>
      </c>
      <c r="S2848" s="15">
        <f t="shared" si="223"/>
        <v>42013.15253472222</v>
      </c>
      <c r="T2848" s="15">
        <f t="shared" si="224"/>
        <v>42028.125</v>
      </c>
      <c r="U2848">
        <f t="shared" si="225"/>
        <v>2015</v>
      </c>
    </row>
    <row r="2849" spans="1:21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6"/>
        <v>12</v>
      </c>
      <c r="P2849" s="10">
        <f t="shared" si="222"/>
        <v>25</v>
      </c>
      <c r="Q2849" t="s">
        <v>8323</v>
      </c>
      <c r="R2849" t="s">
        <v>8324</v>
      </c>
      <c r="S2849" s="15">
        <f t="shared" si="223"/>
        <v>42171.383530092593</v>
      </c>
      <c r="T2849" s="15">
        <f t="shared" si="224"/>
        <v>42201.330555555556</v>
      </c>
      <c r="U2849">
        <f t="shared" si="225"/>
        <v>2015</v>
      </c>
    </row>
    <row r="2850" spans="1:21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6"/>
        <v>3</v>
      </c>
      <c r="P2850" s="10">
        <f t="shared" si="222"/>
        <v>300</v>
      </c>
      <c r="Q2850" t="s">
        <v>8323</v>
      </c>
      <c r="R2850" t="s">
        <v>8324</v>
      </c>
      <c r="S2850" s="15">
        <f t="shared" si="223"/>
        <v>42496.447071759263</v>
      </c>
      <c r="T2850" s="15">
        <f t="shared" si="224"/>
        <v>42526.447071759263</v>
      </c>
      <c r="U2850">
        <f t="shared" si="225"/>
        <v>2016</v>
      </c>
    </row>
    <row r="2851" spans="1:21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6"/>
        <v>60</v>
      </c>
      <c r="P2851" s="10">
        <f t="shared" si="222"/>
        <v>60</v>
      </c>
      <c r="Q2851" t="s">
        <v>8323</v>
      </c>
      <c r="R2851" t="s">
        <v>8326</v>
      </c>
      <c r="S2851" s="15">
        <f t="shared" si="223"/>
        <v>42305.670914351853</v>
      </c>
      <c r="T2851" s="15">
        <f t="shared" si="224"/>
        <v>42339.249305555553</v>
      </c>
      <c r="U2851">
        <f t="shared" si="225"/>
        <v>2015</v>
      </c>
    </row>
    <row r="2852" spans="1:21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6"/>
        <v>1</v>
      </c>
      <c r="P2852" s="10">
        <f t="shared" si="222"/>
        <v>99.33</v>
      </c>
      <c r="Q2852" t="s">
        <v>8308</v>
      </c>
      <c r="R2852" t="s">
        <v>8310</v>
      </c>
      <c r="S2852" s="15">
        <f t="shared" si="223"/>
        <v>42634.900046296301</v>
      </c>
      <c r="T2852" s="15">
        <f t="shared" si="224"/>
        <v>42674.900046296301</v>
      </c>
      <c r="U2852">
        <f t="shared" si="225"/>
        <v>2016</v>
      </c>
    </row>
    <row r="2853" spans="1:21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6"/>
        <v>1</v>
      </c>
      <c r="P2853" s="10">
        <f t="shared" si="222"/>
        <v>49.67</v>
      </c>
      <c r="Q2853" t="s">
        <v>8308</v>
      </c>
      <c r="R2853" t="s">
        <v>8310</v>
      </c>
      <c r="S2853" s="15">
        <f t="shared" si="223"/>
        <v>42637.016736111109</v>
      </c>
      <c r="T2853" s="15">
        <f t="shared" si="224"/>
        <v>42669.165972222225</v>
      </c>
      <c r="U2853">
        <f t="shared" si="225"/>
        <v>2016</v>
      </c>
    </row>
    <row r="2854" spans="1:21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6"/>
        <v>24</v>
      </c>
      <c r="P2854" s="10">
        <f t="shared" si="222"/>
        <v>24.33</v>
      </c>
      <c r="Q2854" t="s">
        <v>8323</v>
      </c>
      <c r="R2854" t="s">
        <v>8326</v>
      </c>
      <c r="S2854" s="15">
        <f t="shared" si="223"/>
        <v>41880.788842592592</v>
      </c>
      <c r="T2854" s="15">
        <f t="shared" si="224"/>
        <v>41910.788842592592</v>
      </c>
      <c r="U2854">
        <f t="shared" si="225"/>
        <v>2014</v>
      </c>
    </row>
    <row r="2855" spans="1:21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6"/>
        <v>290</v>
      </c>
      <c r="P2855" s="10">
        <f t="shared" si="222"/>
        <v>19.329999999999998</v>
      </c>
      <c r="Q2855" t="s">
        <v>8313</v>
      </c>
      <c r="R2855" t="s">
        <v>8314</v>
      </c>
      <c r="S2855" s="15">
        <f t="shared" si="223"/>
        <v>42747.506689814814</v>
      </c>
      <c r="T2855" s="15">
        <f t="shared" si="224"/>
        <v>42777.506689814814</v>
      </c>
      <c r="U2855">
        <f t="shared" si="225"/>
        <v>2017</v>
      </c>
    </row>
    <row r="2856" spans="1:21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6"/>
        <v>10</v>
      </c>
      <c r="P2856" s="10">
        <f t="shared" si="222"/>
        <v>24.08</v>
      </c>
      <c r="Q2856" t="s">
        <v>8308</v>
      </c>
      <c r="R2856" t="s">
        <v>8310</v>
      </c>
      <c r="S2856" s="15">
        <f t="shared" si="223"/>
        <v>42673.66788194445</v>
      </c>
      <c r="T2856" s="15">
        <f t="shared" si="224"/>
        <v>42703.709548611107</v>
      </c>
      <c r="U2856">
        <f t="shared" si="225"/>
        <v>2016</v>
      </c>
    </row>
    <row r="2857" spans="1:21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6"/>
        <v>29</v>
      </c>
      <c r="P2857" s="10">
        <f t="shared" si="222"/>
        <v>26.27</v>
      </c>
      <c r="Q2857" t="s">
        <v>8313</v>
      </c>
      <c r="R2857" t="s">
        <v>8355</v>
      </c>
      <c r="S2857" s="15">
        <f t="shared" si="223"/>
        <v>41839.212951388887</v>
      </c>
      <c r="T2857" s="15">
        <f t="shared" si="224"/>
        <v>41899.212951388887</v>
      </c>
      <c r="U2857">
        <f t="shared" si="225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6"/>
        <v>286</v>
      </c>
      <c r="P2858" s="10">
        <f t="shared" si="222"/>
        <v>19.27</v>
      </c>
      <c r="Q2858" t="s">
        <v>8323</v>
      </c>
      <c r="R2858" t="s">
        <v>8326</v>
      </c>
      <c r="S2858" s="15">
        <f t="shared" si="223"/>
        <v>42282.770231481481</v>
      </c>
      <c r="T2858" s="15">
        <f t="shared" si="224"/>
        <v>42342.811898148153</v>
      </c>
      <c r="U2858">
        <f t="shared" si="225"/>
        <v>2015</v>
      </c>
    </row>
    <row r="2859" spans="1:21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6"/>
        <v>2</v>
      </c>
      <c r="P2859" s="10">
        <f t="shared" si="222"/>
        <v>57.2</v>
      </c>
      <c r="Q2859" t="s">
        <v>8308</v>
      </c>
      <c r="R2859" t="s">
        <v>8310</v>
      </c>
      <c r="S2859" s="15">
        <f t="shared" si="223"/>
        <v>42592.750555555554</v>
      </c>
      <c r="T2859" s="15">
        <f t="shared" si="224"/>
        <v>42622.750555555554</v>
      </c>
      <c r="U2859">
        <f t="shared" si="225"/>
        <v>2016</v>
      </c>
    </row>
    <row r="2860" spans="1:21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6"/>
        <v>14</v>
      </c>
      <c r="P2860" s="10">
        <f t="shared" si="222"/>
        <v>71.25</v>
      </c>
      <c r="Q2860" t="s">
        <v>8323</v>
      </c>
      <c r="R2860" t="s">
        <v>8326</v>
      </c>
      <c r="S2860" s="15">
        <f t="shared" si="223"/>
        <v>42414.235879629632</v>
      </c>
      <c r="T2860" s="15">
        <f t="shared" si="224"/>
        <v>42474.194212962961</v>
      </c>
      <c r="U2860">
        <f t="shared" si="225"/>
        <v>2016</v>
      </c>
    </row>
    <row r="2861" spans="1:21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6"/>
        <v>3</v>
      </c>
      <c r="P2861" s="10">
        <f t="shared" si="222"/>
        <v>57</v>
      </c>
      <c r="Q2861" t="s">
        <v>8323</v>
      </c>
      <c r="R2861" t="s">
        <v>8326</v>
      </c>
      <c r="S2861" s="15">
        <f t="shared" si="223"/>
        <v>41779.695092592592</v>
      </c>
      <c r="T2861" s="15">
        <f t="shared" si="224"/>
        <v>41813.666666666664</v>
      </c>
      <c r="U2861">
        <f t="shared" si="225"/>
        <v>2014</v>
      </c>
    </row>
    <row r="2862" spans="1:21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6"/>
        <v>1</v>
      </c>
      <c r="P2862" s="10">
        <f t="shared" si="222"/>
        <v>28.4</v>
      </c>
      <c r="Q2862" t="s">
        <v>8316</v>
      </c>
      <c r="R2862" t="s">
        <v>8334</v>
      </c>
      <c r="S2862" s="15">
        <f t="shared" si="223"/>
        <v>42716.7424537037</v>
      </c>
      <c r="T2862" s="15">
        <f t="shared" si="224"/>
        <v>42746.7424537037</v>
      </c>
      <c r="U2862">
        <f t="shared" si="225"/>
        <v>2016</v>
      </c>
    </row>
    <row r="2863" spans="1:21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6"/>
        <v>3</v>
      </c>
      <c r="P2863" s="10">
        <f t="shared" si="222"/>
        <v>40.14</v>
      </c>
      <c r="Q2863" t="s">
        <v>8319</v>
      </c>
      <c r="R2863" t="s">
        <v>8357</v>
      </c>
      <c r="S2863" s="15">
        <f t="shared" si="223"/>
        <v>42244.776666666665</v>
      </c>
      <c r="T2863" s="15">
        <f t="shared" si="224"/>
        <v>42274.776666666665</v>
      </c>
      <c r="U2863">
        <f t="shared" si="225"/>
        <v>2015</v>
      </c>
    </row>
    <row r="2864" spans="1:21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6"/>
        <v>37</v>
      </c>
      <c r="P2864" s="10">
        <f t="shared" si="222"/>
        <v>35</v>
      </c>
      <c r="Q2864" t="s">
        <v>8327</v>
      </c>
      <c r="R2864" t="s">
        <v>8328</v>
      </c>
      <c r="S2864" s="15">
        <f t="shared" si="223"/>
        <v>40646.099097222221</v>
      </c>
      <c r="T2864" s="15">
        <f t="shared" si="224"/>
        <v>40691.099097222221</v>
      </c>
      <c r="U2864">
        <f t="shared" si="225"/>
        <v>2011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6"/>
        <v>1</v>
      </c>
      <c r="P2865" s="10">
        <f t="shared" si="222"/>
        <v>93.33</v>
      </c>
      <c r="Q2865" t="s">
        <v>8308</v>
      </c>
      <c r="R2865" t="s">
        <v>8310</v>
      </c>
      <c r="S2865" s="15">
        <f t="shared" si="223"/>
        <v>42424.749490740738</v>
      </c>
      <c r="T2865" s="15">
        <f t="shared" si="224"/>
        <v>42454.707824074074</v>
      </c>
      <c r="U2865">
        <f t="shared" si="225"/>
        <v>2016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6"/>
        <v>0</v>
      </c>
      <c r="P2866" s="10">
        <f t="shared" si="222"/>
        <v>40</v>
      </c>
      <c r="Q2866" t="s">
        <v>8313</v>
      </c>
      <c r="R2866" t="s">
        <v>8351</v>
      </c>
      <c r="S2866" s="15">
        <f t="shared" si="223"/>
        <v>41780.050092592595</v>
      </c>
      <c r="T2866" s="15">
        <f t="shared" si="224"/>
        <v>41808.842361111114</v>
      </c>
      <c r="U2866">
        <f t="shared" si="225"/>
        <v>2014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6"/>
        <v>9</v>
      </c>
      <c r="P2867" s="10">
        <f t="shared" si="222"/>
        <v>35</v>
      </c>
      <c r="Q2867" t="s">
        <v>8327</v>
      </c>
      <c r="R2867" t="s">
        <v>8330</v>
      </c>
      <c r="S2867" s="15">
        <f t="shared" si="223"/>
        <v>42803.920277777783</v>
      </c>
      <c r="T2867" s="15">
        <f t="shared" si="224"/>
        <v>42834.833333333328</v>
      </c>
      <c r="U2867">
        <f t="shared" si="225"/>
        <v>2017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6"/>
        <v>2</v>
      </c>
      <c r="P2868" s="10">
        <f t="shared" si="222"/>
        <v>93.33</v>
      </c>
      <c r="Q2868" t="s">
        <v>8323</v>
      </c>
      <c r="R2868" t="s">
        <v>8324</v>
      </c>
      <c r="S2868" s="15">
        <f t="shared" si="223"/>
        <v>42031.011249999996</v>
      </c>
      <c r="T2868" s="15">
        <f t="shared" si="224"/>
        <v>42090.969583333332</v>
      </c>
      <c r="U2868">
        <f t="shared" si="225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6"/>
        <v>112</v>
      </c>
      <c r="P2869" s="10">
        <f t="shared" si="222"/>
        <v>11.67</v>
      </c>
      <c r="Q2869" t="s">
        <v>8323</v>
      </c>
      <c r="R2869" t="s">
        <v>8326</v>
      </c>
      <c r="S2869" s="15">
        <f t="shared" si="223"/>
        <v>42378.478344907402</v>
      </c>
      <c r="T2869" s="15">
        <f t="shared" si="224"/>
        <v>42418.916666666672</v>
      </c>
      <c r="U2869">
        <f t="shared" si="225"/>
        <v>2016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6"/>
        <v>1</v>
      </c>
      <c r="P2870" s="10">
        <f t="shared" si="222"/>
        <v>46.5</v>
      </c>
      <c r="Q2870" t="s">
        <v>8321</v>
      </c>
      <c r="R2870" t="s">
        <v>8325</v>
      </c>
      <c r="S2870" s="15">
        <f t="shared" si="223"/>
        <v>41887.383356481485</v>
      </c>
      <c r="T2870" s="15">
        <f t="shared" si="224"/>
        <v>41917.383356481485</v>
      </c>
      <c r="U2870">
        <f t="shared" si="225"/>
        <v>2014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6"/>
        <v>14</v>
      </c>
      <c r="P2871" s="10">
        <f t="shared" si="222"/>
        <v>55.6</v>
      </c>
      <c r="Q2871" t="s">
        <v>8323</v>
      </c>
      <c r="R2871" t="s">
        <v>8324</v>
      </c>
      <c r="S2871" s="15">
        <f t="shared" si="223"/>
        <v>42382.189710648148</v>
      </c>
      <c r="T2871" s="15">
        <f t="shared" si="224"/>
        <v>42412.189710648148</v>
      </c>
      <c r="U2871">
        <f t="shared" si="225"/>
        <v>2016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6"/>
        <v>0</v>
      </c>
      <c r="P2872" s="10">
        <f t="shared" si="222"/>
        <v>23.08</v>
      </c>
      <c r="Q2872" t="s">
        <v>8319</v>
      </c>
      <c r="R2872" t="s">
        <v>8345</v>
      </c>
      <c r="S2872" s="15">
        <f t="shared" si="223"/>
        <v>41837.829895833333</v>
      </c>
      <c r="T2872" s="15">
        <f t="shared" si="224"/>
        <v>41897.829895833333</v>
      </c>
      <c r="U2872">
        <f t="shared" si="225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6"/>
        <v>139</v>
      </c>
      <c r="P2873" s="10">
        <f t="shared" si="222"/>
        <v>30.78</v>
      </c>
      <c r="Q2873" t="s">
        <v>8323</v>
      </c>
      <c r="R2873" t="s">
        <v>8326</v>
      </c>
      <c r="S2873" s="15">
        <f t="shared" si="223"/>
        <v>42312.874594907407</v>
      </c>
      <c r="T2873" s="15">
        <f t="shared" si="224"/>
        <v>42340.874594907407</v>
      </c>
      <c r="U2873">
        <f t="shared" si="225"/>
        <v>2015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6"/>
        <v>1</v>
      </c>
      <c r="P2874" s="10">
        <f t="shared" si="222"/>
        <v>69</v>
      </c>
      <c r="Q2874" t="s">
        <v>8308</v>
      </c>
      <c r="R2874" t="s">
        <v>8340</v>
      </c>
      <c r="S2874" s="15">
        <f t="shared" si="223"/>
        <v>42436.211701388893</v>
      </c>
      <c r="T2874" s="15">
        <f t="shared" si="224"/>
        <v>42466.170034722221</v>
      </c>
      <c r="U2874">
        <f t="shared" si="225"/>
        <v>2016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6"/>
        <v>1</v>
      </c>
      <c r="P2875" s="10">
        <f t="shared" si="222"/>
        <v>39</v>
      </c>
      <c r="Q2875" t="s">
        <v>8308</v>
      </c>
      <c r="R2875" t="s">
        <v>8310</v>
      </c>
      <c r="S2875" s="15">
        <f t="shared" si="223"/>
        <v>42361.043703703705</v>
      </c>
      <c r="T2875" s="15">
        <f t="shared" si="224"/>
        <v>42421.043703703705</v>
      </c>
      <c r="U2875">
        <f t="shared" si="225"/>
        <v>2015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6"/>
        <v>3</v>
      </c>
      <c r="P2876" s="10">
        <f t="shared" si="222"/>
        <v>27.3</v>
      </c>
      <c r="Q2876" t="s">
        <v>8323</v>
      </c>
      <c r="R2876" t="s">
        <v>8326</v>
      </c>
      <c r="S2876" s="15">
        <f t="shared" si="223"/>
        <v>42415.883425925931</v>
      </c>
      <c r="T2876" s="15">
        <f t="shared" si="224"/>
        <v>42475.84175925926</v>
      </c>
      <c r="U2876">
        <f t="shared" si="225"/>
        <v>2016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6"/>
        <v>3</v>
      </c>
      <c r="P2877" s="10">
        <f t="shared" si="222"/>
        <v>22.75</v>
      </c>
      <c r="Q2877" t="s">
        <v>8323</v>
      </c>
      <c r="R2877" t="s">
        <v>8335</v>
      </c>
      <c r="S2877" s="15">
        <f t="shared" si="223"/>
        <v>42095.374675925923</v>
      </c>
      <c r="T2877" s="15">
        <f t="shared" si="224"/>
        <v>42125.374675925923</v>
      </c>
      <c r="U2877">
        <f t="shared" si="225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6"/>
        <v>136</v>
      </c>
      <c r="P2878" s="10">
        <f t="shared" si="222"/>
        <v>13.6</v>
      </c>
      <c r="Q2878" t="s">
        <v>8323</v>
      </c>
      <c r="R2878" t="s">
        <v>8326</v>
      </c>
      <c r="S2878" s="15">
        <f t="shared" si="223"/>
        <v>42401.610983796301</v>
      </c>
      <c r="T2878" s="15">
        <f t="shared" si="224"/>
        <v>42426</v>
      </c>
      <c r="U2878">
        <f t="shared" si="225"/>
        <v>2016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6"/>
        <v>5</v>
      </c>
      <c r="P2879" s="10">
        <f t="shared" si="222"/>
        <v>90.33</v>
      </c>
      <c r="Q2879" t="s">
        <v>8323</v>
      </c>
      <c r="R2879" t="s">
        <v>8326</v>
      </c>
      <c r="S2879" s="15">
        <f t="shared" si="223"/>
        <v>42722.84474537037</v>
      </c>
      <c r="T2879" s="15">
        <f t="shared" si="224"/>
        <v>42752.84474537037</v>
      </c>
      <c r="U2879">
        <f t="shared" si="225"/>
        <v>2016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6"/>
        <v>6</v>
      </c>
      <c r="P2880" s="10">
        <f t="shared" si="222"/>
        <v>45</v>
      </c>
      <c r="Q2880" t="s">
        <v>8316</v>
      </c>
      <c r="R2880" t="s">
        <v>8344</v>
      </c>
      <c r="S2880" s="15">
        <f t="shared" si="223"/>
        <v>42327.671631944439</v>
      </c>
      <c r="T2880" s="15">
        <f t="shared" si="224"/>
        <v>42357.671631944439</v>
      </c>
      <c r="U2880">
        <f t="shared" si="225"/>
        <v>2015</v>
      </c>
    </row>
    <row r="2881" spans="1:21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6"/>
        <v>0</v>
      </c>
      <c r="P2881" s="10">
        <f t="shared" si="222"/>
        <v>54</v>
      </c>
      <c r="Q2881" t="s">
        <v>8308</v>
      </c>
      <c r="R2881" t="s">
        <v>8342</v>
      </c>
      <c r="S2881" s="15">
        <f t="shared" si="223"/>
        <v>42360.932152777779</v>
      </c>
      <c r="T2881" s="15">
        <f t="shared" si="224"/>
        <v>42420.932152777779</v>
      </c>
      <c r="U2881">
        <f t="shared" si="225"/>
        <v>2015</v>
      </c>
    </row>
    <row r="2882" spans="1:21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6"/>
        <v>18</v>
      </c>
      <c r="P2882" s="10">
        <f t="shared" si="222"/>
        <v>45</v>
      </c>
      <c r="Q2882" t="s">
        <v>8323</v>
      </c>
      <c r="R2882" t="s">
        <v>8326</v>
      </c>
      <c r="S2882" s="15">
        <f t="shared" si="223"/>
        <v>41813.938715277778</v>
      </c>
      <c r="T2882" s="15">
        <f t="shared" si="224"/>
        <v>41835.916666666664</v>
      </c>
      <c r="U2882">
        <f t="shared" si="225"/>
        <v>2014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6"/>
        <v>108</v>
      </c>
      <c r="P2883" s="10">
        <f t="shared" ref="P2883:P2946" si="227">ROUND(E2883/L2883,2)</f>
        <v>38.57</v>
      </c>
      <c r="Q2883" t="s">
        <v>8323</v>
      </c>
      <c r="R2883" t="s">
        <v>8326</v>
      </c>
      <c r="S2883" s="15">
        <f t="shared" ref="S2883:S2946" si="228">(((J2883/60)/60)/24)+DATE(1970,1,1)</f>
        <v>42571.626192129625</v>
      </c>
      <c r="T2883" s="15">
        <f t="shared" ref="T2883:T2946" si="229">(((I2883/60)/60)/24)+DATE(1970,1,1)</f>
        <v>42583.570138888885</v>
      </c>
      <c r="U2883">
        <f t="shared" ref="U2883:U2946" si="230">YEAR(S2883)</f>
        <v>2016</v>
      </c>
    </row>
    <row r="2884" spans="1:21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6"/>
        <v>3</v>
      </c>
      <c r="P2884" s="10">
        <f t="shared" si="227"/>
        <v>33.25</v>
      </c>
      <c r="Q2884" t="s">
        <v>8346</v>
      </c>
      <c r="R2884" t="s">
        <v>8347</v>
      </c>
      <c r="S2884" s="15">
        <f t="shared" si="228"/>
        <v>41844.874421296299</v>
      </c>
      <c r="T2884" s="15">
        <f t="shared" si="229"/>
        <v>41874.874421296299</v>
      </c>
      <c r="U2884">
        <f t="shared" si="230"/>
        <v>2014</v>
      </c>
    </row>
    <row r="2885" spans="1:21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6"/>
        <v>7</v>
      </c>
      <c r="P2885" s="10">
        <f t="shared" si="227"/>
        <v>29.56</v>
      </c>
      <c r="Q2885" t="s">
        <v>8323</v>
      </c>
      <c r="R2885" t="s">
        <v>8326</v>
      </c>
      <c r="S2885" s="15">
        <f t="shared" si="228"/>
        <v>42480.800648148142</v>
      </c>
      <c r="T2885" s="15">
        <f t="shared" si="229"/>
        <v>42540.800648148142</v>
      </c>
      <c r="U2885">
        <f t="shared" si="230"/>
        <v>2016</v>
      </c>
    </row>
    <row r="2886" spans="1:21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6"/>
        <v>3</v>
      </c>
      <c r="P2886" s="10">
        <f t="shared" si="227"/>
        <v>52.8</v>
      </c>
      <c r="Q2886" t="s">
        <v>8323</v>
      </c>
      <c r="R2886" t="s">
        <v>8326</v>
      </c>
      <c r="S2886" s="15">
        <f t="shared" si="228"/>
        <v>42499.731701388882</v>
      </c>
      <c r="T2886" s="15">
        <f t="shared" si="229"/>
        <v>42529.731701388882</v>
      </c>
      <c r="U2886">
        <f t="shared" si="230"/>
        <v>2016</v>
      </c>
    </row>
    <row r="2887" spans="1:21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6"/>
        <v>10</v>
      </c>
      <c r="P2887" s="10">
        <f t="shared" si="227"/>
        <v>32.75</v>
      </c>
      <c r="Q2887" t="s">
        <v>8321</v>
      </c>
      <c r="R2887" t="s">
        <v>8325</v>
      </c>
      <c r="S2887" s="15">
        <f t="shared" si="228"/>
        <v>42741.848379629635</v>
      </c>
      <c r="T2887" s="15">
        <f t="shared" si="229"/>
        <v>42783.875</v>
      </c>
      <c r="U2887">
        <f t="shared" si="230"/>
        <v>2017</v>
      </c>
    </row>
    <row r="2888" spans="1:21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6"/>
        <v>1</v>
      </c>
      <c r="P2888" s="10">
        <f t="shared" si="227"/>
        <v>87</v>
      </c>
      <c r="Q2888" t="s">
        <v>8308</v>
      </c>
      <c r="R2888" t="s">
        <v>8342</v>
      </c>
      <c r="S2888" s="15">
        <f t="shared" si="228"/>
        <v>42528.987696759257</v>
      </c>
      <c r="T2888" s="15">
        <f t="shared" si="229"/>
        <v>42558.987696759257</v>
      </c>
      <c r="U2888">
        <f t="shared" si="230"/>
        <v>2016</v>
      </c>
    </row>
    <row r="2889" spans="1:21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6"/>
        <v>104</v>
      </c>
      <c r="P2889" s="10">
        <f t="shared" si="227"/>
        <v>21.67</v>
      </c>
      <c r="Q2889" t="s">
        <v>8321</v>
      </c>
      <c r="R2889" t="s">
        <v>8343</v>
      </c>
      <c r="S2889" s="15">
        <f t="shared" si="228"/>
        <v>41716.717847222222</v>
      </c>
      <c r="T2889" s="15">
        <f t="shared" si="229"/>
        <v>41736.717847222222</v>
      </c>
      <c r="U2889">
        <f t="shared" si="230"/>
        <v>2014</v>
      </c>
    </row>
    <row r="2890" spans="1:21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6"/>
        <v>1</v>
      </c>
      <c r="P2890" s="10">
        <f t="shared" si="227"/>
        <v>26</v>
      </c>
      <c r="Q2890" t="s">
        <v>8308</v>
      </c>
      <c r="R2890" t="s">
        <v>8310</v>
      </c>
      <c r="S2890" s="15">
        <f t="shared" si="228"/>
        <v>42158.028310185182</v>
      </c>
      <c r="T2890" s="15">
        <f t="shared" si="229"/>
        <v>42186.028310185182</v>
      </c>
      <c r="U2890">
        <f t="shared" si="230"/>
        <v>2015</v>
      </c>
    </row>
    <row r="2891" spans="1:21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6"/>
        <v>3</v>
      </c>
      <c r="P2891" s="10">
        <f t="shared" si="227"/>
        <v>28.89</v>
      </c>
      <c r="Q2891" t="s">
        <v>8327</v>
      </c>
      <c r="R2891" t="s">
        <v>8328</v>
      </c>
      <c r="S2891" s="15">
        <f t="shared" si="228"/>
        <v>41842.031597222223</v>
      </c>
      <c r="T2891" s="15">
        <f t="shared" si="229"/>
        <v>41872.031597222223</v>
      </c>
      <c r="U2891">
        <f t="shared" si="230"/>
        <v>2014</v>
      </c>
    </row>
    <row r="2892" spans="1:21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6"/>
        <v>1</v>
      </c>
      <c r="P2892" s="10">
        <f t="shared" si="227"/>
        <v>28.89</v>
      </c>
      <c r="Q2892" t="s">
        <v>8308</v>
      </c>
      <c r="R2892" t="s">
        <v>8318</v>
      </c>
      <c r="S2892" s="15">
        <f t="shared" si="228"/>
        <v>41828.789942129632</v>
      </c>
      <c r="T2892" s="15">
        <f t="shared" si="229"/>
        <v>41863.789942129632</v>
      </c>
      <c r="U2892">
        <f t="shared" si="230"/>
        <v>2014</v>
      </c>
    </row>
    <row r="2893" spans="1:21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6"/>
        <v>52</v>
      </c>
      <c r="P2893" s="10">
        <f t="shared" si="227"/>
        <v>17.329999999999998</v>
      </c>
      <c r="Q2893" t="s">
        <v>8311</v>
      </c>
      <c r="R2893" t="s">
        <v>8356</v>
      </c>
      <c r="S2893" s="15">
        <f t="shared" si="228"/>
        <v>42072.790821759263</v>
      </c>
      <c r="T2893" s="15">
        <f t="shared" si="229"/>
        <v>42102.790821759263</v>
      </c>
      <c r="U2893">
        <f t="shared" si="230"/>
        <v>2015</v>
      </c>
    </row>
    <row r="2894" spans="1:21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6"/>
        <v>5</v>
      </c>
      <c r="P2894" s="10">
        <f t="shared" si="227"/>
        <v>65</v>
      </c>
      <c r="Q2894" t="s">
        <v>8323</v>
      </c>
      <c r="R2894" t="s">
        <v>8326</v>
      </c>
      <c r="S2894" s="15">
        <f t="shared" si="228"/>
        <v>41829.73715277778</v>
      </c>
      <c r="T2894" s="15">
        <f t="shared" si="229"/>
        <v>41852.716666666667</v>
      </c>
      <c r="U2894">
        <f t="shared" si="230"/>
        <v>2014</v>
      </c>
    </row>
    <row r="2895" spans="1:21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6"/>
        <v>33</v>
      </c>
      <c r="P2895" s="10">
        <f t="shared" si="227"/>
        <v>37.14</v>
      </c>
      <c r="Q2895" t="s">
        <v>8323</v>
      </c>
      <c r="R2895" t="s">
        <v>8326</v>
      </c>
      <c r="S2895" s="15">
        <f t="shared" si="228"/>
        <v>42056.1324537037</v>
      </c>
      <c r="T2895" s="15">
        <f t="shared" si="229"/>
        <v>42086.207638888889</v>
      </c>
      <c r="U2895">
        <f t="shared" si="230"/>
        <v>2015</v>
      </c>
    </row>
    <row r="2896" spans="1:21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6"/>
        <v>0</v>
      </c>
      <c r="P2896" s="10">
        <f t="shared" si="227"/>
        <v>64.75</v>
      </c>
      <c r="Q2896" t="s">
        <v>8308</v>
      </c>
      <c r="R2896" t="s">
        <v>8342</v>
      </c>
      <c r="S2896" s="15">
        <f t="shared" si="228"/>
        <v>42138.692627314813</v>
      </c>
      <c r="T2896" s="15">
        <f t="shared" si="229"/>
        <v>42168.692627314813</v>
      </c>
      <c r="U2896">
        <f t="shared" si="230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6"/>
        <v>52</v>
      </c>
      <c r="P2897" s="10">
        <f t="shared" si="227"/>
        <v>32.25</v>
      </c>
      <c r="Q2897" t="s">
        <v>8323</v>
      </c>
      <c r="R2897" t="s">
        <v>8326</v>
      </c>
      <c r="S2897" s="15">
        <f t="shared" si="228"/>
        <v>42800.753333333334</v>
      </c>
      <c r="T2897" s="15">
        <f t="shared" si="229"/>
        <v>42841.833333333328</v>
      </c>
      <c r="U2897">
        <f t="shared" si="230"/>
        <v>2017</v>
      </c>
    </row>
    <row r="2898" spans="1:21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6"/>
        <v>1</v>
      </c>
      <c r="P2898" s="10">
        <f t="shared" si="227"/>
        <v>23.18</v>
      </c>
      <c r="Q2898" t="s">
        <v>8316</v>
      </c>
      <c r="R2898" t="s">
        <v>8334</v>
      </c>
      <c r="S2898" s="15">
        <f t="shared" si="228"/>
        <v>41220.933124999996</v>
      </c>
      <c r="T2898" s="15">
        <f t="shared" si="229"/>
        <v>41250.933124999996</v>
      </c>
      <c r="U2898">
        <f t="shared" si="230"/>
        <v>2012</v>
      </c>
    </row>
    <row r="2899" spans="1:21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6"/>
        <v>10</v>
      </c>
      <c r="P2899" s="10">
        <f t="shared" si="227"/>
        <v>42</v>
      </c>
      <c r="Q2899" t="s">
        <v>8319</v>
      </c>
      <c r="R2899" t="s">
        <v>8345</v>
      </c>
      <c r="S2899" s="15">
        <f t="shared" si="228"/>
        <v>42317.954571759255</v>
      </c>
      <c r="T2899" s="15">
        <f t="shared" si="229"/>
        <v>42377.954571759255</v>
      </c>
      <c r="U2899">
        <f t="shared" si="230"/>
        <v>2015</v>
      </c>
    </row>
    <row r="2900" spans="1:21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6"/>
        <v>34</v>
      </c>
      <c r="P2900" s="10">
        <f t="shared" si="227"/>
        <v>63</v>
      </c>
      <c r="Q2900" t="s">
        <v>8323</v>
      </c>
      <c r="R2900" t="s">
        <v>8326</v>
      </c>
      <c r="S2900" s="15">
        <f t="shared" si="228"/>
        <v>42461.596273148149</v>
      </c>
      <c r="T2900" s="15">
        <f t="shared" si="229"/>
        <v>42491.596273148149</v>
      </c>
      <c r="U2900">
        <f t="shared" si="230"/>
        <v>2016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6"/>
        <v>100</v>
      </c>
      <c r="P2901" s="10">
        <f t="shared" si="227"/>
        <v>31.38</v>
      </c>
      <c r="Q2901" t="s">
        <v>8323</v>
      </c>
      <c r="R2901" t="s">
        <v>8326</v>
      </c>
      <c r="S2901" s="15">
        <f t="shared" si="228"/>
        <v>42075.807395833333</v>
      </c>
      <c r="T2901" s="15">
        <f t="shared" si="229"/>
        <v>42105.807395833333</v>
      </c>
      <c r="U2901">
        <f t="shared" si="230"/>
        <v>2015</v>
      </c>
    </row>
    <row r="2902" spans="1:21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6"/>
        <v>13</v>
      </c>
      <c r="P2902" s="10">
        <f t="shared" si="227"/>
        <v>50.2</v>
      </c>
      <c r="Q2902" t="s">
        <v>8323</v>
      </c>
      <c r="R2902" t="s">
        <v>8326</v>
      </c>
      <c r="S2902" s="15">
        <f t="shared" si="228"/>
        <v>42509.814108796301</v>
      </c>
      <c r="T2902" s="15">
        <f t="shared" si="229"/>
        <v>42539.814108796301</v>
      </c>
      <c r="U2902">
        <f t="shared" si="230"/>
        <v>2016</v>
      </c>
    </row>
    <row r="2903" spans="1:21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6"/>
        <v>5</v>
      </c>
      <c r="P2903" s="10">
        <f t="shared" si="227"/>
        <v>83.33</v>
      </c>
      <c r="Q2903" t="s">
        <v>8321</v>
      </c>
      <c r="R2903" t="s">
        <v>8325</v>
      </c>
      <c r="S2903" s="15">
        <f t="shared" si="228"/>
        <v>42239.441412037035</v>
      </c>
      <c r="T2903" s="15">
        <f t="shared" si="229"/>
        <v>42279.441412037035</v>
      </c>
      <c r="U2903">
        <f t="shared" si="230"/>
        <v>2015</v>
      </c>
    </row>
    <row r="2904" spans="1:21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6"/>
        <v>1</v>
      </c>
      <c r="P2904" s="10">
        <f t="shared" si="227"/>
        <v>125</v>
      </c>
      <c r="Q2904" t="s">
        <v>8321</v>
      </c>
      <c r="R2904" t="s">
        <v>8325</v>
      </c>
      <c r="S2904" s="15">
        <f t="shared" si="228"/>
        <v>42106.666018518517</v>
      </c>
      <c r="T2904" s="15">
        <f t="shared" si="229"/>
        <v>42155.395138888889</v>
      </c>
      <c r="U2904">
        <f t="shared" si="230"/>
        <v>2015</v>
      </c>
    </row>
    <row r="2905" spans="1:21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6"/>
        <v>25</v>
      </c>
      <c r="P2905" s="10">
        <f t="shared" si="227"/>
        <v>50</v>
      </c>
      <c r="Q2905" t="s">
        <v>8321</v>
      </c>
      <c r="R2905" t="s">
        <v>8325</v>
      </c>
      <c r="S2905" s="15">
        <f t="shared" si="228"/>
        <v>42297.110300925924</v>
      </c>
      <c r="T2905" s="15">
        <f t="shared" si="229"/>
        <v>42316.5</v>
      </c>
      <c r="U2905">
        <f t="shared" si="230"/>
        <v>2015</v>
      </c>
    </row>
    <row r="2906" spans="1:21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6"/>
        <v>0</v>
      </c>
      <c r="P2906" s="10">
        <f t="shared" si="227"/>
        <v>250</v>
      </c>
      <c r="Q2906" t="s">
        <v>8321</v>
      </c>
      <c r="R2906" t="s">
        <v>8339</v>
      </c>
      <c r="S2906" s="15">
        <f t="shared" si="228"/>
        <v>41466.552314814813</v>
      </c>
      <c r="T2906" s="15">
        <f t="shared" si="229"/>
        <v>41496.552314814813</v>
      </c>
      <c r="U2906">
        <f t="shared" si="230"/>
        <v>2013</v>
      </c>
    </row>
    <row r="2907" spans="1:21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6"/>
        <v>3</v>
      </c>
      <c r="P2907" s="10">
        <f t="shared" si="227"/>
        <v>250</v>
      </c>
      <c r="Q2907" t="s">
        <v>8308</v>
      </c>
      <c r="R2907" t="s">
        <v>8342</v>
      </c>
      <c r="S2907" s="15">
        <f t="shared" si="228"/>
        <v>41946.232175925928</v>
      </c>
      <c r="T2907" s="15">
        <f t="shared" si="229"/>
        <v>41976.232175925921</v>
      </c>
      <c r="U2907">
        <f t="shared" si="230"/>
        <v>2014</v>
      </c>
    </row>
    <row r="2908" spans="1:21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6"/>
        <v>0</v>
      </c>
      <c r="P2908" s="10">
        <f t="shared" si="227"/>
        <v>250</v>
      </c>
      <c r="Q2908" t="s">
        <v>8308</v>
      </c>
      <c r="R2908" t="s">
        <v>8310</v>
      </c>
      <c r="S2908" s="15">
        <f t="shared" si="228"/>
        <v>42702.809201388889</v>
      </c>
      <c r="T2908" s="15">
        <f t="shared" si="229"/>
        <v>42732.809201388889</v>
      </c>
      <c r="U2908">
        <f t="shared" si="230"/>
        <v>2016</v>
      </c>
    </row>
    <row r="2909" spans="1:21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6"/>
        <v>0</v>
      </c>
      <c r="P2909" s="10">
        <f t="shared" si="227"/>
        <v>250</v>
      </c>
      <c r="Q2909" t="s">
        <v>8346</v>
      </c>
      <c r="R2909" t="s">
        <v>8347</v>
      </c>
      <c r="S2909" s="15">
        <f t="shared" si="228"/>
        <v>42579.708437499998</v>
      </c>
      <c r="T2909" s="15">
        <f t="shared" si="229"/>
        <v>42609.708437499998</v>
      </c>
      <c r="U2909">
        <f t="shared" si="230"/>
        <v>2016</v>
      </c>
    </row>
    <row r="2910" spans="1:21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ref="O2910:O2973" si="231">ROUND(E2910/D2910*100,0)</f>
        <v>0</v>
      </c>
      <c r="P2910" s="10">
        <f t="shared" si="227"/>
        <v>62.5</v>
      </c>
      <c r="Q2910" t="s">
        <v>8319</v>
      </c>
      <c r="R2910" t="s">
        <v>8345</v>
      </c>
      <c r="S2910" s="15">
        <f t="shared" si="228"/>
        <v>42449.341678240744</v>
      </c>
      <c r="T2910" s="15">
        <f t="shared" si="229"/>
        <v>42509.341678240744</v>
      </c>
      <c r="U2910">
        <f t="shared" si="230"/>
        <v>2016</v>
      </c>
    </row>
    <row r="2911" spans="1:21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31"/>
        <v>25</v>
      </c>
      <c r="P2911" s="10">
        <f t="shared" si="227"/>
        <v>41.67</v>
      </c>
      <c r="Q2911" t="s">
        <v>8323</v>
      </c>
      <c r="R2911" t="s">
        <v>8335</v>
      </c>
      <c r="S2911" s="15">
        <f t="shared" si="228"/>
        <v>42242.988680555558</v>
      </c>
      <c r="T2911" s="15">
        <f t="shared" si="229"/>
        <v>42272.988680555558</v>
      </c>
      <c r="U2911">
        <f t="shared" si="230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31"/>
        <v>100</v>
      </c>
      <c r="P2912" s="10">
        <f t="shared" si="227"/>
        <v>27.78</v>
      </c>
      <c r="Q2912" t="s">
        <v>8323</v>
      </c>
      <c r="R2912" t="s">
        <v>8326</v>
      </c>
      <c r="S2912" s="15">
        <f t="shared" si="228"/>
        <v>42437.398680555561</v>
      </c>
      <c r="T2912" s="15">
        <f t="shared" si="229"/>
        <v>42465.35701388889</v>
      </c>
      <c r="U2912">
        <f t="shared" si="230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31"/>
        <v>100</v>
      </c>
      <c r="P2913" s="10">
        <f t="shared" si="227"/>
        <v>31.25</v>
      </c>
      <c r="Q2913" t="s">
        <v>8323</v>
      </c>
      <c r="R2913" t="s">
        <v>8326</v>
      </c>
      <c r="S2913" s="15">
        <f t="shared" si="228"/>
        <v>42124.841111111105</v>
      </c>
      <c r="T2913" s="15">
        <f t="shared" si="229"/>
        <v>42154.841111111105</v>
      </c>
      <c r="U2913">
        <f t="shared" si="230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31"/>
        <v>100</v>
      </c>
      <c r="P2914" s="10">
        <f t="shared" si="227"/>
        <v>11.36</v>
      </c>
      <c r="Q2914" t="s">
        <v>8323</v>
      </c>
      <c r="R2914" t="s">
        <v>8326</v>
      </c>
      <c r="S2914" s="15">
        <f t="shared" si="228"/>
        <v>41971.881076388891</v>
      </c>
      <c r="T2914" s="15">
        <f t="shared" si="229"/>
        <v>41996.881076388891</v>
      </c>
      <c r="U2914">
        <f t="shared" si="230"/>
        <v>2014</v>
      </c>
    </row>
    <row r="2915" spans="1:21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31"/>
        <v>5</v>
      </c>
      <c r="P2915" s="10">
        <f t="shared" si="227"/>
        <v>62.5</v>
      </c>
      <c r="Q2915" t="s">
        <v>8323</v>
      </c>
      <c r="R2915" t="s">
        <v>8326</v>
      </c>
      <c r="S2915" s="15">
        <f t="shared" si="228"/>
        <v>42151.237685185188</v>
      </c>
      <c r="T2915" s="15">
        <f t="shared" si="229"/>
        <v>42211.237685185188</v>
      </c>
      <c r="U2915">
        <f t="shared" si="230"/>
        <v>2015</v>
      </c>
    </row>
    <row r="2916" spans="1:21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31"/>
        <v>3</v>
      </c>
      <c r="P2916" s="10">
        <f t="shared" si="227"/>
        <v>35.71</v>
      </c>
      <c r="Q2916" t="s">
        <v>8323</v>
      </c>
      <c r="R2916" t="s">
        <v>8326</v>
      </c>
      <c r="S2916" s="15">
        <f t="shared" si="228"/>
        <v>41866.640648148146</v>
      </c>
      <c r="T2916" s="15">
        <f t="shared" si="229"/>
        <v>41898.125</v>
      </c>
      <c r="U2916">
        <f t="shared" si="230"/>
        <v>2014</v>
      </c>
    </row>
    <row r="2917" spans="1:21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31"/>
        <v>1</v>
      </c>
      <c r="P2917" s="10">
        <f t="shared" si="227"/>
        <v>49</v>
      </c>
      <c r="Q2917" t="s">
        <v>8308</v>
      </c>
      <c r="R2917" t="s">
        <v>8342</v>
      </c>
      <c r="S2917" s="15">
        <f t="shared" si="228"/>
        <v>42348.9215625</v>
      </c>
      <c r="T2917" s="15">
        <f t="shared" si="229"/>
        <v>42385.458333333328</v>
      </c>
      <c r="U2917">
        <f t="shared" si="230"/>
        <v>2015</v>
      </c>
    </row>
    <row r="2918" spans="1:21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31"/>
        <v>2</v>
      </c>
      <c r="P2918" s="10">
        <f t="shared" si="227"/>
        <v>16.2</v>
      </c>
      <c r="Q2918" t="s">
        <v>8316</v>
      </c>
      <c r="R2918" t="s">
        <v>8334</v>
      </c>
      <c r="S2918" s="15">
        <f t="shared" si="228"/>
        <v>42479.22210648148</v>
      </c>
      <c r="T2918" s="15">
        <f t="shared" si="229"/>
        <v>42539.22210648148</v>
      </c>
      <c r="U2918">
        <f t="shared" si="230"/>
        <v>2016</v>
      </c>
    </row>
    <row r="2919" spans="1:21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31"/>
        <v>3</v>
      </c>
      <c r="P2919" s="10">
        <f t="shared" si="227"/>
        <v>30.13</v>
      </c>
      <c r="Q2919" t="s">
        <v>8327</v>
      </c>
      <c r="R2919" t="s">
        <v>8354</v>
      </c>
      <c r="S2919" s="15">
        <f t="shared" si="228"/>
        <v>41409.040011574078</v>
      </c>
      <c r="T2919" s="15">
        <f t="shared" si="229"/>
        <v>41467.910416666666</v>
      </c>
      <c r="U2919">
        <f t="shared" si="230"/>
        <v>2013</v>
      </c>
    </row>
    <row r="2920" spans="1:21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31"/>
        <v>2</v>
      </c>
      <c r="P2920" s="10">
        <f t="shared" si="227"/>
        <v>48.2</v>
      </c>
      <c r="Q2920" t="s">
        <v>8311</v>
      </c>
      <c r="R2920" t="s">
        <v>8348</v>
      </c>
      <c r="S2920" s="15">
        <f t="shared" si="228"/>
        <v>42032.510243055556</v>
      </c>
      <c r="T2920" s="15">
        <f t="shared" si="229"/>
        <v>42057.510243055556</v>
      </c>
      <c r="U2920">
        <f t="shared" si="230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31"/>
        <v>110</v>
      </c>
      <c r="P2921" s="10">
        <f t="shared" si="227"/>
        <v>20.079999999999998</v>
      </c>
      <c r="Q2921" t="s">
        <v>8323</v>
      </c>
      <c r="R2921" t="s">
        <v>8326</v>
      </c>
      <c r="S2921" s="15">
        <f t="shared" si="228"/>
        <v>42142.514016203699</v>
      </c>
      <c r="T2921" s="15">
        <f t="shared" si="229"/>
        <v>42155.958333333328</v>
      </c>
      <c r="U2921">
        <f t="shared" si="230"/>
        <v>2015</v>
      </c>
    </row>
    <row r="2922" spans="1:21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31"/>
        <v>3</v>
      </c>
      <c r="P2922" s="10">
        <f t="shared" si="227"/>
        <v>40</v>
      </c>
      <c r="Q2922" t="s">
        <v>8308</v>
      </c>
      <c r="R2922" t="s">
        <v>8310</v>
      </c>
      <c r="S2922" s="15">
        <f t="shared" si="228"/>
        <v>42303.878414351857</v>
      </c>
      <c r="T2922" s="15">
        <f t="shared" si="229"/>
        <v>42333.920081018514</v>
      </c>
      <c r="U2922">
        <f t="shared" si="230"/>
        <v>2015</v>
      </c>
    </row>
    <row r="2923" spans="1:21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31"/>
        <v>5</v>
      </c>
      <c r="P2923" s="10">
        <f t="shared" si="227"/>
        <v>30</v>
      </c>
      <c r="Q2923" t="s">
        <v>8323</v>
      </c>
      <c r="R2923" t="s">
        <v>8326</v>
      </c>
      <c r="S2923" s="15">
        <f t="shared" si="228"/>
        <v>42122.732499999998</v>
      </c>
      <c r="T2923" s="15">
        <f t="shared" si="229"/>
        <v>42155.732638888891</v>
      </c>
      <c r="U2923">
        <f t="shared" si="230"/>
        <v>2015</v>
      </c>
    </row>
    <row r="2924" spans="1:21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31"/>
        <v>47</v>
      </c>
      <c r="P2924" s="10">
        <f t="shared" si="227"/>
        <v>29.63</v>
      </c>
      <c r="Q2924" t="s">
        <v>8308</v>
      </c>
      <c r="R2924" t="s">
        <v>8318</v>
      </c>
      <c r="S2924" s="15">
        <f t="shared" si="228"/>
        <v>42113.875567129624</v>
      </c>
      <c r="T2924" s="15">
        <f t="shared" si="229"/>
        <v>42143.875567129624</v>
      </c>
      <c r="U2924">
        <f t="shared" si="230"/>
        <v>2015</v>
      </c>
    </row>
    <row r="2925" spans="1:21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31"/>
        <v>1</v>
      </c>
      <c r="P2925" s="10">
        <f t="shared" si="227"/>
        <v>33.71</v>
      </c>
      <c r="Q2925" t="s">
        <v>8313</v>
      </c>
      <c r="R2925" t="s">
        <v>8353</v>
      </c>
      <c r="S2925" s="15">
        <f t="shared" si="228"/>
        <v>41926.482731481483</v>
      </c>
      <c r="T2925" s="15">
        <f t="shared" si="229"/>
        <v>41956.524398148147</v>
      </c>
      <c r="U2925">
        <f t="shared" si="230"/>
        <v>2014</v>
      </c>
    </row>
    <row r="2926" spans="1:21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31"/>
        <v>12</v>
      </c>
      <c r="P2926" s="10">
        <f t="shared" si="227"/>
        <v>19.670000000000002</v>
      </c>
      <c r="Q2926" t="s">
        <v>8316</v>
      </c>
      <c r="R2926" t="s">
        <v>8334</v>
      </c>
      <c r="S2926" s="15">
        <f t="shared" si="228"/>
        <v>42409.024305555555</v>
      </c>
      <c r="T2926" s="15">
        <f t="shared" si="229"/>
        <v>42439.024305555555</v>
      </c>
      <c r="U2926">
        <f t="shared" si="230"/>
        <v>2016</v>
      </c>
    </row>
    <row r="2927" spans="1:21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31"/>
        <v>5</v>
      </c>
      <c r="P2927" s="10">
        <f t="shared" si="227"/>
        <v>39.17</v>
      </c>
      <c r="Q2927" t="s">
        <v>8311</v>
      </c>
      <c r="R2927" t="s">
        <v>8352</v>
      </c>
      <c r="S2927" s="15">
        <f t="shared" si="228"/>
        <v>41642.751458333332</v>
      </c>
      <c r="T2927" s="15">
        <f t="shared" si="229"/>
        <v>41672.751458333332</v>
      </c>
      <c r="U2927">
        <f t="shared" si="230"/>
        <v>2014</v>
      </c>
    </row>
    <row r="2928" spans="1:21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31"/>
        <v>6</v>
      </c>
      <c r="P2928" s="10">
        <f t="shared" si="227"/>
        <v>29.25</v>
      </c>
      <c r="Q2928" t="s">
        <v>8308</v>
      </c>
      <c r="R2928" t="s">
        <v>8310</v>
      </c>
      <c r="S2928" s="15">
        <f t="shared" si="228"/>
        <v>41977.040185185186</v>
      </c>
      <c r="T2928" s="15">
        <f t="shared" si="229"/>
        <v>41985.299305555556</v>
      </c>
      <c r="U2928">
        <f t="shared" si="230"/>
        <v>2014</v>
      </c>
    </row>
    <row r="2929" spans="1:21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31"/>
        <v>12</v>
      </c>
      <c r="P2929" s="10">
        <f t="shared" si="227"/>
        <v>39</v>
      </c>
      <c r="Q2929" t="s">
        <v>8311</v>
      </c>
      <c r="R2929" t="s">
        <v>8356</v>
      </c>
      <c r="S2929" s="15">
        <f t="shared" si="228"/>
        <v>42639.441932870366</v>
      </c>
      <c r="T2929" s="15">
        <f t="shared" si="229"/>
        <v>42653.441932870366</v>
      </c>
      <c r="U2929">
        <f t="shared" si="230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31"/>
        <v>104</v>
      </c>
      <c r="P2930" s="10">
        <f t="shared" si="227"/>
        <v>26</v>
      </c>
      <c r="Q2930" t="s">
        <v>8323</v>
      </c>
      <c r="R2930" t="s">
        <v>8326</v>
      </c>
      <c r="S2930" s="15">
        <f t="shared" si="228"/>
        <v>42665.451736111107</v>
      </c>
      <c r="T2930" s="15">
        <f t="shared" si="229"/>
        <v>42725.493402777778</v>
      </c>
      <c r="U2930">
        <f t="shared" si="230"/>
        <v>2016</v>
      </c>
    </row>
    <row r="2931" spans="1:21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31"/>
        <v>2</v>
      </c>
      <c r="P2931" s="10">
        <f t="shared" si="227"/>
        <v>33.29</v>
      </c>
      <c r="Q2931" t="s">
        <v>8308</v>
      </c>
      <c r="R2931" t="s">
        <v>8310</v>
      </c>
      <c r="S2931" s="15">
        <f t="shared" si="228"/>
        <v>42660.552465277782</v>
      </c>
      <c r="T2931" s="15">
        <f t="shared" si="229"/>
        <v>42691.594131944439</v>
      </c>
      <c r="U2931">
        <f t="shared" si="230"/>
        <v>2016</v>
      </c>
    </row>
    <row r="2932" spans="1:21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31"/>
        <v>4</v>
      </c>
      <c r="P2932" s="10">
        <f t="shared" si="227"/>
        <v>29.13</v>
      </c>
      <c r="Q2932" t="s">
        <v>8319</v>
      </c>
      <c r="R2932" t="s">
        <v>8345</v>
      </c>
      <c r="S2932" s="15">
        <f t="shared" si="228"/>
        <v>42042.676226851851</v>
      </c>
      <c r="T2932" s="15">
        <f t="shared" si="229"/>
        <v>42094.551388888889</v>
      </c>
      <c r="U2932">
        <f t="shared" si="230"/>
        <v>2015</v>
      </c>
    </row>
    <row r="2933" spans="1:21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31"/>
        <v>1</v>
      </c>
      <c r="P2933" s="10">
        <f t="shared" si="227"/>
        <v>57.5</v>
      </c>
      <c r="Q2933" t="s">
        <v>8321</v>
      </c>
      <c r="R2933" t="s">
        <v>8339</v>
      </c>
      <c r="S2933" s="15">
        <f t="shared" si="228"/>
        <v>40956.553530092591</v>
      </c>
      <c r="T2933" s="15">
        <f t="shared" si="229"/>
        <v>40986.511863425927</v>
      </c>
      <c r="U2933">
        <f t="shared" si="230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31"/>
        <v>153</v>
      </c>
      <c r="P2934" s="10">
        <f t="shared" si="227"/>
        <v>13.53</v>
      </c>
      <c r="Q2934" t="s">
        <v>8323</v>
      </c>
      <c r="R2934" t="s">
        <v>8326</v>
      </c>
      <c r="S2934" s="15">
        <f t="shared" si="228"/>
        <v>42328.727141203708</v>
      </c>
      <c r="T2934" s="15">
        <f t="shared" si="229"/>
        <v>42358.499305555553</v>
      </c>
      <c r="U2934">
        <f t="shared" si="230"/>
        <v>2015</v>
      </c>
    </row>
    <row r="2935" spans="1:21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31"/>
        <v>0</v>
      </c>
      <c r="P2935" s="10">
        <f t="shared" si="227"/>
        <v>45.2</v>
      </c>
      <c r="Q2935" t="s">
        <v>8308</v>
      </c>
      <c r="R2935" t="s">
        <v>8310</v>
      </c>
      <c r="S2935" s="15">
        <f t="shared" si="228"/>
        <v>42111.709027777775</v>
      </c>
      <c r="T2935" s="15">
        <f t="shared" si="229"/>
        <v>42156.709027777775</v>
      </c>
      <c r="U2935">
        <f t="shared" si="230"/>
        <v>2015</v>
      </c>
    </row>
    <row r="2936" spans="1:21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31"/>
        <v>6</v>
      </c>
      <c r="P2936" s="10">
        <f t="shared" si="227"/>
        <v>28.13</v>
      </c>
      <c r="Q2936" t="s">
        <v>8327</v>
      </c>
      <c r="R2936" t="s">
        <v>8330</v>
      </c>
      <c r="S2936" s="15">
        <f t="shared" si="228"/>
        <v>41922.783229166671</v>
      </c>
      <c r="T2936" s="15">
        <f t="shared" si="229"/>
        <v>41952.824895833335</v>
      </c>
      <c r="U2936">
        <f t="shared" si="230"/>
        <v>2014</v>
      </c>
    </row>
    <row r="2937" spans="1:21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31"/>
        <v>11</v>
      </c>
      <c r="P2937" s="10">
        <f t="shared" si="227"/>
        <v>45</v>
      </c>
      <c r="Q2937" t="s">
        <v>8316</v>
      </c>
      <c r="R2937" t="s">
        <v>8334</v>
      </c>
      <c r="S2937" s="15">
        <f t="shared" si="228"/>
        <v>40332.886712962965</v>
      </c>
      <c r="T2937" s="15">
        <f t="shared" si="229"/>
        <v>40380.791666666664</v>
      </c>
      <c r="U2937">
        <f t="shared" si="230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31"/>
        <v>23</v>
      </c>
      <c r="P2938" s="10">
        <f t="shared" si="227"/>
        <v>18.75</v>
      </c>
      <c r="Q2938" t="s">
        <v>8323</v>
      </c>
      <c r="R2938" t="s">
        <v>8326</v>
      </c>
      <c r="S2938" s="15">
        <f t="shared" si="228"/>
        <v>42800.720127314817</v>
      </c>
      <c r="T2938" s="15">
        <f t="shared" si="229"/>
        <v>42821.678460648152</v>
      </c>
      <c r="U2938">
        <f t="shared" si="230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31"/>
        <v>225</v>
      </c>
      <c r="P2939" s="10">
        <f t="shared" si="227"/>
        <v>75</v>
      </c>
      <c r="Q2939" t="s">
        <v>8323</v>
      </c>
      <c r="R2939" t="s">
        <v>8326</v>
      </c>
      <c r="S2939" s="15">
        <f t="shared" si="228"/>
        <v>42503.740868055553</v>
      </c>
      <c r="T2939" s="15">
        <f t="shared" si="229"/>
        <v>42517.740868055553</v>
      </c>
      <c r="U2939">
        <f t="shared" si="230"/>
        <v>2016</v>
      </c>
    </row>
    <row r="2940" spans="1:21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31"/>
        <v>38</v>
      </c>
      <c r="P2940" s="10">
        <f t="shared" si="227"/>
        <v>56.25</v>
      </c>
      <c r="Q2940" t="s">
        <v>8323</v>
      </c>
      <c r="R2940" t="s">
        <v>8326</v>
      </c>
      <c r="S2940" s="15">
        <f t="shared" si="228"/>
        <v>42074.219699074078</v>
      </c>
      <c r="T2940" s="15">
        <f t="shared" si="229"/>
        <v>42104.208333333328</v>
      </c>
      <c r="U2940">
        <f t="shared" si="230"/>
        <v>2015</v>
      </c>
    </row>
    <row r="2941" spans="1:21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31"/>
        <v>4</v>
      </c>
      <c r="P2941" s="10">
        <f t="shared" si="227"/>
        <v>24.78</v>
      </c>
      <c r="Q2941" t="s">
        <v>8308</v>
      </c>
      <c r="R2941" t="s">
        <v>8342</v>
      </c>
      <c r="S2941" s="15">
        <f t="shared" si="228"/>
        <v>42377.554756944446</v>
      </c>
      <c r="T2941" s="15">
        <f t="shared" si="229"/>
        <v>42408.542361111111</v>
      </c>
      <c r="U2941">
        <f t="shared" si="230"/>
        <v>2016</v>
      </c>
    </row>
    <row r="2942" spans="1:21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31"/>
        <v>2</v>
      </c>
      <c r="P2942" s="10">
        <f t="shared" si="227"/>
        <v>74.33</v>
      </c>
      <c r="Q2942" t="s">
        <v>8311</v>
      </c>
      <c r="R2942" t="s">
        <v>8349</v>
      </c>
      <c r="S2942" s="15">
        <f t="shared" si="228"/>
        <v>42786.000023148154</v>
      </c>
      <c r="T2942" s="15">
        <f t="shared" si="229"/>
        <v>42826.165972222225</v>
      </c>
      <c r="U2942">
        <f t="shared" si="230"/>
        <v>2017</v>
      </c>
    </row>
    <row r="2943" spans="1:21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31"/>
        <v>0</v>
      </c>
      <c r="P2943" s="10">
        <f t="shared" si="227"/>
        <v>55</v>
      </c>
      <c r="Q2943" t="s">
        <v>8308</v>
      </c>
      <c r="R2943" t="s">
        <v>8310</v>
      </c>
      <c r="S2943" s="15">
        <f t="shared" si="228"/>
        <v>42561.829421296294</v>
      </c>
      <c r="T2943" s="15">
        <f t="shared" si="229"/>
        <v>42618.124305555553</v>
      </c>
      <c r="U2943">
        <f t="shared" si="230"/>
        <v>2016</v>
      </c>
    </row>
    <row r="2944" spans="1:21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31"/>
        <v>4</v>
      </c>
      <c r="P2944" s="10">
        <f t="shared" si="227"/>
        <v>54</v>
      </c>
      <c r="Q2944" t="s">
        <v>8327</v>
      </c>
      <c r="R2944" t="s">
        <v>8330</v>
      </c>
      <c r="S2944" s="15">
        <f t="shared" si="228"/>
        <v>42806.863946759258</v>
      </c>
      <c r="T2944" s="15">
        <f t="shared" si="229"/>
        <v>42836.863946759258</v>
      </c>
      <c r="U2944">
        <f t="shared" si="230"/>
        <v>2017</v>
      </c>
    </row>
    <row r="2945" spans="1:21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31"/>
        <v>7</v>
      </c>
      <c r="P2945" s="10">
        <f t="shared" si="227"/>
        <v>108</v>
      </c>
      <c r="Q2945" t="s">
        <v>8323</v>
      </c>
      <c r="R2945" t="s">
        <v>8335</v>
      </c>
      <c r="S2945" s="15">
        <f t="shared" si="228"/>
        <v>42053.672824074078</v>
      </c>
      <c r="T2945" s="15">
        <f t="shared" si="229"/>
        <v>42113.631157407406</v>
      </c>
      <c r="U2945">
        <f t="shared" si="230"/>
        <v>2015</v>
      </c>
    </row>
    <row r="2946" spans="1:21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31"/>
        <v>11</v>
      </c>
      <c r="P2946" s="10">
        <f t="shared" si="227"/>
        <v>72</v>
      </c>
      <c r="Q2946" t="s">
        <v>8323</v>
      </c>
      <c r="R2946" t="s">
        <v>8326</v>
      </c>
      <c r="S2946" s="15">
        <f t="shared" si="228"/>
        <v>41990.612546296295</v>
      </c>
      <c r="T2946" s="15">
        <f t="shared" si="229"/>
        <v>42020.434722222228</v>
      </c>
      <c r="U2946">
        <f t="shared" si="230"/>
        <v>2014</v>
      </c>
    </row>
    <row r="2947" spans="1:21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1"/>
        <v>0</v>
      </c>
      <c r="P2947" s="10">
        <f t="shared" ref="P2947:P3010" si="232">ROUND(E2947/L2947,2)</f>
        <v>71.67</v>
      </c>
      <c r="Q2947" t="s">
        <v>8321</v>
      </c>
      <c r="R2947" t="s">
        <v>8339</v>
      </c>
      <c r="S2947" s="15">
        <f t="shared" ref="S2947:S3010" si="233">(((J2947/60)/60)/24)+DATE(1970,1,1)</f>
        <v>40882.481666666667</v>
      </c>
      <c r="T2947" s="15">
        <f t="shared" ref="T2947:T3010" si="234">(((I2947/60)/60)/24)+DATE(1970,1,1)</f>
        <v>40913.481249999997</v>
      </c>
      <c r="U2947">
        <f t="shared" ref="U2947:U3010" si="235">YEAR(S2947)</f>
        <v>2011</v>
      </c>
    </row>
    <row r="2948" spans="1:21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1"/>
        <v>3</v>
      </c>
      <c r="P2948" s="10">
        <f t="shared" si="232"/>
        <v>53.75</v>
      </c>
      <c r="Q2948" t="s">
        <v>8321</v>
      </c>
      <c r="R2948" t="s">
        <v>8339</v>
      </c>
      <c r="S2948" s="15">
        <f t="shared" si="233"/>
        <v>40247.886006944449</v>
      </c>
      <c r="T2948" s="15">
        <f t="shared" si="234"/>
        <v>40306.927777777775</v>
      </c>
      <c r="U2948">
        <f t="shared" si="235"/>
        <v>2010</v>
      </c>
    </row>
    <row r="2949" spans="1:21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1"/>
        <v>7</v>
      </c>
      <c r="P2949" s="10">
        <f t="shared" si="232"/>
        <v>30.71</v>
      </c>
      <c r="Q2949" t="s">
        <v>8323</v>
      </c>
      <c r="R2949" t="s">
        <v>8326</v>
      </c>
      <c r="S2949" s="15">
        <f t="shared" si="233"/>
        <v>42768.97084490741</v>
      </c>
      <c r="T2949" s="15">
        <f t="shared" si="234"/>
        <v>42789.041666666672</v>
      </c>
      <c r="U2949">
        <f t="shared" si="235"/>
        <v>2017</v>
      </c>
    </row>
    <row r="2950" spans="1:21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1"/>
        <v>11</v>
      </c>
      <c r="P2950" s="10">
        <f t="shared" si="232"/>
        <v>26.75</v>
      </c>
      <c r="Q2950" t="s">
        <v>8323</v>
      </c>
      <c r="R2950" t="s">
        <v>8326</v>
      </c>
      <c r="S2950" s="15">
        <f t="shared" si="233"/>
        <v>41975.642974537041</v>
      </c>
      <c r="T2950" s="15">
        <f t="shared" si="234"/>
        <v>42035.642974537041</v>
      </c>
      <c r="U2950">
        <f t="shared" si="235"/>
        <v>2014</v>
      </c>
    </row>
    <row r="2951" spans="1:21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1"/>
        <v>4</v>
      </c>
      <c r="P2951" s="10">
        <f t="shared" si="232"/>
        <v>30.29</v>
      </c>
      <c r="Q2951" t="s">
        <v>8308</v>
      </c>
      <c r="R2951" t="s">
        <v>8310</v>
      </c>
      <c r="S2951" s="15">
        <f t="shared" si="233"/>
        <v>42538.75680555556</v>
      </c>
      <c r="T2951" s="15">
        <f t="shared" si="234"/>
        <v>42563.785416666666</v>
      </c>
      <c r="U2951">
        <f t="shared" si="235"/>
        <v>2016</v>
      </c>
    </row>
    <row r="2952" spans="1:21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1"/>
        <v>1</v>
      </c>
      <c r="P2952" s="10">
        <f t="shared" si="232"/>
        <v>53</v>
      </c>
      <c r="Q2952" t="s">
        <v>8346</v>
      </c>
      <c r="R2952" t="s">
        <v>8347</v>
      </c>
      <c r="S2952" s="15">
        <f t="shared" si="233"/>
        <v>42598.053113425922</v>
      </c>
      <c r="T2952" s="15">
        <f t="shared" si="234"/>
        <v>42638.053113425922</v>
      </c>
      <c r="U2952">
        <f t="shared" si="235"/>
        <v>2016</v>
      </c>
    </row>
    <row r="2953" spans="1:21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1"/>
        <v>1</v>
      </c>
      <c r="P2953" s="10">
        <f t="shared" si="232"/>
        <v>16.309999999999999</v>
      </c>
      <c r="Q2953" t="s">
        <v>8316</v>
      </c>
      <c r="R2953" t="s">
        <v>8344</v>
      </c>
      <c r="S2953" s="15">
        <f t="shared" si="233"/>
        <v>42155.129652777774</v>
      </c>
      <c r="T2953" s="15">
        <f t="shared" si="234"/>
        <v>42185.129652777774</v>
      </c>
      <c r="U2953">
        <f t="shared" si="235"/>
        <v>2015</v>
      </c>
    </row>
    <row r="2954" spans="1:21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1"/>
        <v>7</v>
      </c>
      <c r="P2954" s="10">
        <f t="shared" si="232"/>
        <v>35.17</v>
      </c>
      <c r="Q2954" t="s">
        <v>8323</v>
      </c>
      <c r="R2954" t="s">
        <v>8326</v>
      </c>
      <c r="S2954" s="15">
        <f t="shared" si="233"/>
        <v>42601.854699074072</v>
      </c>
      <c r="T2954" s="15">
        <f t="shared" si="234"/>
        <v>42611.163194444445</v>
      </c>
      <c r="U2954">
        <f t="shared" si="235"/>
        <v>2016</v>
      </c>
    </row>
    <row r="2955" spans="1:21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1"/>
        <v>21</v>
      </c>
      <c r="P2955" s="10">
        <f t="shared" si="232"/>
        <v>26.38</v>
      </c>
      <c r="Q2955" t="s">
        <v>8323</v>
      </c>
      <c r="R2955" t="s">
        <v>8326</v>
      </c>
      <c r="S2955" s="15">
        <f t="shared" si="233"/>
        <v>41981.067523148144</v>
      </c>
      <c r="T2955" s="15">
        <f t="shared" si="234"/>
        <v>42041.067523148144</v>
      </c>
      <c r="U2955">
        <f t="shared" si="235"/>
        <v>2014</v>
      </c>
    </row>
    <row r="2956" spans="1:21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1"/>
        <v>3</v>
      </c>
      <c r="P2956" s="10">
        <f t="shared" si="232"/>
        <v>35</v>
      </c>
      <c r="Q2956" t="s">
        <v>8327</v>
      </c>
      <c r="R2956" t="s">
        <v>8354</v>
      </c>
      <c r="S2956" s="15">
        <f t="shared" si="233"/>
        <v>41583.135405092595</v>
      </c>
      <c r="T2956" s="15">
        <f t="shared" si="234"/>
        <v>41623.135405092595</v>
      </c>
      <c r="U2956">
        <f t="shared" si="235"/>
        <v>2013</v>
      </c>
    </row>
    <row r="2957" spans="1:21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1"/>
        <v>2</v>
      </c>
      <c r="P2957" s="10">
        <f t="shared" si="232"/>
        <v>52.5</v>
      </c>
      <c r="Q2957" t="s">
        <v>8319</v>
      </c>
      <c r="R2957" t="s">
        <v>8357</v>
      </c>
      <c r="S2957" s="15">
        <f t="shared" si="233"/>
        <v>41854.389780092592</v>
      </c>
      <c r="T2957" s="15">
        <f t="shared" si="234"/>
        <v>41871.389780092592</v>
      </c>
      <c r="U2957">
        <f t="shared" si="235"/>
        <v>2014</v>
      </c>
    </row>
    <row r="2958" spans="1:21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1"/>
        <v>103</v>
      </c>
      <c r="P2958" s="10">
        <f t="shared" si="232"/>
        <v>15.77</v>
      </c>
      <c r="Q2958" t="s">
        <v>8321</v>
      </c>
      <c r="R2958" t="s">
        <v>8343</v>
      </c>
      <c r="S2958" s="15">
        <f t="shared" si="233"/>
        <v>42042.615613425922</v>
      </c>
      <c r="T2958" s="15">
        <f t="shared" si="234"/>
        <v>42057.479166666672</v>
      </c>
      <c r="U2958">
        <f t="shared" si="235"/>
        <v>2015</v>
      </c>
    </row>
    <row r="2959" spans="1:21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1"/>
        <v>1</v>
      </c>
      <c r="P2959" s="10">
        <f t="shared" si="232"/>
        <v>68.33</v>
      </c>
      <c r="Q2959" t="s">
        <v>8321</v>
      </c>
      <c r="R2959" t="s">
        <v>8339</v>
      </c>
      <c r="S2959" s="15">
        <f t="shared" si="233"/>
        <v>42738.615289351852</v>
      </c>
      <c r="T2959" s="15">
        <f t="shared" si="234"/>
        <v>42768.615289351852</v>
      </c>
      <c r="U2959">
        <f t="shared" si="235"/>
        <v>2017</v>
      </c>
    </row>
    <row r="2960" spans="1:21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1"/>
        <v>0</v>
      </c>
      <c r="P2960" s="10">
        <f t="shared" si="232"/>
        <v>68.33</v>
      </c>
      <c r="Q2960" t="s">
        <v>8308</v>
      </c>
      <c r="R2960" t="s">
        <v>8310</v>
      </c>
      <c r="S2960" s="15">
        <f t="shared" si="233"/>
        <v>41838.840474537035</v>
      </c>
      <c r="T2960" s="15">
        <f t="shared" si="234"/>
        <v>41883.840474537035</v>
      </c>
      <c r="U2960">
        <f t="shared" si="235"/>
        <v>2014</v>
      </c>
    </row>
    <row r="2961" spans="1:21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1"/>
        <v>41</v>
      </c>
      <c r="P2961" s="10">
        <f t="shared" si="232"/>
        <v>29.29</v>
      </c>
      <c r="Q2961" t="s">
        <v>8327</v>
      </c>
      <c r="R2961" t="s">
        <v>8328</v>
      </c>
      <c r="S2961" s="15">
        <f t="shared" si="233"/>
        <v>42603.870520833334</v>
      </c>
      <c r="T2961" s="15">
        <f t="shared" si="234"/>
        <v>42628.870520833334</v>
      </c>
      <c r="U2961">
        <f t="shared" si="235"/>
        <v>2016</v>
      </c>
    </row>
    <row r="2962" spans="1:21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1"/>
        <v>11</v>
      </c>
      <c r="P2962" s="10">
        <f t="shared" si="232"/>
        <v>51.25</v>
      </c>
      <c r="Q2962" t="s">
        <v>8311</v>
      </c>
      <c r="R2962" t="s">
        <v>8349</v>
      </c>
      <c r="S2962" s="15">
        <f t="shared" si="233"/>
        <v>40399.065868055557</v>
      </c>
      <c r="T2962" s="15">
        <f t="shared" si="234"/>
        <v>40423.083333333336</v>
      </c>
      <c r="U2962">
        <f t="shared" si="235"/>
        <v>2010</v>
      </c>
    </row>
    <row r="2963" spans="1:21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1"/>
        <v>21</v>
      </c>
      <c r="P2963" s="10">
        <f t="shared" si="232"/>
        <v>20.5</v>
      </c>
      <c r="Q2963" t="s">
        <v>8313</v>
      </c>
      <c r="R2963" t="s">
        <v>8351</v>
      </c>
      <c r="S2963" s="15">
        <f t="shared" si="233"/>
        <v>42445.712754629625</v>
      </c>
      <c r="T2963" s="15">
        <f t="shared" si="234"/>
        <v>42505.681249999994</v>
      </c>
      <c r="U2963">
        <f t="shared" si="235"/>
        <v>2016</v>
      </c>
    </row>
    <row r="2964" spans="1:21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1"/>
        <v>13</v>
      </c>
      <c r="P2964" s="10">
        <f t="shared" si="232"/>
        <v>25.5</v>
      </c>
      <c r="Q2964" t="s">
        <v>8323</v>
      </c>
      <c r="R2964" t="s">
        <v>8326</v>
      </c>
      <c r="S2964" s="15">
        <f t="shared" si="233"/>
        <v>41990.506377314814</v>
      </c>
      <c r="T2964" s="15">
        <f t="shared" si="234"/>
        <v>42020.506377314814</v>
      </c>
      <c r="U2964">
        <f t="shared" si="235"/>
        <v>2014</v>
      </c>
    </row>
    <row r="2965" spans="1:21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1"/>
        <v>7</v>
      </c>
      <c r="P2965" s="10">
        <f t="shared" si="232"/>
        <v>40.78</v>
      </c>
      <c r="Q2965" t="s">
        <v>8321</v>
      </c>
      <c r="R2965" t="s">
        <v>8339</v>
      </c>
      <c r="S2965" s="15">
        <f t="shared" si="233"/>
        <v>40934.376145833332</v>
      </c>
      <c r="T2965" s="15">
        <f t="shared" si="234"/>
        <v>40994.334479166668</v>
      </c>
      <c r="U2965">
        <f t="shared" si="235"/>
        <v>2012</v>
      </c>
    </row>
    <row r="2966" spans="1:21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1"/>
        <v>17</v>
      </c>
      <c r="P2966" s="10">
        <f t="shared" si="232"/>
        <v>16.829999999999998</v>
      </c>
      <c r="Q2966" t="s">
        <v>8319</v>
      </c>
      <c r="R2966" t="s">
        <v>8345</v>
      </c>
      <c r="S2966" s="15">
        <f t="shared" si="233"/>
        <v>42399.882615740738</v>
      </c>
      <c r="T2966" s="15">
        <f t="shared" si="234"/>
        <v>42459.840949074074</v>
      </c>
      <c r="U2966">
        <f t="shared" si="235"/>
        <v>2016</v>
      </c>
    </row>
    <row r="2967" spans="1:21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1"/>
        <v>2</v>
      </c>
      <c r="P2967" s="10">
        <f t="shared" si="232"/>
        <v>202</v>
      </c>
      <c r="Q2967" t="s">
        <v>8323</v>
      </c>
      <c r="R2967" t="s">
        <v>8326</v>
      </c>
      <c r="S2967" s="15">
        <f t="shared" si="233"/>
        <v>42621.389340277776</v>
      </c>
      <c r="T2967" s="15">
        <f t="shared" si="234"/>
        <v>42651.389340277776</v>
      </c>
      <c r="U2967">
        <f t="shared" si="235"/>
        <v>2016</v>
      </c>
    </row>
    <row r="2968" spans="1:21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1"/>
        <v>1</v>
      </c>
      <c r="P2968" s="10">
        <f t="shared" si="232"/>
        <v>22.33</v>
      </c>
      <c r="Q2968" t="s">
        <v>8319</v>
      </c>
      <c r="R2968" t="s">
        <v>8345</v>
      </c>
      <c r="S2968" s="15">
        <f t="shared" si="233"/>
        <v>42374.822870370372</v>
      </c>
      <c r="T2968" s="15">
        <f t="shared" si="234"/>
        <v>42434.822870370372</v>
      </c>
      <c r="U2968">
        <f t="shared" si="235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1"/>
        <v>101</v>
      </c>
      <c r="P2969" s="10">
        <f t="shared" si="232"/>
        <v>18.27</v>
      </c>
      <c r="Q2969" t="s">
        <v>8323</v>
      </c>
      <c r="R2969" t="s">
        <v>8326</v>
      </c>
      <c r="S2969" s="15">
        <f t="shared" si="233"/>
        <v>42101.828819444447</v>
      </c>
      <c r="T2969" s="15">
        <f t="shared" si="234"/>
        <v>42123.958333333328</v>
      </c>
      <c r="U2969">
        <f t="shared" si="235"/>
        <v>2015</v>
      </c>
    </row>
    <row r="2970" spans="1:21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1"/>
        <v>10</v>
      </c>
      <c r="P2970" s="10">
        <f t="shared" si="232"/>
        <v>100.5</v>
      </c>
      <c r="Q2970" t="s">
        <v>8323</v>
      </c>
      <c r="R2970" t="s">
        <v>8326</v>
      </c>
      <c r="S2970" s="15">
        <f t="shared" si="233"/>
        <v>42020.587349537032</v>
      </c>
      <c r="T2970" s="15">
        <f t="shared" si="234"/>
        <v>42050.587349537032</v>
      </c>
      <c r="U2970">
        <f t="shared" si="235"/>
        <v>2015</v>
      </c>
    </row>
    <row r="2971" spans="1:21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1"/>
        <v>20</v>
      </c>
      <c r="P2971" s="10">
        <f t="shared" si="232"/>
        <v>100</v>
      </c>
      <c r="Q2971" t="s">
        <v>8321</v>
      </c>
      <c r="R2971" t="s">
        <v>8325</v>
      </c>
      <c r="S2971" s="15">
        <f t="shared" si="233"/>
        <v>42403.080497685187</v>
      </c>
      <c r="T2971" s="15">
        <f t="shared" si="234"/>
        <v>42433.080497685187</v>
      </c>
      <c r="U2971">
        <f t="shared" si="235"/>
        <v>2016</v>
      </c>
    </row>
    <row r="2972" spans="1:21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1"/>
        <v>3</v>
      </c>
      <c r="P2972" s="10">
        <f t="shared" si="232"/>
        <v>200</v>
      </c>
      <c r="Q2972" t="s">
        <v>8308</v>
      </c>
      <c r="R2972" t="s">
        <v>8342</v>
      </c>
      <c r="S2972" s="15">
        <f t="shared" si="233"/>
        <v>42345.860150462962</v>
      </c>
      <c r="T2972" s="15">
        <f t="shared" si="234"/>
        <v>42375.860150462962</v>
      </c>
      <c r="U2972">
        <f t="shared" si="235"/>
        <v>2015</v>
      </c>
    </row>
    <row r="2973" spans="1:21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1"/>
        <v>10</v>
      </c>
      <c r="P2973" s="10">
        <f t="shared" si="232"/>
        <v>40</v>
      </c>
      <c r="Q2973" t="s">
        <v>8327</v>
      </c>
      <c r="R2973" t="s">
        <v>8328</v>
      </c>
      <c r="S2973" s="15">
        <f t="shared" si="233"/>
        <v>42065.897719907407</v>
      </c>
      <c r="T2973" s="15">
        <f t="shared" si="234"/>
        <v>42095.856053240743</v>
      </c>
      <c r="U2973">
        <f t="shared" si="235"/>
        <v>2015</v>
      </c>
    </row>
    <row r="2974" spans="1:21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ref="O2974:O3037" si="236">ROUND(E2974/D2974*100,0)</f>
        <v>100</v>
      </c>
      <c r="P2974" s="10">
        <f t="shared" si="232"/>
        <v>40</v>
      </c>
      <c r="Q2974" t="s">
        <v>8311</v>
      </c>
      <c r="R2974" t="s">
        <v>8333</v>
      </c>
      <c r="S2974" s="15">
        <f t="shared" si="233"/>
        <v>42396.8440625</v>
      </c>
      <c r="T2974" s="15">
        <f t="shared" si="234"/>
        <v>42415.332638888889</v>
      </c>
      <c r="U2974">
        <f t="shared" si="235"/>
        <v>2016</v>
      </c>
    </row>
    <row r="2975" spans="1:21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6"/>
        <v>0</v>
      </c>
      <c r="P2975" s="10">
        <f t="shared" si="232"/>
        <v>100</v>
      </c>
      <c r="Q2975" t="s">
        <v>8311</v>
      </c>
      <c r="R2975" t="s">
        <v>8348</v>
      </c>
      <c r="S2975" s="15">
        <f t="shared" si="233"/>
        <v>42013.915613425925</v>
      </c>
      <c r="T2975" s="15">
        <f t="shared" si="234"/>
        <v>42043.915613425925</v>
      </c>
      <c r="U2975">
        <f t="shared" si="235"/>
        <v>2015</v>
      </c>
    </row>
    <row r="2976" spans="1:21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6"/>
        <v>3</v>
      </c>
      <c r="P2976" s="10">
        <f t="shared" si="232"/>
        <v>200</v>
      </c>
      <c r="Q2976" t="s">
        <v>8323</v>
      </c>
      <c r="R2976" t="s">
        <v>8324</v>
      </c>
      <c r="S2976" s="15">
        <f t="shared" si="233"/>
        <v>42226.938414351855</v>
      </c>
      <c r="T2976" s="15">
        <f t="shared" si="234"/>
        <v>42256.938414351855</v>
      </c>
      <c r="U2976">
        <f t="shared" si="235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6"/>
        <v>100</v>
      </c>
      <c r="P2977" s="10">
        <f t="shared" si="232"/>
        <v>22.22</v>
      </c>
      <c r="Q2977" t="s">
        <v>8323</v>
      </c>
      <c r="R2977" t="s">
        <v>8326</v>
      </c>
      <c r="S2977" s="15">
        <f t="shared" si="233"/>
        <v>42467.144166666665</v>
      </c>
      <c r="T2977" s="15">
        <f t="shared" si="234"/>
        <v>42477.979166666672</v>
      </c>
      <c r="U2977">
        <f t="shared" si="235"/>
        <v>2016</v>
      </c>
    </row>
    <row r="2978" spans="1:21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6"/>
        <v>1</v>
      </c>
      <c r="P2978" s="10">
        <f t="shared" si="232"/>
        <v>100</v>
      </c>
      <c r="Q2978" t="s">
        <v>8323</v>
      </c>
      <c r="R2978" t="s">
        <v>8326</v>
      </c>
      <c r="S2978" s="15">
        <f t="shared" si="233"/>
        <v>42067.947337962964</v>
      </c>
      <c r="T2978" s="15">
        <f t="shared" si="234"/>
        <v>42097.905671296292</v>
      </c>
      <c r="U2978">
        <f t="shared" si="235"/>
        <v>2015</v>
      </c>
    </row>
    <row r="2979" spans="1:21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6"/>
        <v>1</v>
      </c>
      <c r="P2979" s="10">
        <f t="shared" si="232"/>
        <v>199</v>
      </c>
      <c r="Q2979" t="s">
        <v>8308</v>
      </c>
      <c r="R2979" t="s">
        <v>8310</v>
      </c>
      <c r="S2979" s="15">
        <f t="shared" si="233"/>
        <v>42496.529305555552</v>
      </c>
      <c r="T2979" s="15">
        <f t="shared" si="234"/>
        <v>42526.529305555552</v>
      </c>
      <c r="U2979">
        <f t="shared" si="235"/>
        <v>2016</v>
      </c>
    </row>
    <row r="2980" spans="1:21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6"/>
        <v>3</v>
      </c>
      <c r="P2980" s="10">
        <f t="shared" si="232"/>
        <v>32.67</v>
      </c>
      <c r="Q2980" t="s">
        <v>8327</v>
      </c>
      <c r="R2980" t="s">
        <v>8350</v>
      </c>
      <c r="S2980" s="15">
        <f t="shared" si="233"/>
        <v>40507.239884259259</v>
      </c>
      <c r="T2980" s="15">
        <f t="shared" si="234"/>
        <v>40567.239884259259</v>
      </c>
      <c r="U2980">
        <f t="shared" si="235"/>
        <v>2010</v>
      </c>
    </row>
    <row r="2981" spans="1:21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6"/>
        <v>5</v>
      </c>
      <c r="P2981" s="10">
        <f t="shared" si="232"/>
        <v>19.600000000000001</v>
      </c>
      <c r="Q2981" t="s">
        <v>8327</v>
      </c>
      <c r="R2981" t="s">
        <v>8350</v>
      </c>
      <c r="S2981" s="15">
        <f t="shared" si="233"/>
        <v>41944.916215277779</v>
      </c>
      <c r="T2981" s="15">
        <f t="shared" si="234"/>
        <v>41974.957881944443</v>
      </c>
      <c r="U2981">
        <f t="shared" si="235"/>
        <v>2014</v>
      </c>
    </row>
    <row r="2982" spans="1:21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6"/>
        <v>2</v>
      </c>
      <c r="P2982" s="10">
        <f t="shared" si="232"/>
        <v>27.86</v>
      </c>
      <c r="Q2982" t="s">
        <v>8327</v>
      </c>
      <c r="R2982" t="s">
        <v>8328</v>
      </c>
      <c r="S2982" s="15">
        <f t="shared" si="233"/>
        <v>40431.127650462964</v>
      </c>
      <c r="T2982" s="15">
        <f t="shared" si="234"/>
        <v>40476.127650462964</v>
      </c>
      <c r="U2982">
        <f t="shared" si="235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6"/>
        <v>130</v>
      </c>
      <c r="P2983" s="10">
        <f t="shared" si="232"/>
        <v>16.25</v>
      </c>
      <c r="Q2983" t="s">
        <v>8323</v>
      </c>
      <c r="R2983" t="s">
        <v>8326</v>
      </c>
      <c r="S2983" s="15">
        <f t="shared" si="233"/>
        <v>42662.021539351852</v>
      </c>
      <c r="T2983" s="15">
        <f t="shared" si="234"/>
        <v>42676.021539351852</v>
      </c>
      <c r="U2983">
        <f t="shared" si="235"/>
        <v>2016</v>
      </c>
    </row>
    <row r="2984" spans="1:21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6"/>
        <v>3</v>
      </c>
      <c r="P2984" s="10">
        <f t="shared" si="232"/>
        <v>39</v>
      </c>
      <c r="Q2984" t="s">
        <v>8323</v>
      </c>
      <c r="R2984" t="s">
        <v>8326</v>
      </c>
      <c r="S2984" s="15">
        <f t="shared" si="233"/>
        <v>42031.833587962959</v>
      </c>
      <c r="T2984" s="15">
        <f t="shared" si="234"/>
        <v>42063.333333333328</v>
      </c>
      <c r="U2984">
        <f t="shared" si="235"/>
        <v>2015</v>
      </c>
    </row>
    <row r="2985" spans="1:21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6"/>
        <v>1</v>
      </c>
      <c r="P2985" s="10">
        <f t="shared" si="232"/>
        <v>19.399999999999999</v>
      </c>
      <c r="Q2985" t="s">
        <v>8308</v>
      </c>
      <c r="R2985" t="s">
        <v>8310</v>
      </c>
      <c r="S2985" s="15">
        <f t="shared" si="233"/>
        <v>42409.040231481486</v>
      </c>
      <c r="T2985" s="15">
        <f t="shared" si="234"/>
        <v>42423.040231481486</v>
      </c>
      <c r="U2985">
        <f t="shared" si="235"/>
        <v>2016</v>
      </c>
    </row>
    <row r="2986" spans="1:21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6"/>
        <v>2</v>
      </c>
      <c r="P2986" s="10">
        <f t="shared" si="232"/>
        <v>47.5</v>
      </c>
      <c r="Q2986" t="s">
        <v>8321</v>
      </c>
      <c r="R2986" t="s">
        <v>8337</v>
      </c>
      <c r="S2986" s="15">
        <f t="shared" si="233"/>
        <v>42067.62431712963</v>
      </c>
      <c r="T2986" s="15">
        <f t="shared" si="234"/>
        <v>42097.582650462966</v>
      </c>
      <c r="U2986">
        <f t="shared" si="235"/>
        <v>2015</v>
      </c>
    </row>
    <row r="2987" spans="1:21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6"/>
        <v>95</v>
      </c>
      <c r="P2987" s="10">
        <f t="shared" si="232"/>
        <v>47.5</v>
      </c>
      <c r="Q2987" t="s">
        <v>8346</v>
      </c>
      <c r="R2987" t="s">
        <v>8347</v>
      </c>
      <c r="S2987" s="15">
        <f t="shared" si="233"/>
        <v>42556.807187500002</v>
      </c>
      <c r="T2987" s="15">
        <f t="shared" si="234"/>
        <v>42563.807187500002</v>
      </c>
      <c r="U2987">
        <f t="shared" si="235"/>
        <v>2016</v>
      </c>
    </row>
    <row r="2988" spans="1:21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6"/>
        <v>3</v>
      </c>
      <c r="P2988" s="10">
        <f t="shared" si="232"/>
        <v>23.63</v>
      </c>
      <c r="Q2988" t="s">
        <v>8323</v>
      </c>
      <c r="R2988" t="s">
        <v>8326</v>
      </c>
      <c r="S2988" s="15">
        <f t="shared" si="233"/>
        <v>41885.221550925926</v>
      </c>
      <c r="T2988" s="15">
        <f t="shared" si="234"/>
        <v>41916.290972222225</v>
      </c>
      <c r="U2988">
        <f t="shared" si="235"/>
        <v>2014</v>
      </c>
    </row>
    <row r="2989" spans="1:21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6"/>
        <v>1</v>
      </c>
      <c r="P2989" s="10">
        <f t="shared" si="232"/>
        <v>23.5</v>
      </c>
      <c r="Q2989" t="s">
        <v>8319</v>
      </c>
      <c r="R2989" t="s">
        <v>8345</v>
      </c>
      <c r="S2989" s="15">
        <f t="shared" si="233"/>
        <v>41835.763981481483</v>
      </c>
      <c r="T2989" s="15">
        <f t="shared" si="234"/>
        <v>41865.763981481483</v>
      </c>
      <c r="U2989">
        <f t="shared" si="235"/>
        <v>2014</v>
      </c>
    </row>
    <row r="2990" spans="1:21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6"/>
        <v>4</v>
      </c>
      <c r="P2990" s="10">
        <f t="shared" si="232"/>
        <v>12.47</v>
      </c>
      <c r="Q2990" t="s">
        <v>8313</v>
      </c>
      <c r="R2990" t="s">
        <v>8314</v>
      </c>
      <c r="S2990" s="15">
        <f t="shared" si="233"/>
        <v>41849.560694444444</v>
      </c>
      <c r="T2990" s="15">
        <f t="shared" si="234"/>
        <v>41909.560694444444</v>
      </c>
      <c r="U2990">
        <f t="shared" si="235"/>
        <v>2014</v>
      </c>
    </row>
    <row r="2991" spans="1:21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6"/>
        <v>0</v>
      </c>
      <c r="P2991" s="10">
        <f t="shared" si="232"/>
        <v>23.25</v>
      </c>
      <c r="Q2991" t="s">
        <v>8316</v>
      </c>
      <c r="R2991" t="s">
        <v>8344</v>
      </c>
      <c r="S2991" s="15">
        <f t="shared" si="233"/>
        <v>42325.19358796296</v>
      </c>
      <c r="T2991" s="15">
        <f t="shared" si="234"/>
        <v>42355.19358796296</v>
      </c>
      <c r="U2991">
        <f t="shared" si="235"/>
        <v>2015</v>
      </c>
    </row>
    <row r="2992" spans="1:21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6"/>
        <v>0</v>
      </c>
      <c r="P2992" s="10">
        <f t="shared" si="232"/>
        <v>46.25</v>
      </c>
      <c r="Q2992" t="s">
        <v>8323</v>
      </c>
      <c r="R2992" t="s">
        <v>8326</v>
      </c>
      <c r="S2992" s="15">
        <f t="shared" si="233"/>
        <v>41948.727256944447</v>
      </c>
      <c r="T2992" s="15">
        <f t="shared" si="234"/>
        <v>41978.727256944447</v>
      </c>
      <c r="U2992">
        <f t="shared" si="235"/>
        <v>2014</v>
      </c>
    </row>
    <row r="2993" spans="1:21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6"/>
        <v>3</v>
      </c>
      <c r="P2993" s="10">
        <f t="shared" si="232"/>
        <v>61.67</v>
      </c>
      <c r="Q2993" t="s">
        <v>8323</v>
      </c>
      <c r="R2993" t="s">
        <v>8326</v>
      </c>
      <c r="S2993" s="15">
        <f t="shared" si="233"/>
        <v>42224.756909722222</v>
      </c>
      <c r="T2993" s="15">
        <f t="shared" si="234"/>
        <v>42254.756909722222</v>
      </c>
      <c r="U2993">
        <f t="shared" si="235"/>
        <v>2015</v>
      </c>
    </row>
    <row r="2994" spans="1:21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6"/>
        <v>40</v>
      </c>
      <c r="P2994" s="10">
        <f t="shared" si="232"/>
        <v>25.71</v>
      </c>
      <c r="Q2994" t="s">
        <v>8321</v>
      </c>
      <c r="R2994" t="s">
        <v>8325</v>
      </c>
      <c r="S2994" s="15">
        <f t="shared" si="233"/>
        <v>42070.047754629632</v>
      </c>
      <c r="T2994" s="15">
        <f t="shared" si="234"/>
        <v>42087.00608796296</v>
      </c>
      <c r="U2994">
        <f t="shared" si="235"/>
        <v>2015</v>
      </c>
    </row>
    <row r="2995" spans="1:21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6"/>
        <v>7</v>
      </c>
      <c r="P2995" s="10">
        <f t="shared" si="232"/>
        <v>30</v>
      </c>
      <c r="Q2995" t="s">
        <v>8311</v>
      </c>
      <c r="R2995" t="s">
        <v>8348</v>
      </c>
      <c r="S2995" s="15">
        <f t="shared" si="233"/>
        <v>42040.829872685179</v>
      </c>
      <c r="T2995" s="15">
        <f t="shared" si="234"/>
        <v>42070.829872685179</v>
      </c>
      <c r="U2995">
        <f t="shared" si="235"/>
        <v>2015</v>
      </c>
    </row>
    <row r="2996" spans="1:21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6"/>
        <v>120</v>
      </c>
      <c r="P2996" s="10">
        <f t="shared" si="232"/>
        <v>22.5</v>
      </c>
      <c r="Q2996" t="s">
        <v>8327</v>
      </c>
      <c r="R2996" t="s">
        <v>8331</v>
      </c>
      <c r="S2996" s="15">
        <f t="shared" si="233"/>
        <v>41153.066400462965</v>
      </c>
      <c r="T2996" s="15">
        <f t="shared" si="234"/>
        <v>41167.066400462965</v>
      </c>
      <c r="U2996">
        <f t="shared" si="235"/>
        <v>2012</v>
      </c>
    </row>
    <row r="2997" spans="1:21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6"/>
        <v>3</v>
      </c>
      <c r="P2997" s="10">
        <f t="shared" si="232"/>
        <v>30</v>
      </c>
      <c r="Q2997" t="s">
        <v>8308</v>
      </c>
      <c r="R2997" t="s">
        <v>8342</v>
      </c>
      <c r="S2997" s="15">
        <f t="shared" si="233"/>
        <v>42088.069108796291</v>
      </c>
      <c r="T2997" s="15">
        <f t="shared" si="234"/>
        <v>42118.069108796291</v>
      </c>
      <c r="U2997">
        <f t="shared" si="235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6"/>
        <v>180</v>
      </c>
      <c r="P2998" s="10">
        <f t="shared" si="232"/>
        <v>12</v>
      </c>
      <c r="Q2998" t="s">
        <v>8323</v>
      </c>
      <c r="R2998" t="s">
        <v>8326</v>
      </c>
      <c r="S2998" s="15">
        <f t="shared" si="233"/>
        <v>42477.729780092588</v>
      </c>
      <c r="T2998" s="15">
        <f t="shared" si="234"/>
        <v>42500.875</v>
      </c>
      <c r="U2998">
        <f t="shared" si="235"/>
        <v>2016</v>
      </c>
    </row>
    <row r="2999" spans="1:21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6"/>
        <v>0</v>
      </c>
      <c r="P2999" s="10">
        <f t="shared" si="232"/>
        <v>17.850000000000001</v>
      </c>
      <c r="Q2999" t="s">
        <v>8316</v>
      </c>
      <c r="R2999" t="s">
        <v>8334</v>
      </c>
      <c r="S2999" s="15">
        <f t="shared" si="233"/>
        <v>41009.847314814811</v>
      </c>
      <c r="T2999" s="15">
        <f t="shared" si="234"/>
        <v>41069.847314814811</v>
      </c>
      <c r="U2999">
        <f t="shared" si="235"/>
        <v>2012</v>
      </c>
    </row>
    <row r="3000" spans="1:21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6"/>
        <v>18</v>
      </c>
      <c r="P3000" s="10">
        <f t="shared" si="232"/>
        <v>59.33</v>
      </c>
      <c r="Q3000" t="s">
        <v>8327</v>
      </c>
      <c r="R3000" t="s">
        <v>8354</v>
      </c>
      <c r="S3000" s="15">
        <f t="shared" si="233"/>
        <v>40731.61037037037</v>
      </c>
      <c r="T3000" s="15">
        <f t="shared" si="234"/>
        <v>40761.61037037037</v>
      </c>
      <c r="U3000">
        <f t="shared" si="235"/>
        <v>2011</v>
      </c>
    </row>
    <row r="3001" spans="1:21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6"/>
        <v>4</v>
      </c>
      <c r="P3001" s="10">
        <f t="shared" si="232"/>
        <v>59</v>
      </c>
      <c r="Q3001" t="s">
        <v>8311</v>
      </c>
      <c r="R3001" t="s">
        <v>8352</v>
      </c>
      <c r="S3001" s="15">
        <f t="shared" si="233"/>
        <v>42115.143634259264</v>
      </c>
      <c r="T3001" s="15">
        <f t="shared" si="234"/>
        <v>42145.143634259264</v>
      </c>
      <c r="U3001">
        <f t="shared" si="235"/>
        <v>2015</v>
      </c>
    </row>
    <row r="3002" spans="1:21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6"/>
        <v>1</v>
      </c>
      <c r="P3002" s="10">
        <f t="shared" si="232"/>
        <v>35.4</v>
      </c>
      <c r="Q3002" t="s">
        <v>8323</v>
      </c>
      <c r="R3002" t="s">
        <v>8326</v>
      </c>
      <c r="S3002" s="15">
        <f t="shared" si="233"/>
        <v>42540.593530092592</v>
      </c>
      <c r="T3002" s="15">
        <f t="shared" si="234"/>
        <v>42570.593530092592</v>
      </c>
      <c r="U3002">
        <f t="shared" si="235"/>
        <v>2016</v>
      </c>
    </row>
    <row r="3003" spans="1:21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6"/>
        <v>1</v>
      </c>
      <c r="P3003" s="10">
        <f t="shared" si="232"/>
        <v>35</v>
      </c>
      <c r="Q3003" t="s">
        <v>8308</v>
      </c>
      <c r="R3003" t="s">
        <v>8342</v>
      </c>
      <c r="S3003" s="15">
        <f t="shared" si="233"/>
        <v>41968.852118055554</v>
      </c>
      <c r="T3003" s="15">
        <f t="shared" si="234"/>
        <v>41998.852118055554</v>
      </c>
      <c r="U3003">
        <f t="shared" si="235"/>
        <v>2014</v>
      </c>
    </row>
    <row r="3004" spans="1:21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6"/>
        <v>0</v>
      </c>
      <c r="P3004" s="10">
        <f t="shared" si="232"/>
        <v>87.5</v>
      </c>
      <c r="Q3004" t="s">
        <v>8323</v>
      </c>
      <c r="R3004" t="s">
        <v>8324</v>
      </c>
      <c r="S3004" s="15">
        <f t="shared" si="233"/>
        <v>42263.691574074073</v>
      </c>
      <c r="T3004" s="15">
        <f t="shared" si="234"/>
        <v>42293.691574074073</v>
      </c>
      <c r="U3004">
        <f t="shared" si="235"/>
        <v>2015</v>
      </c>
    </row>
    <row r="3005" spans="1:21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6"/>
        <v>12</v>
      </c>
      <c r="P3005" s="10">
        <f t="shared" si="232"/>
        <v>24.71</v>
      </c>
      <c r="Q3005" t="s">
        <v>8323</v>
      </c>
      <c r="R3005" t="s">
        <v>8326</v>
      </c>
      <c r="S3005" s="15">
        <f t="shared" si="233"/>
        <v>42124.623877314814</v>
      </c>
      <c r="T3005" s="15">
        <f t="shared" si="234"/>
        <v>42166.958333333328</v>
      </c>
      <c r="U3005">
        <f t="shared" si="235"/>
        <v>2015</v>
      </c>
    </row>
    <row r="3006" spans="1:21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6"/>
        <v>2</v>
      </c>
      <c r="P3006" s="10">
        <f t="shared" si="232"/>
        <v>34</v>
      </c>
      <c r="Q3006" t="s">
        <v>8311</v>
      </c>
      <c r="R3006" t="s">
        <v>8352</v>
      </c>
      <c r="S3006" s="15">
        <f t="shared" si="233"/>
        <v>40863.060127314813</v>
      </c>
      <c r="T3006" s="15">
        <f t="shared" si="234"/>
        <v>40893.060127314813</v>
      </c>
      <c r="U3006">
        <f t="shared" si="235"/>
        <v>2011</v>
      </c>
    </row>
    <row r="3007" spans="1:21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6"/>
        <v>0</v>
      </c>
      <c r="P3007" s="10">
        <f t="shared" si="232"/>
        <v>42.5</v>
      </c>
      <c r="Q3007" t="s">
        <v>8327</v>
      </c>
      <c r="R3007" t="s">
        <v>8350</v>
      </c>
      <c r="S3007" s="15">
        <f t="shared" si="233"/>
        <v>41559.5549537037</v>
      </c>
      <c r="T3007" s="15">
        <f t="shared" si="234"/>
        <v>41589.596620370372</v>
      </c>
      <c r="U3007">
        <f t="shared" si="235"/>
        <v>2013</v>
      </c>
    </row>
    <row r="3008" spans="1:21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6"/>
        <v>34</v>
      </c>
      <c r="P3008" s="10">
        <f t="shared" si="232"/>
        <v>28.33</v>
      </c>
      <c r="Q3008" t="s">
        <v>8313</v>
      </c>
      <c r="R3008" t="s">
        <v>8355</v>
      </c>
      <c r="S3008" s="15">
        <f t="shared" si="233"/>
        <v>42281.136099537034</v>
      </c>
      <c r="T3008" s="15">
        <f t="shared" si="234"/>
        <v>42311.177766203706</v>
      </c>
      <c r="U3008">
        <f t="shared" si="235"/>
        <v>2015</v>
      </c>
    </row>
    <row r="3009" spans="1:21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6"/>
        <v>11</v>
      </c>
      <c r="P3009" s="10">
        <f t="shared" si="232"/>
        <v>42.5</v>
      </c>
      <c r="Q3009" t="s">
        <v>8323</v>
      </c>
      <c r="R3009" t="s">
        <v>8326</v>
      </c>
      <c r="S3009" s="15">
        <f t="shared" si="233"/>
        <v>41793.191875000004</v>
      </c>
      <c r="T3009" s="15">
        <f t="shared" si="234"/>
        <v>41807.191875000004</v>
      </c>
      <c r="U3009">
        <f t="shared" si="235"/>
        <v>2014</v>
      </c>
    </row>
    <row r="3010" spans="1:21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6"/>
        <v>20</v>
      </c>
      <c r="P3010" s="10">
        <f t="shared" si="232"/>
        <v>34</v>
      </c>
      <c r="Q3010" t="s">
        <v>8323</v>
      </c>
      <c r="R3010" t="s">
        <v>8326</v>
      </c>
      <c r="S3010" s="15">
        <f t="shared" si="233"/>
        <v>42132.809953703705</v>
      </c>
      <c r="T3010" s="15">
        <f t="shared" si="234"/>
        <v>42192.809953703705</v>
      </c>
      <c r="U3010">
        <f t="shared" si="235"/>
        <v>2015</v>
      </c>
    </row>
    <row r="3011" spans="1:21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6"/>
        <v>41</v>
      </c>
      <c r="P3011" s="10">
        <f t="shared" ref="P3011:P3074" si="237">ROUND(E3011/L3011,2)</f>
        <v>23.57</v>
      </c>
      <c r="Q3011" t="s">
        <v>8316</v>
      </c>
      <c r="R3011" t="s">
        <v>8334</v>
      </c>
      <c r="S3011" s="15">
        <f t="shared" ref="S3011:S3074" si="238">(((J3011/60)/60)/24)+DATE(1970,1,1)</f>
        <v>40973.740451388891</v>
      </c>
      <c r="T3011" s="15">
        <f t="shared" ref="T3011:T3074" si="239">(((I3011/60)/60)/24)+DATE(1970,1,1)</f>
        <v>41003.698784722219</v>
      </c>
      <c r="U3011">
        <f t="shared" ref="U3011:U3074" si="240">YEAR(S3011)</f>
        <v>2012</v>
      </c>
    </row>
    <row r="3012" spans="1:21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6"/>
        <v>17</v>
      </c>
      <c r="P3012" s="10">
        <f t="shared" si="237"/>
        <v>27.5</v>
      </c>
      <c r="Q3012" t="s">
        <v>8323</v>
      </c>
      <c r="R3012" t="s">
        <v>8326</v>
      </c>
      <c r="S3012" s="15">
        <f t="shared" si="238"/>
        <v>42031.666898148149</v>
      </c>
      <c r="T3012" s="15">
        <f t="shared" si="239"/>
        <v>42064.125</v>
      </c>
      <c r="U3012">
        <f t="shared" si="240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6"/>
        <v>21</v>
      </c>
      <c r="P3013" s="10">
        <f t="shared" si="237"/>
        <v>23.14</v>
      </c>
      <c r="Q3013" t="s">
        <v>8323</v>
      </c>
      <c r="R3013" t="s">
        <v>8326</v>
      </c>
      <c r="S3013" s="15">
        <f t="shared" si="238"/>
        <v>42807.151863425926</v>
      </c>
      <c r="T3013" s="15">
        <f t="shared" si="239"/>
        <v>42829.151863425926</v>
      </c>
      <c r="U3013">
        <f t="shared" si="240"/>
        <v>2017</v>
      </c>
    </row>
    <row r="3014" spans="1:21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6"/>
        <v>3</v>
      </c>
      <c r="P3014" s="10">
        <f t="shared" si="237"/>
        <v>40</v>
      </c>
      <c r="Q3014" t="s">
        <v>8327</v>
      </c>
      <c r="R3014" t="s">
        <v>8350</v>
      </c>
      <c r="S3014" s="15">
        <f t="shared" si="238"/>
        <v>41149.796064814815</v>
      </c>
      <c r="T3014" s="15">
        <f t="shared" si="239"/>
        <v>41175.100694444445</v>
      </c>
      <c r="U3014">
        <f t="shared" si="240"/>
        <v>2012</v>
      </c>
    </row>
    <row r="3015" spans="1:21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6"/>
        <v>3</v>
      </c>
      <c r="P3015" s="10">
        <f t="shared" si="237"/>
        <v>32</v>
      </c>
      <c r="Q3015" t="s">
        <v>8327</v>
      </c>
      <c r="R3015" t="s">
        <v>8350</v>
      </c>
      <c r="S3015" s="15">
        <f t="shared" si="238"/>
        <v>41575.880914351852</v>
      </c>
      <c r="T3015" s="15">
        <f t="shared" si="239"/>
        <v>41605.922581018516</v>
      </c>
      <c r="U3015">
        <f t="shared" si="240"/>
        <v>2013</v>
      </c>
    </row>
    <row r="3016" spans="1:21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6"/>
        <v>0</v>
      </c>
      <c r="P3016" s="10">
        <f t="shared" si="237"/>
        <v>39</v>
      </c>
      <c r="Q3016" t="s">
        <v>8308</v>
      </c>
      <c r="R3016" t="s">
        <v>8310</v>
      </c>
      <c r="S3016" s="15">
        <f t="shared" si="238"/>
        <v>41990.438043981485</v>
      </c>
      <c r="T3016" s="15">
        <f t="shared" si="239"/>
        <v>42020.438043981485</v>
      </c>
      <c r="U3016">
        <f t="shared" si="240"/>
        <v>2014</v>
      </c>
    </row>
    <row r="3017" spans="1:21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6"/>
        <v>155</v>
      </c>
      <c r="P3017" s="10">
        <f t="shared" si="237"/>
        <v>51.67</v>
      </c>
      <c r="Q3017" t="s">
        <v>8313</v>
      </c>
      <c r="R3017" t="s">
        <v>8314</v>
      </c>
      <c r="S3017" s="15">
        <f t="shared" si="238"/>
        <v>42209.567824074074</v>
      </c>
      <c r="T3017" s="15">
        <f t="shared" si="239"/>
        <v>42259.567824074074</v>
      </c>
      <c r="U3017">
        <f t="shared" si="240"/>
        <v>2015</v>
      </c>
    </row>
    <row r="3018" spans="1:21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6"/>
        <v>1</v>
      </c>
      <c r="P3018" s="10">
        <f t="shared" si="237"/>
        <v>11.77</v>
      </c>
      <c r="Q3018" t="s">
        <v>8321</v>
      </c>
      <c r="R3018" t="s">
        <v>8339</v>
      </c>
      <c r="S3018" s="15">
        <f t="shared" si="238"/>
        <v>41400.92627314815</v>
      </c>
      <c r="T3018" s="15">
        <f t="shared" si="239"/>
        <v>41430.92627314815</v>
      </c>
      <c r="U3018">
        <f t="shared" si="240"/>
        <v>2013</v>
      </c>
    </row>
    <row r="3019" spans="1:21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6"/>
        <v>100</v>
      </c>
      <c r="P3019" s="10">
        <f t="shared" si="237"/>
        <v>21.86</v>
      </c>
      <c r="Q3019" t="s">
        <v>8327</v>
      </c>
      <c r="R3019" t="s">
        <v>8331</v>
      </c>
      <c r="S3019" s="15">
        <f t="shared" si="238"/>
        <v>42793.700821759259</v>
      </c>
      <c r="T3019" s="15">
        <f t="shared" si="239"/>
        <v>42796.700821759259</v>
      </c>
      <c r="U3019">
        <f t="shared" si="240"/>
        <v>2017</v>
      </c>
    </row>
    <row r="3020" spans="1:21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6"/>
        <v>15</v>
      </c>
      <c r="P3020" s="10">
        <f t="shared" si="237"/>
        <v>38.25</v>
      </c>
      <c r="Q3020" t="s">
        <v>8323</v>
      </c>
      <c r="R3020" t="s">
        <v>8326</v>
      </c>
      <c r="S3020" s="15">
        <f t="shared" si="238"/>
        <v>41906.819513888891</v>
      </c>
      <c r="T3020" s="15">
        <f t="shared" si="239"/>
        <v>41938.838888888888</v>
      </c>
      <c r="U3020">
        <f t="shared" si="240"/>
        <v>2014</v>
      </c>
    </row>
    <row r="3021" spans="1:21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6"/>
        <v>0</v>
      </c>
      <c r="P3021" s="10">
        <f t="shared" si="237"/>
        <v>25.17</v>
      </c>
      <c r="Q3021" t="s">
        <v>8321</v>
      </c>
      <c r="R3021" t="s">
        <v>8337</v>
      </c>
      <c r="S3021" s="15">
        <f t="shared" si="238"/>
        <v>41904.781990740739</v>
      </c>
      <c r="T3021" s="15">
        <f t="shared" si="239"/>
        <v>41940.916666666664</v>
      </c>
      <c r="U3021">
        <f t="shared" si="240"/>
        <v>2014</v>
      </c>
    </row>
    <row r="3022" spans="1:21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6"/>
        <v>0</v>
      </c>
      <c r="P3022" s="10">
        <f t="shared" si="237"/>
        <v>50.33</v>
      </c>
      <c r="Q3022" t="s">
        <v>8327</v>
      </c>
      <c r="R3022" t="s">
        <v>8350</v>
      </c>
      <c r="S3022" s="15">
        <f t="shared" si="238"/>
        <v>42342.080289351856</v>
      </c>
      <c r="T3022" s="15">
        <f t="shared" si="239"/>
        <v>42372.080289351856</v>
      </c>
      <c r="U3022">
        <f t="shared" si="240"/>
        <v>2015</v>
      </c>
    </row>
    <row r="3023" spans="1:21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6"/>
        <v>2</v>
      </c>
      <c r="P3023" s="10">
        <f t="shared" si="237"/>
        <v>50.33</v>
      </c>
      <c r="Q3023" t="s">
        <v>8319</v>
      </c>
      <c r="R3023" t="s">
        <v>8345</v>
      </c>
      <c r="S3023" s="15">
        <f t="shared" si="238"/>
        <v>41918.628240740742</v>
      </c>
      <c r="T3023" s="15">
        <f t="shared" si="239"/>
        <v>41978.669907407413</v>
      </c>
      <c r="U3023">
        <f t="shared" si="240"/>
        <v>2014</v>
      </c>
    </row>
    <row r="3024" spans="1:21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6"/>
        <v>1</v>
      </c>
      <c r="P3024" s="10">
        <f t="shared" si="237"/>
        <v>50.33</v>
      </c>
      <c r="Q3024" t="s">
        <v>8319</v>
      </c>
      <c r="R3024" t="s">
        <v>8345</v>
      </c>
      <c r="S3024" s="15">
        <f t="shared" si="238"/>
        <v>42211.732430555552</v>
      </c>
      <c r="T3024" s="15">
        <f t="shared" si="239"/>
        <v>42241.732430555552</v>
      </c>
      <c r="U3024">
        <f t="shared" si="240"/>
        <v>2015</v>
      </c>
    </row>
    <row r="3025" spans="1:21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6"/>
        <v>4</v>
      </c>
      <c r="P3025" s="10">
        <f t="shared" si="237"/>
        <v>37.75</v>
      </c>
      <c r="Q3025" t="s">
        <v>8323</v>
      </c>
      <c r="R3025" t="s">
        <v>8335</v>
      </c>
      <c r="S3025" s="15">
        <f t="shared" si="238"/>
        <v>42538.755428240736</v>
      </c>
      <c r="T3025" s="15">
        <f t="shared" si="239"/>
        <v>42598.755428240736</v>
      </c>
      <c r="U3025">
        <f t="shared" si="240"/>
        <v>2016</v>
      </c>
    </row>
    <row r="3026" spans="1:21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6"/>
        <v>38</v>
      </c>
      <c r="P3026" s="10">
        <f t="shared" si="237"/>
        <v>11.62</v>
      </c>
      <c r="Q3026" t="s">
        <v>8323</v>
      </c>
      <c r="R3026" t="s">
        <v>8326</v>
      </c>
      <c r="S3026" s="15">
        <f t="shared" si="238"/>
        <v>41765.92465277778</v>
      </c>
      <c r="T3026" s="15">
        <f t="shared" si="239"/>
        <v>41775.92465277778</v>
      </c>
      <c r="U3026">
        <f t="shared" si="240"/>
        <v>2014</v>
      </c>
    </row>
    <row r="3027" spans="1:21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6"/>
        <v>3</v>
      </c>
      <c r="P3027" s="10">
        <f t="shared" si="237"/>
        <v>30</v>
      </c>
      <c r="Q3027" t="s">
        <v>8321</v>
      </c>
      <c r="R3027" t="s">
        <v>8339</v>
      </c>
      <c r="S3027" s="15">
        <f t="shared" si="238"/>
        <v>41340.303032407406</v>
      </c>
      <c r="T3027" s="15">
        <f t="shared" si="239"/>
        <v>41370.261365740742</v>
      </c>
      <c r="U3027">
        <f t="shared" si="240"/>
        <v>2013</v>
      </c>
    </row>
    <row r="3028" spans="1:21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6"/>
        <v>2</v>
      </c>
      <c r="P3028" s="10">
        <f t="shared" si="237"/>
        <v>50</v>
      </c>
      <c r="Q3028" t="s">
        <v>8311</v>
      </c>
      <c r="R3028" t="s">
        <v>8352</v>
      </c>
      <c r="S3028" s="15">
        <f t="shared" si="238"/>
        <v>42130.795983796299</v>
      </c>
      <c r="T3028" s="15">
        <f t="shared" si="239"/>
        <v>42175.795983796299</v>
      </c>
      <c r="U3028">
        <f t="shared" si="240"/>
        <v>2015</v>
      </c>
    </row>
    <row r="3029" spans="1:21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6"/>
        <v>8</v>
      </c>
      <c r="P3029" s="10">
        <f t="shared" si="237"/>
        <v>50</v>
      </c>
      <c r="Q3029" t="s">
        <v>8327</v>
      </c>
      <c r="R3029" t="s">
        <v>8330</v>
      </c>
      <c r="S3029" s="15">
        <f t="shared" si="238"/>
        <v>42673.577534722222</v>
      </c>
      <c r="T3029" s="15">
        <f t="shared" si="239"/>
        <v>42713.619201388887</v>
      </c>
      <c r="U3029">
        <f t="shared" si="240"/>
        <v>2016</v>
      </c>
    </row>
    <row r="3030" spans="1:21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6"/>
        <v>3</v>
      </c>
      <c r="P3030" s="10">
        <f t="shared" si="237"/>
        <v>75</v>
      </c>
      <c r="Q3030" t="s">
        <v>8311</v>
      </c>
      <c r="R3030" t="s">
        <v>8356</v>
      </c>
      <c r="S3030" s="15">
        <f t="shared" si="238"/>
        <v>40863.013356481482</v>
      </c>
      <c r="T3030" s="15">
        <f t="shared" si="239"/>
        <v>40893.013356481482</v>
      </c>
      <c r="U3030">
        <f t="shared" si="240"/>
        <v>2011</v>
      </c>
    </row>
    <row r="3031" spans="1:21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6"/>
        <v>21</v>
      </c>
      <c r="P3031" s="10">
        <f t="shared" si="237"/>
        <v>37.5</v>
      </c>
      <c r="Q3031" t="s">
        <v>8323</v>
      </c>
      <c r="R3031" t="s">
        <v>8326</v>
      </c>
      <c r="S3031" s="15">
        <f t="shared" si="238"/>
        <v>42297.691006944442</v>
      </c>
      <c r="T3031" s="15">
        <f t="shared" si="239"/>
        <v>42320.290972222225</v>
      </c>
      <c r="U3031">
        <f t="shared" si="240"/>
        <v>2015</v>
      </c>
    </row>
    <row r="3032" spans="1:21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6"/>
        <v>0</v>
      </c>
      <c r="P3032" s="10">
        <f t="shared" si="237"/>
        <v>13.55</v>
      </c>
      <c r="Q3032" t="s">
        <v>8321</v>
      </c>
      <c r="R3032" t="s">
        <v>8339</v>
      </c>
      <c r="S3032" s="15">
        <f t="shared" si="238"/>
        <v>42272.93949074074</v>
      </c>
      <c r="T3032" s="15">
        <f t="shared" si="239"/>
        <v>42313.981157407412</v>
      </c>
      <c r="U3032">
        <f t="shared" si="240"/>
        <v>2015</v>
      </c>
    </row>
    <row r="3033" spans="1:21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6"/>
        <v>5</v>
      </c>
      <c r="P3033" s="10">
        <f t="shared" si="237"/>
        <v>24.33</v>
      </c>
      <c r="Q3033" t="s">
        <v>8323</v>
      </c>
      <c r="R3033" t="s">
        <v>8326</v>
      </c>
      <c r="S3033" s="15">
        <f t="shared" si="238"/>
        <v>42165.037581018521</v>
      </c>
      <c r="T3033" s="15">
        <f t="shared" si="239"/>
        <v>42224.898611111115</v>
      </c>
      <c r="U3033">
        <f t="shared" si="240"/>
        <v>2015</v>
      </c>
    </row>
    <row r="3034" spans="1:21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6"/>
        <v>3</v>
      </c>
      <c r="P3034" s="10">
        <f t="shared" si="237"/>
        <v>48.33</v>
      </c>
      <c r="Q3034" t="s">
        <v>8311</v>
      </c>
      <c r="R3034" t="s">
        <v>8348</v>
      </c>
      <c r="S3034" s="15">
        <f t="shared" si="238"/>
        <v>42708.668576388889</v>
      </c>
      <c r="T3034" s="15">
        <f t="shared" si="239"/>
        <v>42738.668576388889</v>
      </c>
      <c r="U3034">
        <f t="shared" si="240"/>
        <v>2016</v>
      </c>
    </row>
    <row r="3035" spans="1:21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6"/>
        <v>2</v>
      </c>
      <c r="P3035" s="10">
        <f t="shared" si="237"/>
        <v>72.5</v>
      </c>
      <c r="Q3035" t="s">
        <v>8319</v>
      </c>
      <c r="R3035" t="s">
        <v>8345</v>
      </c>
      <c r="S3035" s="15">
        <f t="shared" si="238"/>
        <v>42234.105462962965</v>
      </c>
      <c r="T3035" s="15">
        <f t="shared" si="239"/>
        <v>42264.105462962965</v>
      </c>
      <c r="U3035">
        <f t="shared" si="240"/>
        <v>2015</v>
      </c>
    </row>
    <row r="3036" spans="1:21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6"/>
        <v>8</v>
      </c>
      <c r="P3036" s="10">
        <f t="shared" si="237"/>
        <v>20.71</v>
      </c>
      <c r="Q3036" t="s">
        <v>8323</v>
      </c>
      <c r="R3036" t="s">
        <v>8326</v>
      </c>
      <c r="S3036" s="15">
        <f t="shared" si="238"/>
        <v>41755.476724537039</v>
      </c>
      <c r="T3036" s="15">
        <f t="shared" si="239"/>
        <v>41778.476724537039</v>
      </c>
      <c r="U3036">
        <f t="shared" si="240"/>
        <v>2014</v>
      </c>
    </row>
    <row r="3037" spans="1:21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6"/>
        <v>0</v>
      </c>
      <c r="P3037" s="10">
        <f t="shared" si="237"/>
        <v>142</v>
      </c>
      <c r="Q3037" t="s">
        <v>8308</v>
      </c>
      <c r="R3037" t="s">
        <v>8342</v>
      </c>
      <c r="S3037" s="15">
        <f t="shared" si="238"/>
        <v>42388.798252314817</v>
      </c>
      <c r="T3037" s="15">
        <f t="shared" si="239"/>
        <v>42418.798252314817</v>
      </c>
      <c r="U3037">
        <f t="shared" si="240"/>
        <v>2016</v>
      </c>
    </row>
    <row r="3038" spans="1:21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ref="O3038:O3101" si="241">ROUND(E3038/D3038*100,0)</f>
        <v>18</v>
      </c>
      <c r="P3038" s="10">
        <f t="shared" si="237"/>
        <v>28.2</v>
      </c>
      <c r="Q3038" t="s">
        <v>8321</v>
      </c>
      <c r="R3038" t="s">
        <v>8339</v>
      </c>
      <c r="S3038" s="15">
        <f t="shared" si="238"/>
        <v>41844.922662037039</v>
      </c>
      <c r="T3038" s="15">
        <f t="shared" si="239"/>
        <v>41874.922662037039</v>
      </c>
      <c r="U3038">
        <f t="shared" si="240"/>
        <v>2014</v>
      </c>
    </row>
    <row r="3039" spans="1:21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41"/>
        <v>14</v>
      </c>
      <c r="P3039" s="10">
        <f t="shared" si="237"/>
        <v>20.14</v>
      </c>
      <c r="Q3039" t="s">
        <v>8323</v>
      </c>
      <c r="R3039" t="s">
        <v>8324</v>
      </c>
      <c r="S3039" s="15">
        <f t="shared" si="238"/>
        <v>41957.833726851852</v>
      </c>
      <c r="T3039" s="15">
        <f t="shared" si="239"/>
        <v>41987.833726851852</v>
      </c>
      <c r="U3039">
        <f t="shared" si="240"/>
        <v>2014</v>
      </c>
    </row>
    <row r="3040" spans="1:21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41"/>
        <v>0</v>
      </c>
      <c r="P3040" s="10">
        <f t="shared" si="237"/>
        <v>28</v>
      </c>
      <c r="Q3040" t="s">
        <v>8321</v>
      </c>
      <c r="R3040" t="s">
        <v>8337</v>
      </c>
      <c r="S3040" s="15">
        <f t="shared" si="238"/>
        <v>42113.550821759258</v>
      </c>
      <c r="T3040" s="15">
        <f t="shared" si="239"/>
        <v>42173.550821759258</v>
      </c>
      <c r="U3040">
        <f t="shared" si="240"/>
        <v>2015</v>
      </c>
    </row>
    <row r="3041" spans="1:21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41"/>
        <v>1</v>
      </c>
      <c r="P3041" s="10">
        <f t="shared" si="237"/>
        <v>23.33</v>
      </c>
      <c r="Q3041" t="s">
        <v>8308</v>
      </c>
      <c r="R3041" t="s">
        <v>8342</v>
      </c>
      <c r="S3041" s="15">
        <f t="shared" si="238"/>
        <v>41969.858090277776</v>
      </c>
      <c r="T3041" s="15">
        <f t="shared" si="239"/>
        <v>41999.858090277776</v>
      </c>
      <c r="U3041">
        <f t="shared" si="240"/>
        <v>2014</v>
      </c>
    </row>
    <row r="3042" spans="1:21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41"/>
        <v>7</v>
      </c>
      <c r="P3042" s="10">
        <f t="shared" si="237"/>
        <v>46.67</v>
      </c>
      <c r="Q3042" t="s">
        <v>8313</v>
      </c>
      <c r="R3042" t="s">
        <v>8353</v>
      </c>
      <c r="S3042" s="15">
        <f t="shared" si="238"/>
        <v>42167.89335648148</v>
      </c>
      <c r="T3042" s="15">
        <f t="shared" si="239"/>
        <v>42188.89335648148</v>
      </c>
      <c r="U3042">
        <f t="shared" si="240"/>
        <v>2015</v>
      </c>
    </row>
    <row r="3043" spans="1:21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41"/>
        <v>28</v>
      </c>
      <c r="P3043" s="10">
        <f t="shared" si="237"/>
        <v>35</v>
      </c>
      <c r="Q3043" t="s">
        <v>8311</v>
      </c>
      <c r="R3043" t="s">
        <v>8356</v>
      </c>
      <c r="S3043" s="15">
        <f t="shared" si="238"/>
        <v>41044.64811342593</v>
      </c>
      <c r="T3043" s="15">
        <f t="shared" si="239"/>
        <v>41076.131944444445</v>
      </c>
      <c r="U3043">
        <f t="shared" si="240"/>
        <v>2012</v>
      </c>
    </row>
    <row r="3044" spans="1:21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41"/>
        <v>27</v>
      </c>
      <c r="P3044" s="10">
        <f t="shared" si="237"/>
        <v>17.25</v>
      </c>
      <c r="Q3044" t="s">
        <v>8321</v>
      </c>
      <c r="R3044" t="s">
        <v>8339</v>
      </c>
      <c r="S3044" s="15">
        <f t="shared" si="238"/>
        <v>41801.120069444441</v>
      </c>
      <c r="T3044" s="15">
        <f t="shared" si="239"/>
        <v>41817.120069444441</v>
      </c>
      <c r="U3044">
        <f t="shared" si="240"/>
        <v>2014</v>
      </c>
    </row>
    <row r="3045" spans="1:21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41"/>
        <v>27</v>
      </c>
      <c r="P3045" s="10">
        <f t="shared" si="237"/>
        <v>22.83</v>
      </c>
      <c r="Q3045" t="s">
        <v>8323</v>
      </c>
      <c r="R3045" t="s">
        <v>8326</v>
      </c>
      <c r="S3045" s="15">
        <f t="shared" si="238"/>
        <v>42475.848067129627</v>
      </c>
      <c r="T3045" s="15">
        <f t="shared" si="239"/>
        <v>42505.848067129627</v>
      </c>
      <c r="U3045">
        <f t="shared" si="240"/>
        <v>2016</v>
      </c>
    </row>
    <row r="3046" spans="1:21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41"/>
        <v>1</v>
      </c>
      <c r="P3046" s="10">
        <f t="shared" si="237"/>
        <v>22.67</v>
      </c>
      <c r="Q3046" t="s">
        <v>8323</v>
      </c>
      <c r="R3046" t="s">
        <v>8326</v>
      </c>
      <c r="S3046" s="15">
        <f t="shared" si="238"/>
        <v>41811.536180555559</v>
      </c>
      <c r="T3046" s="15">
        <f t="shared" si="239"/>
        <v>41841.536180555559</v>
      </c>
      <c r="U3046">
        <f t="shared" si="240"/>
        <v>2014</v>
      </c>
    </row>
    <row r="3047" spans="1:21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41"/>
        <v>5</v>
      </c>
      <c r="P3047" s="10">
        <f t="shared" si="237"/>
        <v>27</v>
      </c>
      <c r="Q3047" t="s">
        <v>8323</v>
      </c>
      <c r="R3047" t="s">
        <v>8326</v>
      </c>
      <c r="S3047" s="15">
        <f t="shared" si="238"/>
        <v>42136.092488425929</v>
      </c>
      <c r="T3047" s="15">
        <f t="shared" si="239"/>
        <v>42166.092488425929</v>
      </c>
      <c r="U3047">
        <f t="shared" si="240"/>
        <v>2015</v>
      </c>
    </row>
    <row r="3048" spans="1:21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41"/>
        <v>0</v>
      </c>
      <c r="P3048" s="10">
        <f t="shared" si="237"/>
        <v>33.75</v>
      </c>
      <c r="Q3048" t="s">
        <v>8323</v>
      </c>
      <c r="R3048" t="s">
        <v>8326</v>
      </c>
      <c r="S3048" s="15">
        <f t="shared" si="238"/>
        <v>41863.359282407408</v>
      </c>
      <c r="T3048" s="15">
        <f t="shared" si="239"/>
        <v>41893.359282407408</v>
      </c>
      <c r="U3048">
        <f t="shared" si="240"/>
        <v>2014</v>
      </c>
    </row>
    <row r="3049" spans="1:21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41"/>
        <v>5</v>
      </c>
      <c r="P3049" s="10">
        <f t="shared" si="237"/>
        <v>45</v>
      </c>
      <c r="Q3049" t="s">
        <v>8323</v>
      </c>
      <c r="R3049" t="s">
        <v>8326</v>
      </c>
      <c r="S3049" s="15">
        <f t="shared" si="238"/>
        <v>42657.38726851852</v>
      </c>
      <c r="T3049" s="15">
        <f t="shared" si="239"/>
        <v>42687.428935185191</v>
      </c>
      <c r="U3049">
        <f t="shared" si="240"/>
        <v>2016</v>
      </c>
    </row>
    <row r="3050" spans="1:21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41"/>
        <v>1</v>
      </c>
      <c r="P3050" s="10">
        <f t="shared" si="237"/>
        <v>15</v>
      </c>
      <c r="Q3050" t="s">
        <v>8323</v>
      </c>
      <c r="R3050" t="s">
        <v>8326</v>
      </c>
      <c r="S3050" s="15">
        <f t="shared" si="238"/>
        <v>41787.681527777779</v>
      </c>
      <c r="T3050" s="15">
        <f t="shared" si="239"/>
        <v>41817.681527777779</v>
      </c>
      <c r="U3050">
        <f t="shared" si="240"/>
        <v>2014</v>
      </c>
    </row>
    <row r="3051" spans="1:21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41"/>
        <v>1</v>
      </c>
      <c r="P3051" s="10">
        <f t="shared" si="237"/>
        <v>16.63</v>
      </c>
      <c r="Q3051" t="s">
        <v>8321</v>
      </c>
      <c r="R3051" t="s">
        <v>8339</v>
      </c>
      <c r="S3051" s="15">
        <f t="shared" si="238"/>
        <v>42400.711967592593</v>
      </c>
      <c r="T3051" s="15">
        <f t="shared" si="239"/>
        <v>42430.711967592593</v>
      </c>
      <c r="U3051">
        <f t="shared" si="240"/>
        <v>2016</v>
      </c>
    </row>
    <row r="3052" spans="1:21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41"/>
        <v>4</v>
      </c>
      <c r="P3052" s="10">
        <f t="shared" si="237"/>
        <v>44</v>
      </c>
      <c r="Q3052" t="s">
        <v>8327</v>
      </c>
      <c r="R3052" t="s">
        <v>8354</v>
      </c>
      <c r="S3052" s="15">
        <f t="shared" si="238"/>
        <v>41509.905995370369</v>
      </c>
      <c r="T3052" s="15">
        <f t="shared" si="239"/>
        <v>41569.905995370369</v>
      </c>
      <c r="U3052">
        <f t="shared" si="240"/>
        <v>2013</v>
      </c>
    </row>
    <row r="3053" spans="1:21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41"/>
        <v>0</v>
      </c>
      <c r="P3053" s="10">
        <f t="shared" si="237"/>
        <v>44</v>
      </c>
      <c r="Q3053" t="s">
        <v>8308</v>
      </c>
      <c r="R3053" t="s">
        <v>8340</v>
      </c>
      <c r="S3053" s="15">
        <f t="shared" si="238"/>
        <v>42033.001087962963</v>
      </c>
      <c r="T3053" s="15">
        <f t="shared" si="239"/>
        <v>42063.001087962963</v>
      </c>
      <c r="U3053">
        <f t="shared" si="240"/>
        <v>2015</v>
      </c>
    </row>
    <row r="3054" spans="1:21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41"/>
        <v>3</v>
      </c>
      <c r="P3054" s="10">
        <f t="shared" si="237"/>
        <v>16.38</v>
      </c>
      <c r="Q3054" t="s">
        <v>8308</v>
      </c>
      <c r="R3054" t="s">
        <v>8342</v>
      </c>
      <c r="S3054" s="15">
        <f t="shared" si="238"/>
        <v>42194.357731481476</v>
      </c>
      <c r="T3054" s="15">
        <f t="shared" si="239"/>
        <v>42239.357731481476</v>
      </c>
      <c r="U3054">
        <f t="shared" si="240"/>
        <v>2015</v>
      </c>
    </row>
    <row r="3055" spans="1:21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41"/>
        <v>7</v>
      </c>
      <c r="P3055" s="10">
        <f t="shared" si="237"/>
        <v>18.71</v>
      </c>
      <c r="Q3055" t="s">
        <v>8327</v>
      </c>
      <c r="R3055" t="s">
        <v>8350</v>
      </c>
      <c r="S3055" s="15">
        <f t="shared" si="238"/>
        <v>41680.359976851854</v>
      </c>
      <c r="T3055" s="15">
        <f t="shared" si="239"/>
        <v>41714.916666666664</v>
      </c>
      <c r="U3055">
        <f t="shared" si="240"/>
        <v>2014</v>
      </c>
    </row>
    <row r="3056" spans="1:21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41"/>
        <v>15</v>
      </c>
      <c r="P3056" s="10">
        <f t="shared" si="237"/>
        <v>32.75</v>
      </c>
      <c r="Q3056" t="s">
        <v>8323</v>
      </c>
      <c r="R3056" t="s">
        <v>8326</v>
      </c>
      <c r="S3056" s="15">
        <f t="shared" si="238"/>
        <v>41968.677465277782</v>
      </c>
      <c r="T3056" s="15">
        <f t="shared" si="239"/>
        <v>42028.5</v>
      </c>
      <c r="U3056">
        <f t="shared" si="240"/>
        <v>2014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41"/>
        <v>13</v>
      </c>
      <c r="P3057" s="10">
        <f t="shared" si="237"/>
        <v>65</v>
      </c>
      <c r="Q3057" t="s">
        <v>8321</v>
      </c>
      <c r="R3057" t="s">
        <v>8325</v>
      </c>
      <c r="S3057" s="15">
        <f t="shared" si="238"/>
        <v>42031.769884259258</v>
      </c>
      <c r="T3057" s="15">
        <f t="shared" si="239"/>
        <v>42090.110416666663</v>
      </c>
      <c r="U3057">
        <f t="shared" si="240"/>
        <v>2015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41"/>
        <v>26</v>
      </c>
      <c r="P3058" s="10">
        <f t="shared" si="237"/>
        <v>13</v>
      </c>
      <c r="Q3058" t="s">
        <v>8316</v>
      </c>
      <c r="R3058" t="s">
        <v>8334</v>
      </c>
      <c r="S3058" s="15">
        <f t="shared" si="238"/>
        <v>41599.855682870373</v>
      </c>
      <c r="T3058" s="15">
        <f t="shared" si="239"/>
        <v>41629.855682870373</v>
      </c>
      <c r="U3058">
        <f t="shared" si="240"/>
        <v>2013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41"/>
        <v>33</v>
      </c>
      <c r="P3059" s="10">
        <f t="shared" si="237"/>
        <v>26</v>
      </c>
      <c r="Q3059" t="s">
        <v>8323</v>
      </c>
      <c r="R3059" t="s">
        <v>8326</v>
      </c>
      <c r="S3059" s="15">
        <f t="shared" si="238"/>
        <v>42047.07640046296</v>
      </c>
      <c r="T3059" s="15">
        <f t="shared" si="239"/>
        <v>42077.034733796296</v>
      </c>
      <c r="U3059">
        <f t="shared" si="240"/>
        <v>2015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41"/>
        <v>65</v>
      </c>
      <c r="P3060" s="10">
        <f t="shared" si="237"/>
        <v>14.44</v>
      </c>
      <c r="Q3060" t="s">
        <v>8323</v>
      </c>
      <c r="R3060" t="s">
        <v>8335</v>
      </c>
      <c r="S3060" s="15">
        <f t="shared" si="238"/>
        <v>42144.415532407409</v>
      </c>
      <c r="T3060" s="15">
        <f t="shared" si="239"/>
        <v>42165.415532407409</v>
      </c>
      <c r="U3060">
        <f t="shared" si="240"/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41"/>
        <v>9</v>
      </c>
      <c r="P3061" s="10">
        <f t="shared" si="237"/>
        <v>32.5</v>
      </c>
      <c r="Q3061" t="s">
        <v>8323</v>
      </c>
      <c r="R3061" t="s">
        <v>8326</v>
      </c>
      <c r="S3061" s="15">
        <f t="shared" si="238"/>
        <v>42620.91097222222</v>
      </c>
      <c r="T3061" s="15">
        <f t="shared" si="239"/>
        <v>42650.91097222222</v>
      </c>
      <c r="U3061">
        <f t="shared" si="240"/>
        <v>2016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41"/>
        <v>129</v>
      </c>
      <c r="P3062" s="10">
        <f t="shared" si="237"/>
        <v>43</v>
      </c>
      <c r="Q3062" t="s">
        <v>8323</v>
      </c>
      <c r="R3062" t="s">
        <v>8335</v>
      </c>
      <c r="S3062" s="15">
        <f t="shared" si="238"/>
        <v>41877.886620370373</v>
      </c>
      <c r="T3062" s="15">
        <f t="shared" si="239"/>
        <v>41907.886620370373</v>
      </c>
      <c r="U3062">
        <f t="shared" si="240"/>
        <v>2014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41"/>
        <v>13</v>
      </c>
      <c r="P3063" s="10">
        <f t="shared" si="237"/>
        <v>10.67</v>
      </c>
      <c r="Q3063" t="s">
        <v>8316</v>
      </c>
      <c r="R3063" t="s">
        <v>8334</v>
      </c>
      <c r="S3063" s="15">
        <f t="shared" si="238"/>
        <v>41557.013182870374</v>
      </c>
      <c r="T3063" s="15">
        <f t="shared" si="239"/>
        <v>41587.054849537039</v>
      </c>
      <c r="U3063">
        <f t="shared" si="240"/>
        <v>2013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41"/>
        <v>0</v>
      </c>
      <c r="P3064" s="10">
        <f t="shared" si="237"/>
        <v>12.8</v>
      </c>
      <c r="Q3064" t="s">
        <v>8323</v>
      </c>
      <c r="R3064" t="s">
        <v>8324</v>
      </c>
      <c r="S3064" s="15">
        <f t="shared" si="238"/>
        <v>42435.942083333335</v>
      </c>
      <c r="T3064" s="15">
        <f t="shared" si="239"/>
        <v>42495.900416666671</v>
      </c>
      <c r="U3064">
        <f t="shared" si="240"/>
        <v>2016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41"/>
        <v>1</v>
      </c>
      <c r="P3065" s="10">
        <f t="shared" si="237"/>
        <v>25.2</v>
      </c>
      <c r="Q3065" t="s">
        <v>8308</v>
      </c>
      <c r="R3065" t="s">
        <v>8310</v>
      </c>
      <c r="S3065" s="15">
        <f t="shared" si="238"/>
        <v>41999.164340277777</v>
      </c>
      <c r="T3065" s="15">
        <f t="shared" si="239"/>
        <v>42029.164340277777</v>
      </c>
      <c r="U3065">
        <f t="shared" si="240"/>
        <v>2014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41"/>
        <v>0</v>
      </c>
      <c r="P3066" s="10">
        <f t="shared" si="237"/>
        <v>42</v>
      </c>
      <c r="Q3066" t="s">
        <v>8323</v>
      </c>
      <c r="R3066" t="s">
        <v>8324</v>
      </c>
      <c r="S3066" s="15">
        <f t="shared" si="238"/>
        <v>41981.57230324074</v>
      </c>
      <c r="T3066" s="15">
        <f t="shared" si="239"/>
        <v>42012.570138888885</v>
      </c>
      <c r="U3066">
        <f t="shared" si="240"/>
        <v>2014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41"/>
        <v>6</v>
      </c>
      <c r="P3067" s="10">
        <f t="shared" si="237"/>
        <v>42</v>
      </c>
      <c r="Q3067" t="s">
        <v>8323</v>
      </c>
      <c r="R3067" t="s">
        <v>8326</v>
      </c>
      <c r="S3067" s="15">
        <f t="shared" si="238"/>
        <v>42053.722060185188</v>
      </c>
      <c r="T3067" s="15">
        <f t="shared" si="239"/>
        <v>42113.680393518516</v>
      </c>
      <c r="U3067">
        <f t="shared" si="240"/>
        <v>2015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41"/>
        <v>5</v>
      </c>
      <c r="P3068" s="10">
        <f t="shared" si="237"/>
        <v>62.5</v>
      </c>
      <c r="Q3068" t="s">
        <v>8321</v>
      </c>
      <c r="R3068" t="s">
        <v>8339</v>
      </c>
      <c r="S3068" s="15">
        <f t="shared" si="238"/>
        <v>41576.834513888891</v>
      </c>
      <c r="T3068" s="15">
        <f t="shared" si="239"/>
        <v>41609.876180555555</v>
      </c>
      <c r="U3068">
        <f t="shared" si="240"/>
        <v>2013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41"/>
        <v>4</v>
      </c>
      <c r="P3069" s="10">
        <f t="shared" si="237"/>
        <v>31.25</v>
      </c>
      <c r="Q3069" t="s">
        <v>8327</v>
      </c>
      <c r="R3069" t="s">
        <v>8328</v>
      </c>
      <c r="S3069" s="15">
        <f t="shared" si="238"/>
        <v>41569.698831018519</v>
      </c>
      <c r="T3069" s="15">
        <f t="shared" si="239"/>
        <v>41599.740497685183</v>
      </c>
      <c r="U3069">
        <f t="shared" si="240"/>
        <v>2013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41"/>
        <v>0</v>
      </c>
      <c r="P3070" s="10">
        <f t="shared" si="237"/>
        <v>31.25</v>
      </c>
      <c r="Q3070" t="s">
        <v>8316</v>
      </c>
      <c r="R3070" t="s">
        <v>8344</v>
      </c>
      <c r="S3070" s="15">
        <f t="shared" si="238"/>
        <v>42736.9066087963</v>
      </c>
      <c r="T3070" s="15">
        <f t="shared" si="239"/>
        <v>42756.9066087963</v>
      </c>
      <c r="U3070">
        <f t="shared" si="240"/>
        <v>2017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41"/>
        <v>5</v>
      </c>
      <c r="P3071" s="10">
        <f t="shared" si="237"/>
        <v>41.67</v>
      </c>
      <c r="Q3071" t="s">
        <v>8311</v>
      </c>
      <c r="R3071" t="s">
        <v>8349</v>
      </c>
      <c r="S3071" s="15">
        <f t="shared" si="238"/>
        <v>42404.033090277779</v>
      </c>
      <c r="T3071" s="15">
        <f t="shared" si="239"/>
        <v>42428.999305555553</v>
      </c>
      <c r="U3071">
        <f t="shared" si="240"/>
        <v>2016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41"/>
        <v>1</v>
      </c>
      <c r="P3072" s="10">
        <f t="shared" si="237"/>
        <v>62.5</v>
      </c>
      <c r="Q3072" t="s">
        <v>8316</v>
      </c>
      <c r="R3072" t="s">
        <v>8344</v>
      </c>
      <c r="S3072" s="15">
        <f t="shared" si="238"/>
        <v>42742.246493055558</v>
      </c>
      <c r="T3072" s="15">
        <f t="shared" si="239"/>
        <v>42795.166666666672</v>
      </c>
      <c r="U3072">
        <f t="shared" si="240"/>
        <v>2017</v>
      </c>
    </row>
    <row r="3073" spans="1:21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41"/>
        <v>1</v>
      </c>
      <c r="P3073" s="10">
        <f t="shared" si="237"/>
        <v>62.5</v>
      </c>
      <c r="Q3073" t="s">
        <v>8323</v>
      </c>
      <c r="R3073" t="s">
        <v>8324</v>
      </c>
      <c r="S3073" s="15">
        <f t="shared" si="238"/>
        <v>42665.150347222225</v>
      </c>
      <c r="T3073" s="15">
        <f t="shared" si="239"/>
        <v>42725.192013888889</v>
      </c>
      <c r="U3073">
        <f t="shared" si="240"/>
        <v>2016</v>
      </c>
    </row>
    <row r="3074" spans="1:21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41"/>
        <v>1</v>
      </c>
      <c r="P3074" s="10">
        <f t="shared" si="237"/>
        <v>62.5</v>
      </c>
      <c r="Q3074" t="s">
        <v>8323</v>
      </c>
      <c r="R3074" t="s">
        <v>8326</v>
      </c>
      <c r="S3074" s="15">
        <f t="shared" si="238"/>
        <v>41843.775011574071</v>
      </c>
      <c r="T3074" s="15">
        <f t="shared" si="239"/>
        <v>41863.775011574071</v>
      </c>
      <c r="U3074">
        <f t="shared" si="240"/>
        <v>2014</v>
      </c>
    </row>
    <row r="3075" spans="1:21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1"/>
        <v>1</v>
      </c>
      <c r="P3075" s="10">
        <f t="shared" ref="P3075:P3138" si="242">ROUND(E3075/L3075,2)</f>
        <v>62.5</v>
      </c>
      <c r="Q3075" t="s">
        <v>8323</v>
      </c>
      <c r="R3075" t="s">
        <v>8326</v>
      </c>
      <c r="S3075" s="15">
        <f t="shared" ref="S3075:S3138" si="243">(((J3075/60)/60)/24)+DATE(1970,1,1)</f>
        <v>41878.911550925928</v>
      </c>
      <c r="T3075" s="15">
        <f t="shared" ref="T3075:T3138" si="244">(((I3075/60)/60)/24)+DATE(1970,1,1)</f>
        <v>41938.911550925928</v>
      </c>
      <c r="U3075">
        <f t="shared" ref="U3075:U3138" si="245">YEAR(S3075)</f>
        <v>2014</v>
      </c>
    </row>
    <row r="3076" spans="1:21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1"/>
        <v>0</v>
      </c>
      <c r="P3076" s="10">
        <f t="shared" si="242"/>
        <v>41.33</v>
      </c>
      <c r="Q3076" t="s">
        <v>8308</v>
      </c>
      <c r="R3076" t="s">
        <v>8315</v>
      </c>
      <c r="S3076" s="15">
        <f t="shared" si="243"/>
        <v>42341.99700231482</v>
      </c>
      <c r="T3076" s="15">
        <f t="shared" si="244"/>
        <v>42401.99700231482</v>
      </c>
      <c r="U3076">
        <f t="shared" si="245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1"/>
        <v>124</v>
      </c>
      <c r="P3077" s="10">
        <f t="shared" si="242"/>
        <v>8.86</v>
      </c>
      <c r="Q3077" t="s">
        <v>8323</v>
      </c>
      <c r="R3077" t="s">
        <v>8326</v>
      </c>
      <c r="S3077" s="15">
        <f t="shared" si="243"/>
        <v>42067.011643518519</v>
      </c>
      <c r="T3077" s="15">
        <f t="shared" si="244"/>
        <v>42094.957638888889</v>
      </c>
      <c r="U3077">
        <f t="shared" si="245"/>
        <v>2015</v>
      </c>
    </row>
    <row r="3078" spans="1:21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1"/>
        <v>0</v>
      </c>
      <c r="P3078" s="10">
        <f t="shared" si="242"/>
        <v>20.5</v>
      </c>
      <c r="Q3078" t="s">
        <v>8308</v>
      </c>
      <c r="R3078" t="s">
        <v>8342</v>
      </c>
      <c r="S3078" s="15">
        <f t="shared" si="243"/>
        <v>41927.71980324074</v>
      </c>
      <c r="T3078" s="15">
        <f t="shared" si="244"/>
        <v>41957.761469907404</v>
      </c>
      <c r="U3078">
        <f t="shared" si="245"/>
        <v>2014</v>
      </c>
    </row>
    <row r="3079" spans="1:21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1"/>
        <v>22</v>
      </c>
      <c r="P3079" s="10">
        <f t="shared" si="242"/>
        <v>24.6</v>
      </c>
      <c r="Q3079" t="s">
        <v>8327</v>
      </c>
      <c r="R3079" t="s">
        <v>8350</v>
      </c>
      <c r="S3079" s="15">
        <f t="shared" si="243"/>
        <v>42737.545358796298</v>
      </c>
      <c r="T3079" s="15">
        <f t="shared" si="244"/>
        <v>42797.545358796298</v>
      </c>
      <c r="U3079">
        <f t="shared" si="245"/>
        <v>2017</v>
      </c>
    </row>
    <row r="3080" spans="1:21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1"/>
        <v>6</v>
      </c>
      <c r="P3080" s="10">
        <f t="shared" si="242"/>
        <v>60</v>
      </c>
      <c r="Q3080" t="s">
        <v>8327</v>
      </c>
      <c r="R3080" t="s">
        <v>8350</v>
      </c>
      <c r="S3080" s="15">
        <f t="shared" si="243"/>
        <v>41711.169085648151</v>
      </c>
      <c r="T3080" s="15">
        <f t="shared" si="244"/>
        <v>41771.169085648151</v>
      </c>
      <c r="U3080">
        <f t="shared" si="245"/>
        <v>2014</v>
      </c>
    </row>
    <row r="3081" spans="1:21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1"/>
        <v>48</v>
      </c>
      <c r="P3081" s="10">
        <f t="shared" si="242"/>
        <v>30</v>
      </c>
      <c r="Q3081" t="s">
        <v>8319</v>
      </c>
      <c r="R3081" t="s">
        <v>8320</v>
      </c>
      <c r="S3081" s="15">
        <f t="shared" si="243"/>
        <v>42807.755173611105</v>
      </c>
      <c r="T3081" s="15">
        <f t="shared" si="244"/>
        <v>42814.755173611105</v>
      </c>
      <c r="U3081">
        <f t="shared" si="245"/>
        <v>2017</v>
      </c>
    </row>
    <row r="3082" spans="1:21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1"/>
        <v>29</v>
      </c>
      <c r="P3082" s="10">
        <f t="shared" si="242"/>
        <v>60</v>
      </c>
      <c r="Q3082" t="s">
        <v>8308</v>
      </c>
      <c r="R3082" t="s">
        <v>8342</v>
      </c>
      <c r="S3082" s="15">
        <f t="shared" si="243"/>
        <v>41954.688310185185</v>
      </c>
      <c r="T3082" s="15">
        <f t="shared" si="244"/>
        <v>41984.688310185185</v>
      </c>
      <c r="U3082">
        <f t="shared" si="245"/>
        <v>2014</v>
      </c>
    </row>
    <row r="3083" spans="1:21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1"/>
        <v>0</v>
      </c>
      <c r="P3083" s="10">
        <f t="shared" si="242"/>
        <v>60</v>
      </c>
      <c r="Q3083" t="s">
        <v>8319</v>
      </c>
      <c r="R3083" t="s">
        <v>8345</v>
      </c>
      <c r="S3083" s="15">
        <f t="shared" si="243"/>
        <v>42087.878912037035</v>
      </c>
      <c r="T3083" s="15">
        <f t="shared" si="244"/>
        <v>42117.878912037035</v>
      </c>
      <c r="U3083">
        <f t="shared" si="245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1"/>
        <v>171</v>
      </c>
      <c r="P3084" s="10">
        <f t="shared" si="242"/>
        <v>8.57</v>
      </c>
      <c r="Q3084" t="s">
        <v>8323</v>
      </c>
      <c r="R3084" t="s">
        <v>8326</v>
      </c>
      <c r="S3084" s="15">
        <f t="shared" si="243"/>
        <v>42425.730671296296</v>
      </c>
      <c r="T3084" s="15">
        <f t="shared" si="244"/>
        <v>42442.5</v>
      </c>
      <c r="U3084">
        <f t="shared" si="245"/>
        <v>2016</v>
      </c>
    </row>
    <row r="3085" spans="1:21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1"/>
        <v>0</v>
      </c>
      <c r="P3085" s="10">
        <f t="shared" si="242"/>
        <v>40</v>
      </c>
      <c r="Q3085" t="s">
        <v>8323</v>
      </c>
      <c r="R3085" t="s">
        <v>8326</v>
      </c>
      <c r="S3085" s="15">
        <f t="shared" si="243"/>
        <v>41843.664618055554</v>
      </c>
      <c r="T3085" s="15">
        <f t="shared" si="244"/>
        <v>41855.666666666664</v>
      </c>
      <c r="U3085">
        <f t="shared" si="245"/>
        <v>2014</v>
      </c>
    </row>
    <row r="3086" spans="1:21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1"/>
        <v>0</v>
      </c>
      <c r="P3086" s="10">
        <f t="shared" si="242"/>
        <v>19.670000000000002</v>
      </c>
      <c r="Q3086" t="s">
        <v>8316</v>
      </c>
      <c r="R3086" t="s">
        <v>8334</v>
      </c>
      <c r="S3086" s="15">
        <f t="shared" si="243"/>
        <v>42520.847384259265</v>
      </c>
      <c r="T3086" s="15">
        <f t="shared" si="244"/>
        <v>42550.847384259265</v>
      </c>
      <c r="U3086">
        <f t="shared" si="245"/>
        <v>2016</v>
      </c>
    </row>
    <row r="3087" spans="1:21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1"/>
        <v>1</v>
      </c>
      <c r="P3087" s="10">
        <f t="shared" si="242"/>
        <v>13.11</v>
      </c>
      <c r="Q3087" t="s">
        <v>8323</v>
      </c>
      <c r="R3087" t="s">
        <v>8326</v>
      </c>
      <c r="S3087" s="15">
        <f t="shared" si="243"/>
        <v>41977.004976851851</v>
      </c>
      <c r="T3087" s="15">
        <f t="shared" si="244"/>
        <v>42008.976388888885</v>
      </c>
      <c r="U3087">
        <f t="shared" si="245"/>
        <v>2014</v>
      </c>
    </row>
    <row r="3088" spans="1:21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1"/>
        <v>12</v>
      </c>
      <c r="P3088" s="10">
        <f t="shared" si="242"/>
        <v>19.329999999999998</v>
      </c>
      <c r="Q3088" t="s">
        <v>8327</v>
      </c>
      <c r="R3088" t="s">
        <v>8354</v>
      </c>
      <c r="S3088" s="15">
        <f t="shared" si="243"/>
        <v>40939.948773148149</v>
      </c>
      <c r="T3088" s="15">
        <f t="shared" si="244"/>
        <v>40960.948773148149</v>
      </c>
      <c r="U3088">
        <f t="shared" si="245"/>
        <v>2012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58</v>
      </c>
      <c r="P3089" s="10">
        <f t="shared" si="242"/>
        <v>58</v>
      </c>
      <c r="Q3089" t="s">
        <v>8323</v>
      </c>
      <c r="R3089" t="s">
        <v>8324</v>
      </c>
      <c r="S3089" s="15">
        <f t="shared" si="243"/>
        <v>42678.932083333333</v>
      </c>
      <c r="T3089" s="15">
        <f t="shared" si="244"/>
        <v>42683.973750000005</v>
      </c>
      <c r="U3089">
        <f t="shared" si="245"/>
        <v>2016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1"/>
        <v>3</v>
      </c>
      <c r="P3090" s="10">
        <f t="shared" si="242"/>
        <v>29</v>
      </c>
      <c r="Q3090" t="s">
        <v>8323</v>
      </c>
      <c r="R3090" t="s">
        <v>8335</v>
      </c>
      <c r="S3090" s="15">
        <f t="shared" si="243"/>
        <v>42138.798819444448</v>
      </c>
      <c r="T3090" s="15">
        <f t="shared" si="244"/>
        <v>42170.798819444448</v>
      </c>
      <c r="U3090">
        <f t="shared" si="245"/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1"/>
        <v>1</v>
      </c>
      <c r="P3091" s="10">
        <f t="shared" si="242"/>
        <v>38.33</v>
      </c>
      <c r="Q3091" t="s">
        <v>8321</v>
      </c>
      <c r="R3091" t="s">
        <v>8337</v>
      </c>
      <c r="S3091" s="15">
        <f t="shared" si="243"/>
        <v>42693.016180555554</v>
      </c>
      <c r="T3091" s="15">
        <f t="shared" si="244"/>
        <v>42753.016180555554</v>
      </c>
      <c r="U3091">
        <f t="shared" si="245"/>
        <v>2016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1"/>
        <v>23</v>
      </c>
      <c r="P3092" s="10">
        <f t="shared" si="242"/>
        <v>16.43</v>
      </c>
      <c r="Q3092" t="s">
        <v>8308</v>
      </c>
      <c r="R3092" t="s">
        <v>8342</v>
      </c>
      <c r="S3092" s="15">
        <f t="shared" si="243"/>
        <v>42070.677604166667</v>
      </c>
      <c r="T3092" s="15">
        <f t="shared" si="244"/>
        <v>42100.635937500003</v>
      </c>
      <c r="U3092">
        <f t="shared" si="245"/>
        <v>2015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1"/>
        <v>10</v>
      </c>
      <c r="P3093" s="10">
        <f t="shared" si="242"/>
        <v>23</v>
      </c>
      <c r="Q3093" t="s">
        <v>8316</v>
      </c>
      <c r="R3093" t="s">
        <v>8334</v>
      </c>
      <c r="S3093" s="15">
        <f t="shared" si="243"/>
        <v>40464.028182870366</v>
      </c>
      <c r="T3093" s="15">
        <f t="shared" si="244"/>
        <v>40512.208333333336</v>
      </c>
      <c r="U3093">
        <f t="shared" si="245"/>
        <v>2010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1"/>
        <v>2</v>
      </c>
      <c r="P3094" s="10">
        <f t="shared" si="242"/>
        <v>23</v>
      </c>
      <c r="Q3094" t="s">
        <v>8316</v>
      </c>
      <c r="R3094" t="s">
        <v>8334</v>
      </c>
      <c r="S3094" s="15">
        <f t="shared" si="243"/>
        <v>42430.747511574074</v>
      </c>
      <c r="T3094" s="15">
        <f t="shared" si="244"/>
        <v>42460.70584490741</v>
      </c>
      <c r="U3094">
        <f t="shared" si="245"/>
        <v>2016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1"/>
        <v>2</v>
      </c>
      <c r="P3095" s="10">
        <f t="shared" si="242"/>
        <v>12.67</v>
      </c>
      <c r="Q3095" t="s">
        <v>8321</v>
      </c>
      <c r="R3095" t="s">
        <v>8339</v>
      </c>
      <c r="S3095" s="15">
        <f t="shared" si="243"/>
        <v>41991.526655092588</v>
      </c>
      <c r="T3095" s="15">
        <f t="shared" si="244"/>
        <v>42021.526655092588</v>
      </c>
      <c r="U3095">
        <f t="shared" si="245"/>
        <v>2014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1"/>
        <v>3</v>
      </c>
      <c r="P3096" s="10">
        <f t="shared" si="242"/>
        <v>14.13</v>
      </c>
      <c r="Q3096" t="s">
        <v>8327</v>
      </c>
      <c r="R3096" t="s">
        <v>8328</v>
      </c>
      <c r="S3096" s="15">
        <f t="shared" si="243"/>
        <v>41179.32104166667</v>
      </c>
      <c r="T3096" s="15">
        <f t="shared" si="244"/>
        <v>41212.32104166667</v>
      </c>
      <c r="U3096">
        <f t="shared" si="245"/>
        <v>2012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1"/>
        <v>3</v>
      </c>
      <c r="P3097" s="10">
        <f t="shared" si="242"/>
        <v>15.71</v>
      </c>
      <c r="Q3097" t="s">
        <v>8321</v>
      </c>
      <c r="R3097" t="s">
        <v>8325</v>
      </c>
      <c r="S3097" s="15">
        <f t="shared" si="243"/>
        <v>42032.82576388889</v>
      </c>
      <c r="T3097" s="15">
        <f t="shared" si="244"/>
        <v>42062.82576388889</v>
      </c>
      <c r="U3097">
        <f t="shared" si="245"/>
        <v>2015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1"/>
        <v>11</v>
      </c>
      <c r="P3098" s="10">
        <f t="shared" si="242"/>
        <v>55</v>
      </c>
      <c r="Q3098" t="s">
        <v>8327</v>
      </c>
      <c r="R3098" t="s">
        <v>8330</v>
      </c>
      <c r="S3098" s="15">
        <f t="shared" si="243"/>
        <v>42559.814178240747</v>
      </c>
      <c r="T3098" s="15">
        <f t="shared" si="244"/>
        <v>42589.814178240747</v>
      </c>
      <c r="U3098">
        <f t="shared" si="245"/>
        <v>2016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1"/>
        <v>1</v>
      </c>
      <c r="P3099" s="10">
        <f t="shared" si="242"/>
        <v>55</v>
      </c>
      <c r="Q3099" t="s">
        <v>8311</v>
      </c>
      <c r="R3099" t="s">
        <v>8356</v>
      </c>
      <c r="S3099" s="15">
        <f t="shared" si="243"/>
        <v>42068.799039351856</v>
      </c>
      <c r="T3099" s="15">
        <f t="shared" si="244"/>
        <v>42098.757372685184</v>
      </c>
      <c r="U3099">
        <f t="shared" si="245"/>
        <v>2015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1"/>
        <v>0</v>
      </c>
      <c r="P3100" s="10">
        <f t="shared" si="242"/>
        <v>36.67</v>
      </c>
      <c r="Q3100" t="s">
        <v>8323</v>
      </c>
      <c r="R3100" t="s">
        <v>8335</v>
      </c>
      <c r="S3100" s="15">
        <f t="shared" si="243"/>
        <v>42013.424502314811</v>
      </c>
      <c r="T3100" s="15">
        <f t="shared" si="244"/>
        <v>42051.424502314811</v>
      </c>
      <c r="U3100">
        <f t="shared" si="245"/>
        <v>2015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1"/>
        <v>2</v>
      </c>
      <c r="P3101" s="10">
        <f t="shared" si="242"/>
        <v>18.329999999999998</v>
      </c>
      <c r="Q3101" t="s">
        <v>8323</v>
      </c>
      <c r="R3101" t="s">
        <v>8326</v>
      </c>
      <c r="S3101" s="15">
        <f t="shared" si="243"/>
        <v>42069.903437500005</v>
      </c>
      <c r="T3101" s="15">
        <f t="shared" si="244"/>
        <v>42092.833333333328</v>
      </c>
      <c r="U3101">
        <f t="shared" si="245"/>
        <v>2015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ref="O3102:O3165" si="246">ROUND(E3102/D3102*100,0)</f>
        <v>2</v>
      </c>
      <c r="P3102" s="10">
        <f t="shared" si="242"/>
        <v>27.5</v>
      </c>
      <c r="Q3102" t="s">
        <v>8323</v>
      </c>
      <c r="R3102" t="s">
        <v>8326</v>
      </c>
      <c r="S3102" s="15">
        <f t="shared" si="243"/>
        <v>41991.022488425922</v>
      </c>
      <c r="T3102" s="15">
        <f t="shared" si="244"/>
        <v>42015.041666666672</v>
      </c>
      <c r="U3102">
        <f t="shared" si="245"/>
        <v>2014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6"/>
        <v>22</v>
      </c>
      <c r="P3103" s="10">
        <f t="shared" si="242"/>
        <v>55</v>
      </c>
      <c r="Q3103" t="s">
        <v>8323</v>
      </c>
      <c r="R3103" t="s">
        <v>8326</v>
      </c>
      <c r="S3103" s="15">
        <f t="shared" si="243"/>
        <v>41928.690138888887</v>
      </c>
      <c r="T3103" s="15">
        <f t="shared" si="244"/>
        <v>41958.833333333328</v>
      </c>
      <c r="U3103">
        <f t="shared" si="245"/>
        <v>2014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6"/>
        <v>2</v>
      </c>
      <c r="P3104" s="10">
        <f t="shared" si="242"/>
        <v>36.33</v>
      </c>
      <c r="Q3104" t="s">
        <v>8316</v>
      </c>
      <c r="R3104" t="s">
        <v>8334</v>
      </c>
      <c r="S3104" s="15">
        <f t="shared" si="243"/>
        <v>41704.16642361111</v>
      </c>
      <c r="T3104" s="15">
        <f t="shared" si="244"/>
        <v>41734.124756944446</v>
      </c>
      <c r="U3104">
        <f t="shared" si="245"/>
        <v>2014</v>
      </c>
    </row>
    <row r="3105" spans="1:21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6"/>
        <v>1</v>
      </c>
      <c r="P3105" s="10">
        <f t="shared" si="242"/>
        <v>108</v>
      </c>
      <c r="Q3105" t="s">
        <v>8319</v>
      </c>
      <c r="R3105" t="s">
        <v>8320</v>
      </c>
      <c r="S3105" s="15">
        <f t="shared" si="243"/>
        <v>42804.034120370372</v>
      </c>
      <c r="T3105" s="15">
        <f t="shared" si="244"/>
        <v>42855.708333333328</v>
      </c>
      <c r="U3105">
        <f t="shared" si="245"/>
        <v>2017</v>
      </c>
    </row>
    <row r="3106" spans="1:21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6"/>
        <v>1</v>
      </c>
      <c r="P3106" s="10">
        <f t="shared" si="242"/>
        <v>15.43</v>
      </c>
      <c r="Q3106" t="s">
        <v>8308</v>
      </c>
      <c r="R3106" t="s">
        <v>8342</v>
      </c>
      <c r="S3106" s="15">
        <f t="shared" si="243"/>
        <v>42094.101145833338</v>
      </c>
      <c r="T3106" s="15">
        <f t="shared" si="244"/>
        <v>42124.101145833338</v>
      </c>
      <c r="U3106">
        <f t="shared" si="245"/>
        <v>2015</v>
      </c>
    </row>
    <row r="3107" spans="1:21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6"/>
        <v>4</v>
      </c>
      <c r="P3107" s="10">
        <f t="shared" si="242"/>
        <v>26.75</v>
      </c>
      <c r="Q3107" t="s">
        <v>8313</v>
      </c>
      <c r="R3107" t="s">
        <v>8314</v>
      </c>
      <c r="S3107" s="15">
        <f t="shared" si="243"/>
        <v>41973.740335648152</v>
      </c>
      <c r="T3107" s="15">
        <f t="shared" si="244"/>
        <v>42033.740335648152</v>
      </c>
      <c r="U3107">
        <f t="shared" si="245"/>
        <v>2014</v>
      </c>
    </row>
    <row r="3108" spans="1:21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6"/>
        <v>0</v>
      </c>
      <c r="P3108" s="10">
        <f t="shared" si="242"/>
        <v>53</v>
      </c>
      <c r="Q3108" t="s">
        <v>8308</v>
      </c>
      <c r="R3108" t="s">
        <v>8342</v>
      </c>
      <c r="S3108" s="15">
        <f t="shared" si="243"/>
        <v>42192.816238425927</v>
      </c>
      <c r="T3108" s="15">
        <f t="shared" si="244"/>
        <v>42212.165972222225</v>
      </c>
      <c r="U3108">
        <f t="shared" si="245"/>
        <v>2015</v>
      </c>
    </row>
    <row r="3109" spans="1:21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6"/>
        <v>1</v>
      </c>
      <c r="P3109" s="10">
        <f t="shared" si="242"/>
        <v>26.5</v>
      </c>
      <c r="Q3109" t="s">
        <v>8308</v>
      </c>
      <c r="R3109" t="s">
        <v>8310</v>
      </c>
      <c r="S3109" s="15">
        <f t="shared" si="243"/>
        <v>41836.847615740742</v>
      </c>
      <c r="T3109" s="15">
        <f t="shared" si="244"/>
        <v>41866.847615740742</v>
      </c>
      <c r="U3109">
        <f t="shared" si="245"/>
        <v>2014</v>
      </c>
    </row>
    <row r="3110" spans="1:21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6"/>
        <v>1</v>
      </c>
      <c r="P3110" s="10">
        <f t="shared" si="242"/>
        <v>35.33</v>
      </c>
      <c r="Q3110" t="s">
        <v>8308</v>
      </c>
      <c r="R3110" t="s">
        <v>8310</v>
      </c>
      <c r="S3110" s="15">
        <f t="shared" si="243"/>
        <v>42061.11583333333</v>
      </c>
      <c r="T3110" s="15">
        <f t="shared" si="244"/>
        <v>42091.074166666673</v>
      </c>
      <c r="U3110">
        <f t="shared" si="245"/>
        <v>2015</v>
      </c>
    </row>
    <row r="3111" spans="1:21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6"/>
        <v>0</v>
      </c>
      <c r="P3111" s="10">
        <f t="shared" si="242"/>
        <v>26.5</v>
      </c>
      <c r="Q3111" t="s">
        <v>8308</v>
      </c>
      <c r="R3111" t="s">
        <v>8310</v>
      </c>
      <c r="S3111" s="15">
        <f t="shared" si="243"/>
        <v>42115.656539351854</v>
      </c>
      <c r="T3111" s="15">
        <f t="shared" si="244"/>
        <v>42145.656539351854</v>
      </c>
      <c r="U3111">
        <f t="shared" si="245"/>
        <v>2015</v>
      </c>
    </row>
    <row r="3112" spans="1:21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6"/>
        <v>424</v>
      </c>
      <c r="P3112" s="10">
        <f t="shared" si="242"/>
        <v>21.2</v>
      </c>
      <c r="Q3112" t="s">
        <v>8327</v>
      </c>
      <c r="R3112" t="s">
        <v>8331</v>
      </c>
      <c r="S3112" s="15">
        <f t="shared" si="243"/>
        <v>42141.762800925921</v>
      </c>
      <c r="T3112" s="15">
        <f t="shared" si="244"/>
        <v>42164.083333333328</v>
      </c>
      <c r="U3112">
        <f t="shared" si="245"/>
        <v>2015</v>
      </c>
    </row>
    <row r="3113" spans="1:21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6"/>
        <v>1</v>
      </c>
      <c r="P3113" s="10">
        <f t="shared" si="242"/>
        <v>17.670000000000002</v>
      </c>
      <c r="Q3113" t="s">
        <v>8308</v>
      </c>
      <c r="R3113" t="s">
        <v>8315</v>
      </c>
      <c r="S3113" s="15">
        <f t="shared" si="243"/>
        <v>42408.714814814812</v>
      </c>
      <c r="T3113" s="15">
        <f t="shared" si="244"/>
        <v>42438.714814814812</v>
      </c>
      <c r="U3113">
        <f t="shared" si="245"/>
        <v>2016</v>
      </c>
    </row>
    <row r="3114" spans="1:21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6"/>
        <v>0</v>
      </c>
      <c r="P3114" s="10">
        <f t="shared" si="242"/>
        <v>26.25</v>
      </c>
      <c r="Q3114" t="s">
        <v>8308</v>
      </c>
      <c r="R3114" t="s">
        <v>8310</v>
      </c>
      <c r="S3114" s="15">
        <f t="shared" si="243"/>
        <v>42384.680925925932</v>
      </c>
      <c r="T3114" s="15">
        <f t="shared" si="244"/>
        <v>42414.680925925932</v>
      </c>
      <c r="U3114">
        <f t="shared" si="245"/>
        <v>2016</v>
      </c>
    </row>
    <row r="3115" spans="1:21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6"/>
        <v>0</v>
      </c>
      <c r="P3115" s="10">
        <f t="shared" si="242"/>
        <v>6.18</v>
      </c>
      <c r="Q3115" t="s">
        <v>8311</v>
      </c>
      <c r="R3115" t="s">
        <v>8348</v>
      </c>
      <c r="S3115" s="15">
        <f t="shared" si="243"/>
        <v>41941.680567129632</v>
      </c>
      <c r="T3115" s="15">
        <f t="shared" si="244"/>
        <v>41971.722233796296</v>
      </c>
      <c r="U3115">
        <f t="shared" si="245"/>
        <v>2014</v>
      </c>
    </row>
    <row r="3116" spans="1:21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6"/>
        <v>2</v>
      </c>
      <c r="P3116" s="10">
        <f t="shared" si="242"/>
        <v>17.5</v>
      </c>
      <c r="Q3116" t="s">
        <v>8311</v>
      </c>
      <c r="R3116" t="s">
        <v>8352</v>
      </c>
      <c r="S3116" s="15">
        <f t="shared" si="243"/>
        <v>41550.922974537039</v>
      </c>
      <c r="T3116" s="15">
        <f t="shared" si="244"/>
        <v>41580.922974537039</v>
      </c>
      <c r="U3116">
        <f t="shared" si="245"/>
        <v>2013</v>
      </c>
    </row>
    <row r="3117" spans="1:21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6"/>
        <v>11</v>
      </c>
      <c r="P3117" s="10">
        <f t="shared" si="242"/>
        <v>52.5</v>
      </c>
      <c r="Q3117" t="s">
        <v>8311</v>
      </c>
      <c r="R3117" t="s">
        <v>8356</v>
      </c>
      <c r="S3117" s="15">
        <f t="shared" si="243"/>
        <v>42524.36650462963</v>
      </c>
      <c r="T3117" s="15">
        <f t="shared" si="244"/>
        <v>42567.36650462963</v>
      </c>
      <c r="U3117">
        <f t="shared" si="245"/>
        <v>2016</v>
      </c>
    </row>
    <row r="3118" spans="1:21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6"/>
        <v>0</v>
      </c>
      <c r="P3118" s="10">
        <f t="shared" si="242"/>
        <v>52.5</v>
      </c>
      <c r="Q3118" t="s">
        <v>8323</v>
      </c>
      <c r="R3118" t="s">
        <v>8324</v>
      </c>
      <c r="S3118" s="15">
        <f t="shared" si="243"/>
        <v>42766.956921296296</v>
      </c>
      <c r="T3118" s="15">
        <f t="shared" si="244"/>
        <v>42796.956921296296</v>
      </c>
      <c r="U3118">
        <f t="shared" si="245"/>
        <v>2017</v>
      </c>
    </row>
    <row r="3119" spans="1:21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6"/>
        <v>1</v>
      </c>
      <c r="P3119" s="10">
        <f t="shared" si="242"/>
        <v>52.5</v>
      </c>
      <c r="Q3119" t="s">
        <v>8323</v>
      </c>
      <c r="R3119" t="s">
        <v>8326</v>
      </c>
      <c r="S3119" s="15">
        <f t="shared" si="243"/>
        <v>41856.672152777777</v>
      </c>
      <c r="T3119" s="15">
        <f t="shared" si="244"/>
        <v>41886.672152777777</v>
      </c>
      <c r="U3119">
        <f t="shared" si="245"/>
        <v>2014</v>
      </c>
    </row>
    <row r="3120" spans="1:21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6"/>
        <v>2</v>
      </c>
      <c r="P3120" s="10">
        <f t="shared" si="242"/>
        <v>34.67</v>
      </c>
      <c r="Q3120" t="s">
        <v>8316</v>
      </c>
      <c r="R3120" t="s">
        <v>8334</v>
      </c>
      <c r="S3120" s="15">
        <f t="shared" si="243"/>
        <v>41361.886469907404</v>
      </c>
      <c r="T3120" s="15">
        <f t="shared" si="244"/>
        <v>41391.886469907404</v>
      </c>
      <c r="U3120">
        <f t="shared" si="245"/>
        <v>2013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6"/>
        <v>1</v>
      </c>
      <c r="P3121" s="10">
        <f t="shared" si="242"/>
        <v>17</v>
      </c>
      <c r="Q3121" t="s">
        <v>8308</v>
      </c>
      <c r="R3121" t="s">
        <v>8318</v>
      </c>
      <c r="S3121" s="15">
        <f t="shared" si="243"/>
        <v>42656.717303240745</v>
      </c>
      <c r="T3121" s="15">
        <f t="shared" si="244"/>
        <v>42681.758969907409</v>
      </c>
      <c r="U3121">
        <f t="shared" si="245"/>
        <v>2016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6"/>
        <v>1</v>
      </c>
      <c r="P3122" s="10">
        <f t="shared" si="242"/>
        <v>12.75</v>
      </c>
      <c r="Q3122" t="s">
        <v>8323</v>
      </c>
      <c r="R3122" t="s">
        <v>8335</v>
      </c>
      <c r="S3122" s="15">
        <f t="shared" si="243"/>
        <v>42018.94049768518</v>
      </c>
      <c r="T3122" s="15">
        <f t="shared" si="244"/>
        <v>42063.916666666672</v>
      </c>
      <c r="U3122">
        <f t="shared" si="245"/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6"/>
        <v>144</v>
      </c>
      <c r="P3123" s="10">
        <f t="shared" si="242"/>
        <v>50.5</v>
      </c>
      <c r="Q3123" t="s">
        <v>8308</v>
      </c>
      <c r="R3123" t="s">
        <v>8310</v>
      </c>
      <c r="S3123" s="15">
        <f t="shared" si="243"/>
        <v>42683.420312500006</v>
      </c>
      <c r="T3123" s="15">
        <f t="shared" si="244"/>
        <v>42698.958333333328</v>
      </c>
      <c r="U3123">
        <f t="shared" si="245"/>
        <v>2016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6"/>
        <v>2</v>
      </c>
      <c r="P3124" s="10">
        <f t="shared" si="242"/>
        <v>50.5</v>
      </c>
      <c r="Q3124" t="s">
        <v>8327</v>
      </c>
      <c r="R3124" t="s">
        <v>8350</v>
      </c>
      <c r="S3124" s="15">
        <f t="shared" si="243"/>
        <v>42599.965324074074</v>
      </c>
      <c r="T3124" s="15">
        <f t="shared" si="244"/>
        <v>42629.965324074074</v>
      </c>
      <c r="U3124">
        <f t="shared" si="245"/>
        <v>2016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6"/>
        <v>13</v>
      </c>
      <c r="P3125" s="10">
        <f t="shared" si="242"/>
        <v>14.43</v>
      </c>
      <c r="Q3125" t="s">
        <v>8313</v>
      </c>
      <c r="R3125" t="s">
        <v>8355</v>
      </c>
      <c r="S3125" s="15">
        <f t="shared" si="243"/>
        <v>42472.449467592596</v>
      </c>
      <c r="T3125" s="15">
        <f t="shared" si="244"/>
        <v>42502.449467592596</v>
      </c>
      <c r="U3125">
        <f t="shared" si="245"/>
        <v>2016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6"/>
        <v>3</v>
      </c>
      <c r="P3126" s="10">
        <f t="shared" si="242"/>
        <v>50.5</v>
      </c>
      <c r="Q3126" t="s">
        <v>8323</v>
      </c>
      <c r="R3126" t="s">
        <v>8326</v>
      </c>
      <c r="S3126" s="15">
        <f t="shared" si="243"/>
        <v>42615.142870370371</v>
      </c>
      <c r="T3126" s="15">
        <f t="shared" si="244"/>
        <v>42645.142870370371</v>
      </c>
      <c r="U3126">
        <f t="shared" si="245"/>
        <v>2016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6"/>
        <v>2</v>
      </c>
      <c r="P3127" s="10">
        <f t="shared" si="242"/>
        <v>100</v>
      </c>
      <c r="Q3127" t="s">
        <v>8321</v>
      </c>
      <c r="R3127" t="s">
        <v>8325</v>
      </c>
      <c r="S3127" s="15">
        <f t="shared" si="243"/>
        <v>42079.628344907411</v>
      </c>
      <c r="T3127" s="15">
        <f t="shared" si="244"/>
        <v>42139.628344907411</v>
      </c>
      <c r="U3127">
        <f t="shared" si="245"/>
        <v>2015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6"/>
        <v>2</v>
      </c>
      <c r="P3128" s="10">
        <f t="shared" si="242"/>
        <v>100</v>
      </c>
      <c r="Q3128" t="s">
        <v>8308</v>
      </c>
      <c r="R3128" t="s">
        <v>8342</v>
      </c>
      <c r="S3128" s="15">
        <f t="shared" si="243"/>
        <v>42073.798171296294</v>
      </c>
      <c r="T3128" s="15">
        <f t="shared" si="244"/>
        <v>42133.798171296294</v>
      </c>
      <c r="U3128">
        <f t="shared" si="245"/>
        <v>2015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6"/>
        <v>1</v>
      </c>
      <c r="P3129" s="10">
        <f t="shared" si="242"/>
        <v>100</v>
      </c>
      <c r="Q3129" t="s">
        <v>8327</v>
      </c>
      <c r="R3129" t="s">
        <v>8350</v>
      </c>
      <c r="S3129" s="15">
        <f t="shared" si="243"/>
        <v>41227.641724537039</v>
      </c>
      <c r="T3129" s="15">
        <f t="shared" si="244"/>
        <v>41262.641724537039</v>
      </c>
      <c r="U3129">
        <f t="shared" si="245"/>
        <v>2012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6"/>
        <v>3</v>
      </c>
      <c r="P3130" s="10">
        <f t="shared" si="242"/>
        <v>10</v>
      </c>
      <c r="Q3130" t="s">
        <v>8316</v>
      </c>
      <c r="R3130" t="s">
        <v>8334</v>
      </c>
      <c r="S3130" s="15">
        <f t="shared" si="243"/>
        <v>42384.110775462963</v>
      </c>
      <c r="T3130" s="15">
        <f t="shared" si="244"/>
        <v>42414.110775462963</v>
      </c>
      <c r="U3130">
        <f t="shared" si="245"/>
        <v>2016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6"/>
        <v>0</v>
      </c>
      <c r="P3131" s="10">
        <f t="shared" si="242"/>
        <v>100</v>
      </c>
      <c r="Q3131" t="s">
        <v>8319</v>
      </c>
      <c r="R3131" t="s">
        <v>8345</v>
      </c>
      <c r="S3131" s="15">
        <f t="shared" si="243"/>
        <v>41854.747592592597</v>
      </c>
      <c r="T3131" s="15">
        <f t="shared" si="244"/>
        <v>41914.747592592597</v>
      </c>
      <c r="U3131">
        <f t="shared" si="245"/>
        <v>2014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6"/>
        <v>0</v>
      </c>
      <c r="P3132" s="10">
        <f t="shared" si="242"/>
        <v>50</v>
      </c>
      <c r="Q3132" t="s">
        <v>8319</v>
      </c>
      <c r="R3132" t="s">
        <v>8345</v>
      </c>
      <c r="S3132" s="15">
        <f t="shared" si="243"/>
        <v>42124.893182870372</v>
      </c>
      <c r="T3132" s="15">
        <f t="shared" si="244"/>
        <v>42154.893182870372</v>
      </c>
      <c r="U3132">
        <f t="shared" si="245"/>
        <v>2015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6"/>
        <v>4</v>
      </c>
      <c r="P3133" s="10">
        <f t="shared" si="242"/>
        <v>33.33</v>
      </c>
      <c r="Q3133" t="s">
        <v>8319</v>
      </c>
      <c r="R3133" t="s">
        <v>8345</v>
      </c>
      <c r="S3133" s="15">
        <f t="shared" si="243"/>
        <v>42656.86137731481</v>
      </c>
      <c r="T3133" s="15">
        <f t="shared" si="244"/>
        <v>42676.165972222225</v>
      </c>
      <c r="U3133">
        <f t="shared" si="245"/>
        <v>2016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6"/>
        <v>0</v>
      </c>
      <c r="P3134" s="10">
        <f t="shared" si="242"/>
        <v>100</v>
      </c>
      <c r="Q3134" t="s">
        <v>8308</v>
      </c>
      <c r="R3134" t="s">
        <v>8310</v>
      </c>
      <c r="S3134" s="15">
        <f t="shared" si="243"/>
        <v>42172.816423611104</v>
      </c>
      <c r="T3134" s="15">
        <f t="shared" si="244"/>
        <v>42202.816423611104</v>
      </c>
      <c r="U3134">
        <f t="shared" si="245"/>
        <v>2015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6"/>
        <v>5</v>
      </c>
      <c r="P3135" s="10">
        <f t="shared" si="242"/>
        <v>100</v>
      </c>
      <c r="Q3135" t="s">
        <v>8311</v>
      </c>
      <c r="R3135" t="s">
        <v>8348</v>
      </c>
      <c r="S3135" s="15">
        <f t="shared" si="243"/>
        <v>42360.437152777777</v>
      </c>
      <c r="T3135" s="15">
        <f t="shared" si="244"/>
        <v>42420.437152777777</v>
      </c>
      <c r="U3135">
        <f t="shared" si="245"/>
        <v>2015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6"/>
        <v>0</v>
      </c>
      <c r="P3136" s="10">
        <f t="shared" si="242"/>
        <v>100</v>
      </c>
      <c r="Q3136" t="s">
        <v>8311</v>
      </c>
      <c r="R3136" t="s">
        <v>8348</v>
      </c>
      <c r="S3136" s="15">
        <f t="shared" si="243"/>
        <v>42340.360312500001</v>
      </c>
      <c r="T3136" s="15">
        <f t="shared" si="244"/>
        <v>42370.360312500001</v>
      </c>
      <c r="U3136">
        <f t="shared" si="245"/>
        <v>2015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6"/>
        <v>8</v>
      </c>
      <c r="P3137" s="10">
        <f t="shared" si="242"/>
        <v>100</v>
      </c>
      <c r="Q3137" t="s">
        <v>8311</v>
      </c>
      <c r="R3137" t="s">
        <v>8352</v>
      </c>
      <c r="S3137" s="15">
        <f t="shared" si="243"/>
        <v>41991.713460648149</v>
      </c>
      <c r="T3137" s="15">
        <f t="shared" si="244"/>
        <v>42050.651388888888</v>
      </c>
      <c r="U3137">
        <f t="shared" si="245"/>
        <v>2014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6"/>
        <v>4</v>
      </c>
      <c r="P3138" s="10">
        <f t="shared" si="242"/>
        <v>100</v>
      </c>
      <c r="Q3138" t="s">
        <v>8313</v>
      </c>
      <c r="R3138" t="s">
        <v>8355</v>
      </c>
      <c r="S3138" s="15">
        <f t="shared" si="243"/>
        <v>41871.65315972222</v>
      </c>
      <c r="T3138" s="15">
        <f t="shared" si="244"/>
        <v>41902.65315972222</v>
      </c>
      <c r="U3138">
        <f t="shared" si="245"/>
        <v>2014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6"/>
        <v>3</v>
      </c>
      <c r="P3139" s="10">
        <f t="shared" ref="P3139:P3202" si="247">ROUND(E3139/L3139,2)</f>
        <v>100</v>
      </c>
      <c r="Q3139" t="s">
        <v>8311</v>
      </c>
      <c r="R3139" t="s">
        <v>8349</v>
      </c>
      <c r="S3139" s="15">
        <f t="shared" ref="S3139:S3202" si="248">(((J3139/60)/60)/24)+DATE(1970,1,1)</f>
        <v>40672.729872685188</v>
      </c>
      <c r="T3139" s="15">
        <f t="shared" ref="T3139:T3202" si="249">(((I3139/60)/60)/24)+DATE(1970,1,1)</f>
        <v>40702.729872685188</v>
      </c>
      <c r="U3139">
        <f t="shared" ref="U3139:U3202" si="250">YEAR(S3139)</f>
        <v>2011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6"/>
        <v>0</v>
      </c>
      <c r="P3140" s="10">
        <f t="shared" si="247"/>
        <v>50</v>
      </c>
      <c r="Q3140" t="s">
        <v>8308</v>
      </c>
      <c r="R3140" t="s">
        <v>8342</v>
      </c>
      <c r="S3140" s="15">
        <f t="shared" si="248"/>
        <v>42063.721817129626</v>
      </c>
      <c r="T3140" s="15">
        <f t="shared" si="249"/>
        <v>42108.680150462969</v>
      </c>
      <c r="U3140">
        <f t="shared" si="250"/>
        <v>2015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6"/>
        <v>1</v>
      </c>
      <c r="P3141" s="10">
        <f t="shared" si="247"/>
        <v>100</v>
      </c>
      <c r="Q3141" t="s">
        <v>8319</v>
      </c>
      <c r="R3141" t="s">
        <v>8345</v>
      </c>
      <c r="S3141" s="15">
        <f t="shared" si="248"/>
        <v>42440.650335648148</v>
      </c>
      <c r="T3141" s="15">
        <f t="shared" si="249"/>
        <v>42499.868055555555</v>
      </c>
      <c r="U3141">
        <f t="shared" si="250"/>
        <v>2016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6"/>
        <v>2</v>
      </c>
      <c r="P3142" s="10">
        <f t="shared" si="247"/>
        <v>25</v>
      </c>
      <c r="Q3142" t="s">
        <v>8311</v>
      </c>
      <c r="R3142" t="s">
        <v>8356</v>
      </c>
      <c r="S3142" s="15">
        <f t="shared" si="248"/>
        <v>40736.668032407404</v>
      </c>
      <c r="T3142" s="15">
        <f t="shared" si="249"/>
        <v>40766.668032407404</v>
      </c>
      <c r="U3142">
        <f t="shared" si="250"/>
        <v>2011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6"/>
        <v>1</v>
      </c>
      <c r="P3143" s="10">
        <f t="shared" si="247"/>
        <v>100</v>
      </c>
      <c r="Q3143" t="s">
        <v>8323</v>
      </c>
      <c r="R3143" t="s">
        <v>8324</v>
      </c>
      <c r="S3143" s="15">
        <f t="shared" si="248"/>
        <v>42132.9143287037</v>
      </c>
      <c r="T3143" s="15">
        <f t="shared" si="249"/>
        <v>42162.9143287037</v>
      </c>
      <c r="U3143">
        <f t="shared" si="250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6"/>
        <v>100</v>
      </c>
      <c r="P3144" s="10">
        <f t="shared" si="247"/>
        <v>20</v>
      </c>
      <c r="Q3144" t="s">
        <v>8323</v>
      </c>
      <c r="R3144" t="s">
        <v>8326</v>
      </c>
      <c r="S3144" s="15">
        <f t="shared" si="248"/>
        <v>42649.54923611111</v>
      </c>
      <c r="T3144" s="15">
        <f t="shared" si="249"/>
        <v>42709.590902777782</v>
      </c>
      <c r="U3144">
        <f t="shared" si="250"/>
        <v>2016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6"/>
        <v>20</v>
      </c>
      <c r="P3145" s="10">
        <f t="shared" si="247"/>
        <v>100</v>
      </c>
      <c r="Q3145" t="s">
        <v>8323</v>
      </c>
      <c r="R3145" t="s">
        <v>8335</v>
      </c>
      <c r="S3145" s="15">
        <f t="shared" si="248"/>
        <v>41946.936909722222</v>
      </c>
      <c r="T3145" s="15">
        <f t="shared" si="249"/>
        <v>41966.936909722222</v>
      </c>
      <c r="U3145">
        <f t="shared" si="250"/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6"/>
        <v>10</v>
      </c>
      <c r="P3146" s="10">
        <f t="shared" si="247"/>
        <v>100</v>
      </c>
      <c r="Q3146" t="s">
        <v>8323</v>
      </c>
      <c r="R3146" t="s">
        <v>8326</v>
      </c>
      <c r="S3146" s="15">
        <f t="shared" si="248"/>
        <v>42203.677766203706</v>
      </c>
      <c r="T3146" s="15">
        <f t="shared" si="249"/>
        <v>42233.677766203706</v>
      </c>
      <c r="U3146">
        <f t="shared" si="250"/>
        <v>2015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6"/>
        <v>2</v>
      </c>
      <c r="P3147" s="10">
        <f t="shared" si="247"/>
        <v>25</v>
      </c>
      <c r="Q3147" t="s">
        <v>8323</v>
      </c>
      <c r="R3147" t="s">
        <v>8326</v>
      </c>
      <c r="S3147" s="15">
        <f t="shared" si="248"/>
        <v>41858.214629629627</v>
      </c>
      <c r="T3147" s="15">
        <f t="shared" si="249"/>
        <v>41888.214629629627</v>
      </c>
      <c r="U3147">
        <f t="shared" si="250"/>
        <v>2014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6"/>
        <v>5</v>
      </c>
      <c r="P3148" s="10">
        <f t="shared" si="247"/>
        <v>100</v>
      </c>
      <c r="Q3148" t="s">
        <v>8323</v>
      </c>
      <c r="R3148" t="s">
        <v>8326</v>
      </c>
      <c r="S3148" s="15">
        <f t="shared" si="248"/>
        <v>41914.590011574073</v>
      </c>
      <c r="T3148" s="15">
        <f t="shared" si="249"/>
        <v>41955.907638888893</v>
      </c>
      <c r="U3148">
        <f t="shared" si="250"/>
        <v>2014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6"/>
        <v>20</v>
      </c>
      <c r="P3149" s="10">
        <f t="shared" si="247"/>
        <v>100</v>
      </c>
      <c r="Q3149" t="s">
        <v>8323</v>
      </c>
      <c r="R3149" t="s">
        <v>8326</v>
      </c>
      <c r="S3149" s="15">
        <f t="shared" si="248"/>
        <v>42125.644467592589</v>
      </c>
      <c r="T3149" s="15">
        <f t="shared" si="249"/>
        <v>42155.644467592589</v>
      </c>
      <c r="U3149">
        <f t="shared" si="250"/>
        <v>2015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6"/>
        <v>17</v>
      </c>
      <c r="P3150" s="10">
        <f t="shared" si="247"/>
        <v>33.33</v>
      </c>
      <c r="Q3150" t="s">
        <v>8323</v>
      </c>
      <c r="R3150" t="s">
        <v>8326</v>
      </c>
      <c r="S3150" s="15">
        <f t="shared" si="248"/>
        <v>42057.190960648149</v>
      </c>
      <c r="T3150" s="15">
        <f t="shared" si="249"/>
        <v>42087.149293981478</v>
      </c>
      <c r="U3150">
        <f t="shared" si="250"/>
        <v>2015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6"/>
        <v>10</v>
      </c>
      <c r="P3151" s="10">
        <f t="shared" si="247"/>
        <v>16.670000000000002</v>
      </c>
      <c r="Q3151" t="s">
        <v>8323</v>
      </c>
      <c r="R3151" t="s">
        <v>8326</v>
      </c>
      <c r="S3151" s="15">
        <f t="shared" si="248"/>
        <v>42188.83293981482</v>
      </c>
      <c r="T3151" s="15">
        <f t="shared" si="249"/>
        <v>42242.772222222222</v>
      </c>
      <c r="U3151">
        <f t="shared" si="250"/>
        <v>2015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6"/>
        <v>1</v>
      </c>
      <c r="P3152" s="10">
        <f t="shared" si="247"/>
        <v>24</v>
      </c>
      <c r="Q3152" t="s">
        <v>8323</v>
      </c>
      <c r="R3152" t="s">
        <v>8326</v>
      </c>
      <c r="S3152" s="15">
        <f t="shared" si="248"/>
        <v>42802.718784722223</v>
      </c>
      <c r="T3152" s="15">
        <f t="shared" si="249"/>
        <v>42832.677118055552</v>
      </c>
      <c r="U3152">
        <f t="shared" si="250"/>
        <v>2017</v>
      </c>
    </row>
    <row r="3153" spans="1:21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6"/>
        <v>1</v>
      </c>
      <c r="P3153" s="10">
        <f t="shared" si="247"/>
        <v>10.56</v>
      </c>
      <c r="Q3153" t="s">
        <v>8308</v>
      </c>
      <c r="R3153" t="s">
        <v>8310</v>
      </c>
      <c r="S3153" s="15">
        <f t="shared" si="248"/>
        <v>42636.645358796297</v>
      </c>
      <c r="T3153" s="15">
        <f t="shared" si="249"/>
        <v>42666.645358796297</v>
      </c>
      <c r="U3153">
        <f t="shared" si="250"/>
        <v>2016</v>
      </c>
    </row>
    <row r="3154" spans="1:21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6"/>
        <v>2</v>
      </c>
      <c r="P3154" s="10">
        <f t="shared" si="247"/>
        <v>15.83</v>
      </c>
      <c r="Q3154" t="s">
        <v>8323</v>
      </c>
      <c r="R3154" t="s">
        <v>8326</v>
      </c>
      <c r="S3154" s="15">
        <f t="shared" si="248"/>
        <v>41781.045173611114</v>
      </c>
      <c r="T3154" s="15">
        <f t="shared" si="249"/>
        <v>41811.045173611114</v>
      </c>
      <c r="U3154">
        <f t="shared" si="250"/>
        <v>2014</v>
      </c>
    </row>
    <row r="3155" spans="1:21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6"/>
        <v>6</v>
      </c>
      <c r="P3155" s="10">
        <f t="shared" si="247"/>
        <v>9.5</v>
      </c>
      <c r="Q3155" t="s">
        <v>8323</v>
      </c>
      <c r="R3155" t="s">
        <v>8326</v>
      </c>
      <c r="S3155" s="15">
        <f t="shared" si="248"/>
        <v>41920.963472222218</v>
      </c>
      <c r="T3155" s="15">
        <f t="shared" si="249"/>
        <v>41951</v>
      </c>
      <c r="U3155">
        <f t="shared" si="250"/>
        <v>2014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6"/>
        <v>3</v>
      </c>
      <c r="P3156" s="10">
        <f t="shared" si="247"/>
        <v>23.75</v>
      </c>
      <c r="Q3156" t="s">
        <v>8323</v>
      </c>
      <c r="R3156" t="s">
        <v>8326</v>
      </c>
      <c r="S3156" s="15">
        <f t="shared" si="248"/>
        <v>42446.060694444444</v>
      </c>
      <c r="T3156" s="15">
        <f t="shared" si="249"/>
        <v>42461.165972222225</v>
      </c>
      <c r="U3156">
        <f t="shared" si="250"/>
        <v>2016</v>
      </c>
    </row>
    <row r="3157" spans="1:21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6"/>
        <v>4</v>
      </c>
      <c r="P3157" s="10">
        <f t="shared" si="247"/>
        <v>23.5</v>
      </c>
      <c r="Q3157" t="s">
        <v>8313</v>
      </c>
      <c r="R3157" t="s">
        <v>8355</v>
      </c>
      <c r="S3157" s="15">
        <f t="shared" si="248"/>
        <v>41936.020752314813</v>
      </c>
      <c r="T3157" s="15">
        <f t="shared" si="249"/>
        <v>41956.062418981484</v>
      </c>
      <c r="U3157">
        <f t="shared" si="250"/>
        <v>2014</v>
      </c>
    </row>
    <row r="3158" spans="1:21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6"/>
        <v>3</v>
      </c>
      <c r="P3158" s="10">
        <f t="shared" si="247"/>
        <v>15.67</v>
      </c>
      <c r="Q3158" t="s">
        <v>8323</v>
      </c>
      <c r="R3158" t="s">
        <v>8326</v>
      </c>
      <c r="S3158" s="15">
        <f t="shared" si="248"/>
        <v>42029.135879629626</v>
      </c>
      <c r="T3158" s="15">
        <f t="shared" si="249"/>
        <v>42059.135879629626</v>
      </c>
      <c r="U3158">
        <f t="shared" si="250"/>
        <v>2015</v>
      </c>
    </row>
    <row r="3159" spans="1:21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6"/>
        <v>9</v>
      </c>
      <c r="P3159" s="10">
        <f t="shared" si="247"/>
        <v>31</v>
      </c>
      <c r="Q3159" t="s">
        <v>8313</v>
      </c>
      <c r="R3159" t="s">
        <v>8351</v>
      </c>
      <c r="S3159" s="15">
        <f t="shared" si="248"/>
        <v>42246.789965277778</v>
      </c>
      <c r="T3159" s="15">
        <f t="shared" si="249"/>
        <v>42303.888888888891</v>
      </c>
      <c r="U3159">
        <f t="shared" si="250"/>
        <v>2015</v>
      </c>
    </row>
    <row r="3160" spans="1:21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6"/>
        <v>1</v>
      </c>
      <c r="P3160" s="10">
        <f t="shared" si="247"/>
        <v>15.33</v>
      </c>
      <c r="Q3160" t="s">
        <v>8321</v>
      </c>
      <c r="R3160" t="s">
        <v>8337</v>
      </c>
      <c r="S3160" s="15">
        <f t="shared" si="248"/>
        <v>41968.172106481477</v>
      </c>
      <c r="T3160" s="15">
        <f t="shared" si="249"/>
        <v>41998.333333333328</v>
      </c>
      <c r="U3160">
        <f t="shared" si="250"/>
        <v>2014</v>
      </c>
    </row>
    <row r="3161" spans="1:21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6"/>
        <v>0</v>
      </c>
      <c r="P3161" s="10">
        <f t="shared" si="247"/>
        <v>22.75</v>
      </c>
      <c r="Q3161" t="s">
        <v>8308</v>
      </c>
      <c r="R3161" t="s">
        <v>8315</v>
      </c>
      <c r="S3161" s="15">
        <f t="shared" si="248"/>
        <v>42551.884189814817</v>
      </c>
      <c r="T3161" s="15">
        <f t="shared" si="249"/>
        <v>42581.884189814817</v>
      </c>
      <c r="U3161">
        <f t="shared" si="250"/>
        <v>2016</v>
      </c>
    </row>
    <row r="3162" spans="1:21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6"/>
        <v>0</v>
      </c>
      <c r="P3162" s="10">
        <f t="shared" si="247"/>
        <v>90</v>
      </c>
      <c r="Q3162" t="s">
        <v>8308</v>
      </c>
      <c r="R3162" t="s">
        <v>8342</v>
      </c>
      <c r="S3162" s="15">
        <f t="shared" si="248"/>
        <v>42384.306840277779</v>
      </c>
      <c r="T3162" s="15">
        <f t="shared" si="249"/>
        <v>42443.958333333328</v>
      </c>
      <c r="U3162">
        <f t="shared" si="250"/>
        <v>2016</v>
      </c>
    </row>
    <row r="3163" spans="1:21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6"/>
        <v>1</v>
      </c>
      <c r="P3163" s="10">
        <f t="shared" si="247"/>
        <v>22.5</v>
      </c>
      <c r="Q3163" t="s">
        <v>8308</v>
      </c>
      <c r="R3163" t="s">
        <v>8310</v>
      </c>
      <c r="S3163" s="15">
        <f t="shared" si="248"/>
        <v>42752.845451388886</v>
      </c>
      <c r="T3163" s="15">
        <f t="shared" si="249"/>
        <v>42784.249305555553</v>
      </c>
      <c r="U3163">
        <f t="shared" si="250"/>
        <v>2017</v>
      </c>
    </row>
    <row r="3164" spans="1:21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6"/>
        <v>5</v>
      </c>
      <c r="P3164" s="10">
        <f t="shared" si="247"/>
        <v>18</v>
      </c>
      <c r="Q3164" t="s">
        <v>8327</v>
      </c>
      <c r="R3164" t="s">
        <v>8350</v>
      </c>
      <c r="S3164" s="15">
        <f t="shared" si="248"/>
        <v>40921.117662037039</v>
      </c>
      <c r="T3164" s="15">
        <f t="shared" si="249"/>
        <v>40951.117662037039</v>
      </c>
      <c r="U3164">
        <f t="shared" si="250"/>
        <v>2012</v>
      </c>
    </row>
    <row r="3165" spans="1:21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6"/>
        <v>0</v>
      </c>
      <c r="P3165" s="10">
        <f t="shared" si="247"/>
        <v>30</v>
      </c>
      <c r="Q3165" t="s">
        <v>8327</v>
      </c>
      <c r="R3165" t="s">
        <v>8350</v>
      </c>
      <c r="S3165" s="15">
        <f t="shared" si="248"/>
        <v>41829.965532407405</v>
      </c>
      <c r="T3165" s="15">
        <f t="shared" si="249"/>
        <v>41881.645833333336</v>
      </c>
      <c r="U3165">
        <f t="shared" si="250"/>
        <v>2014</v>
      </c>
    </row>
    <row r="3166" spans="1:21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ref="O3166:O3229" si="251">ROUND(E3166/D3166*100,0)</f>
        <v>1</v>
      </c>
      <c r="P3166" s="10">
        <f t="shared" si="247"/>
        <v>18</v>
      </c>
      <c r="Q3166" t="s">
        <v>8319</v>
      </c>
      <c r="R3166" t="s">
        <v>8345</v>
      </c>
      <c r="S3166" s="15">
        <f t="shared" si="248"/>
        <v>41809.754016203704</v>
      </c>
      <c r="T3166" s="15">
        <f t="shared" si="249"/>
        <v>41854.754016203704</v>
      </c>
      <c r="U3166">
        <f t="shared" si="250"/>
        <v>2014</v>
      </c>
    </row>
    <row r="3167" spans="1:21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51"/>
        <v>0</v>
      </c>
      <c r="P3167" s="10">
        <f t="shared" si="247"/>
        <v>30</v>
      </c>
      <c r="Q3167" t="s">
        <v>8311</v>
      </c>
      <c r="R3167" t="s">
        <v>8356</v>
      </c>
      <c r="S3167" s="15">
        <f t="shared" si="248"/>
        <v>41373.579675925925</v>
      </c>
      <c r="T3167" s="15">
        <f t="shared" si="249"/>
        <v>41418.579675925925</v>
      </c>
      <c r="U3167">
        <f t="shared" si="250"/>
        <v>2013</v>
      </c>
    </row>
    <row r="3168" spans="1:21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51"/>
        <v>2</v>
      </c>
      <c r="P3168" s="10">
        <f t="shared" si="247"/>
        <v>30</v>
      </c>
      <c r="Q3168" t="s">
        <v>8323</v>
      </c>
      <c r="R3168" t="s">
        <v>8326</v>
      </c>
      <c r="S3168" s="15">
        <f t="shared" si="248"/>
        <v>42358.684872685189</v>
      </c>
      <c r="T3168" s="15">
        <f t="shared" si="249"/>
        <v>42387</v>
      </c>
      <c r="U3168">
        <f t="shared" si="250"/>
        <v>2015</v>
      </c>
    </row>
    <row r="3169" spans="1:21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51"/>
        <v>0</v>
      </c>
      <c r="P3169" s="10">
        <f t="shared" si="247"/>
        <v>17.2</v>
      </c>
      <c r="Q3169" t="s">
        <v>8319</v>
      </c>
      <c r="R3169" t="s">
        <v>8357</v>
      </c>
      <c r="S3169" s="15">
        <f t="shared" si="248"/>
        <v>41858.825439814813</v>
      </c>
      <c r="T3169" s="15">
        <f t="shared" si="249"/>
        <v>41903.825439814813</v>
      </c>
      <c r="U3169">
        <f t="shared" si="250"/>
        <v>2014</v>
      </c>
    </row>
    <row r="3170" spans="1:21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51"/>
        <v>29</v>
      </c>
      <c r="P3170" s="10">
        <f t="shared" si="247"/>
        <v>14.33</v>
      </c>
      <c r="Q3170" t="s">
        <v>8323</v>
      </c>
      <c r="R3170" t="s">
        <v>8326</v>
      </c>
      <c r="S3170" s="15">
        <f t="shared" si="248"/>
        <v>42512.626747685179</v>
      </c>
      <c r="T3170" s="15">
        <f t="shared" si="249"/>
        <v>42572.626747685179</v>
      </c>
      <c r="U3170">
        <f t="shared" si="250"/>
        <v>2016</v>
      </c>
    </row>
    <row r="3171" spans="1:21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51"/>
        <v>1</v>
      </c>
      <c r="P3171" s="10">
        <f t="shared" si="247"/>
        <v>42.5</v>
      </c>
      <c r="Q3171" t="s">
        <v>8311</v>
      </c>
      <c r="R3171" t="s">
        <v>8349</v>
      </c>
      <c r="S3171" s="15">
        <f t="shared" si="248"/>
        <v>41652.742488425924</v>
      </c>
      <c r="T3171" s="15">
        <f t="shared" si="249"/>
        <v>41712.700821759259</v>
      </c>
      <c r="U3171">
        <f t="shared" si="250"/>
        <v>2014</v>
      </c>
    </row>
    <row r="3172" spans="1:21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51"/>
        <v>5</v>
      </c>
      <c r="P3172" s="10">
        <f t="shared" si="247"/>
        <v>21.25</v>
      </c>
      <c r="Q3172" t="s">
        <v>8327</v>
      </c>
      <c r="R3172" t="s">
        <v>8330</v>
      </c>
      <c r="S3172" s="15">
        <f t="shared" si="248"/>
        <v>41841.56381944444</v>
      </c>
      <c r="T3172" s="15">
        <f t="shared" si="249"/>
        <v>41882.818749999999</v>
      </c>
      <c r="U3172">
        <f t="shared" si="250"/>
        <v>2014</v>
      </c>
    </row>
    <row r="3173" spans="1:21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51"/>
        <v>0</v>
      </c>
      <c r="P3173" s="10">
        <f t="shared" si="247"/>
        <v>21.25</v>
      </c>
      <c r="Q3173" t="s">
        <v>8308</v>
      </c>
      <c r="R3173" t="s">
        <v>8318</v>
      </c>
      <c r="S3173" s="15">
        <f t="shared" si="248"/>
        <v>41767.587094907409</v>
      </c>
      <c r="T3173" s="15">
        <f t="shared" si="249"/>
        <v>41782.587094907409</v>
      </c>
      <c r="U3173">
        <f t="shared" si="250"/>
        <v>2014</v>
      </c>
    </row>
    <row r="3174" spans="1:21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51"/>
        <v>0</v>
      </c>
      <c r="P3174" s="10">
        <f t="shared" si="247"/>
        <v>21.25</v>
      </c>
      <c r="Q3174" t="s">
        <v>8316</v>
      </c>
      <c r="R3174" t="s">
        <v>8334</v>
      </c>
      <c r="S3174" s="15">
        <f t="shared" si="248"/>
        <v>41832.086377314816</v>
      </c>
      <c r="T3174" s="15">
        <f t="shared" si="249"/>
        <v>41867.086377314816</v>
      </c>
      <c r="U3174">
        <f t="shared" si="250"/>
        <v>2014</v>
      </c>
    </row>
    <row r="3175" spans="1:21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51"/>
        <v>1</v>
      </c>
      <c r="P3175" s="10">
        <f t="shared" si="247"/>
        <v>5.31</v>
      </c>
      <c r="Q3175" t="s">
        <v>8316</v>
      </c>
      <c r="R3175" t="s">
        <v>8334</v>
      </c>
      <c r="S3175" s="15">
        <f t="shared" si="248"/>
        <v>41018.711863425924</v>
      </c>
      <c r="T3175" s="15">
        <f t="shared" si="249"/>
        <v>41048.711863425924</v>
      </c>
      <c r="U3175">
        <f t="shared" si="250"/>
        <v>2012</v>
      </c>
    </row>
    <row r="3176" spans="1:21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51"/>
        <v>3</v>
      </c>
      <c r="P3176" s="10">
        <f t="shared" si="247"/>
        <v>21.25</v>
      </c>
      <c r="Q3176" t="s">
        <v>8319</v>
      </c>
      <c r="R3176" t="s">
        <v>8320</v>
      </c>
      <c r="S3176" s="15">
        <f t="shared" si="248"/>
        <v>42804.895474537043</v>
      </c>
      <c r="T3176" s="15">
        <f t="shared" si="249"/>
        <v>42834.853807870371</v>
      </c>
      <c r="U3176">
        <f t="shared" si="250"/>
        <v>2017</v>
      </c>
    </row>
    <row r="3177" spans="1:21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51"/>
        <v>6</v>
      </c>
      <c r="P3177" s="10">
        <f t="shared" si="247"/>
        <v>12.14</v>
      </c>
      <c r="Q3177" t="s">
        <v>8319</v>
      </c>
      <c r="R3177" t="s">
        <v>8345</v>
      </c>
      <c r="S3177" s="15">
        <f t="shared" si="248"/>
        <v>42510.341631944444</v>
      </c>
      <c r="T3177" s="15">
        <f t="shared" si="249"/>
        <v>42540.341631944444</v>
      </c>
      <c r="U3177">
        <f t="shared" si="250"/>
        <v>2016</v>
      </c>
    </row>
    <row r="3178" spans="1:21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51"/>
        <v>8</v>
      </c>
      <c r="P3178" s="10">
        <f t="shared" si="247"/>
        <v>10.38</v>
      </c>
      <c r="Q3178" t="s">
        <v>8316</v>
      </c>
      <c r="R3178" t="s">
        <v>8334</v>
      </c>
      <c r="S3178" s="15">
        <f t="shared" si="248"/>
        <v>42333.598530092597</v>
      </c>
      <c r="T3178" s="15">
        <f t="shared" si="249"/>
        <v>42363.598530092597</v>
      </c>
      <c r="U3178">
        <f t="shared" si="250"/>
        <v>2015</v>
      </c>
    </row>
    <row r="3179" spans="1:21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51"/>
        <v>3</v>
      </c>
      <c r="P3179" s="10">
        <f t="shared" si="247"/>
        <v>20.5</v>
      </c>
      <c r="Q3179" t="s">
        <v>8321</v>
      </c>
      <c r="R3179" t="s">
        <v>8339</v>
      </c>
      <c r="S3179" s="15">
        <f t="shared" si="248"/>
        <v>41753.758043981477</v>
      </c>
      <c r="T3179" s="15">
        <f t="shared" si="249"/>
        <v>41773.758043981477</v>
      </c>
      <c r="U3179">
        <f t="shared" si="250"/>
        <v>2014</v>
      </c>
    </row>
    <row r="3180" spans="1:21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51"/>
        <v>1</v>
      </c>
      <c r="P3180" s="10">
        <f t="shared" si="247"/>
        <v>16.399999999999999</v>
      </c>
      <c r="Q3180" t="s">
        <v>8321</v>
      </c>
      <c r="R3180" t="s">
        <v>8339</v>
      </c>
      <c r="S3180" s="15">
        <f t="shared" si="248"/>
        <v>41938.717256944445</v>
      </c>
      <c r="T3180" s="15">
        <f t="shared" si="249"/>
        <v>41969.551388888889</v>
      </c>
      <c r="U3180">
        <f t="shared" si="250"/>
        <v>2014</v>
      </c>
    </row>
    <row r="3181" spans="1:21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51"/>
        <v>0</v>
      </c>
      <c r="P3181" s="10">
        <f t="shared" si="247"/>
        <v>20.5</v>
      </c>
      <c r="Q3181" t="s">
        <v>8308</v>
      </c>
      <c r="R3181" t="s">
        <v>8342</v>
      </c>
      <c r="S3181" s="15">
        <f t="shared" si="248"/>
        <v>41961.18913194444</v>
      </c>
      <c r="T3181" s="15">
        <f t="shared" si="249"/>
        <v>41991.18913194444</v>
      </c>
      <c r="U3181">
        <f t="shared" si="250"/>
        <v>2014</v>
      </c>
    </row>
    <row r="3182" spans="1:21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51"/>
        <v>0</v>
      </c>
      <c r="P3182" s="10">
        <f t="shared" si="247"/>
        <v>20.25</v>
      </c>
      <c r="Q3182" t="s">
        <v>8321</v>
      </c>
      <c r="R3182" t="s">
        <v>8337</v>
      </c>
      <c r="S3182" s="15">
        <f t="shared" si="248"/>
        <v>42168.559432870374</v>
      </c>
      <c r="T3182" s="15">
        <f t="shared" si="249"/>
        <v>42208.559432870374</v>
      </c>
      <c r="U3182">
        <f t="shared" si="250"/>
        <v>2015</v>
      </c>
    </row>
    <row r="3183" spans="1:21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51"/>
        <v>3</v>
      </c>
      <c r="P3183" s="10">
        <f t="shared" si="247"/>
        <v>16.2</v>
      </c>
      <c r="Q3183" t="s">
        <v>8316</v>
      </c>
      <c r="R3183" t="s">
        <v>8334</v>
      </c>
      <c r="S3183" s="15">
        <f t="shared" si="248"/>
        <v>41661.381041666667</v>
      </c>
      <c r="T3183" s="15">
        <f t="shared" si="249"/>
        <v>41689.381041666667</v>
      </c>
      <c r="U3183">
        <f t="shared" si="250"/>
        <v>2014</v>
      </c>
    </row>
    <row r="3184" spans="1:21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51"/>
        <v>1</v>
      </c>
      <c r="P3184" s="10">
        <f t="shared" si="247"/>
        <v>20</v>
      </c>
      <c r="Q3184" t="s">
        <v>8308</v>
      </c>
      <c r="R3184" t="s">
        <v>8342</v>
      </c>
      <c r="S3184" s="15">
        <f t="shared" si="248"/>
        <v>42632.443368055552</v>
      </c>
      <c r="T3184" s="15">
        <f t="shared" si="249"/>
        <v>42662.443368055552</v>
      </c>
      <c r="U3184">
        <f t="shared" si="250"/>
        <v>2016</v>
      </c>
    </row>
    <row r="3185" spans="1:21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51"/>
        <v>1</v>
      </c>
      <c r="P3185" s="10">
        <f t="shared" si="247"/>
        <v>20</v>
      </c>
      <c r="Q3185" t="s">
        <v>8311</v>
      </c>
      <c r="R3185" t="s">
        <v>8349</v>
      </c>
      <c r="S3185" s="15">
        <f t="shared" si="248"/>
        <v>42144.769479166673</v>
      </c>
      <c r="T3185" s="15">
        <f t="shared" si="249"/>
        <v>42174.769479166673</v>
      </c>
      <c r="U3185">
        <f t="shared" si="250"/>
        <v>2015</v>
      </c>
    </row>
    <row r="3186" spans="1:21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51"/>
        <v>8</v>
      </c>
      <c r="P3186" s="10">
        <f t="shared" si="247"/>
        <v>11.43</v>
      </c>
      <c r="Q3186" t="s">
        <v>8319</v>
      </c>
      <c r="R3186" t="s">
        <v>8320</v>
      </c>
      <c r="S3186" s="15">
        <f t="shared" si="248"/>
        <v>42794.022349537037</v>
      </c>
      <c r="T3186" s="15">
        <f t="shared" si="249"/>
        <v>42823.980682870373</v>
      </c>
      <c r="U3186">
        <f t="shared" si="250"/>
        <v>2017</v>
      </c>
    </row>
    <row r="3187" spans="1:21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51"/>
        <v>32</v>
      </c>
      <c r="P3187" s="10">
        <f t="shared" si="247"/>
        <v>26.67</v>
      </c>
      <c r="Q3187" t="s">
        <v>8323</v>
      </c>
      <c r="R3187" t="s">
        <v>8326</v>
      </c>
      <c r="S3187" s="15">
        <f t="shared" si="248"/>
        <v>42257.590833333335</v>
      </c>
      <c r="T3187" s="15">
        <f t="shared" si="249"/>
        <v>42271.590833333335</v>
      </c>
      <c r="U3187">
        <f t="shared" si="250"/>
        <v>2015</v>
      </c>
    </row>
    <row r="3188" spans="1:21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51"/>
        <v>11</v>
      </c>
      <c r="P3188" s="10">
        <f t="shared" si="247"/>
        <v>40</v>
      </c>
      <c r="Q3188" t="s">
        <v>8323</v>
      </c>
      <c r="R3188" t="s">
        <v>8326</v>
      </c>
      <c r="S3188" s="15">
        <f t="shared" si="248"/>
        <v>42497.070775462969</v>
      </c>
      <c r="T3188" s="15">
        <f t="shared" si="249"/>
        <v>42514.600694444445</v>
      </c>
      <c r="U3188">
        <f t="shared" si="250"/>
        <v>2016</v>
      </c>
    </row>
    <row r="3189" spans="1:21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51"/>
        <v>8</v>
      </c>
      <c r="P3189" s="10">
        <f t="shared" si="247"/>
        <v>26</v>
      </c>
      <c r="Q3189" t="s">
        <v>8313</v>
      </c>
      <c r="R3189" t="s">
        <v>8353</v>
      </c>
      <c r="S3189" s="15">
        <f t="shared" si="248"/>
        <v>42181.902037037042</v>
      </c>
      <c r="T3189" s="15">
        <f t="shared" si="249"/>
        <v>42201.902037037042</v>
      </c>
      <c r="U3189">
        <f t="shared" si="250"/>
        <v>2015</v>
      </c>
    </row>
    <row r="3190" spans="1:21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51"/>
        <v>1</v>
      </c>
      <c r="P3190" s="10">
        <f t="shared" si="247"/>
        <v>38.5</v>
      </c>
      <c r="Q3190" t="s">
        <v>8311</v>
      </c>
      <c r="R3190" t="s">
        <v>8348</v>
      </c>
      <c r="S3190" s="15">
        <f t="shared" si="248"/>
        <v>42391.35019675926</v>
      </c>
      <c r="T3190" s="15">
        <f t="shared" si="249"/>
        <v>42421.35019675926</v>
      </c>
      <c r="U3190">
        <f t="shared" si="250"/>
        <v>2016</v>
      </c>
    </row>
    <row r="3191" spans="1:21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51"/>
        <v>1</v>
      </c>
      <c r="P3191" s="10">
        <f t="shared" si="247"/>
        <v>15.2</v>
      </c>
      <c r="Q3191" t="s">
        <v>8321</v>
      </c>
      <c r="R3191" t="s">
        <v>8339</v>
      </c>
      <c r="S3191" s="15">
        <f t="shared" si="248"/>
        <v>41129.942870370374</v>
      </c>
      <c r="T3191" s="15">
        <f t="shared" si="249"/>
        <v>41159.942870370374</v>
      </c>
      <c r="U3191">
        <f t="shared" si="250"/>
        <v>2012</v>
      </c>
    </row>
    <row r="3192" spans="1:21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51"/>
        <v>1</v>
      </c>
      <c r="P3192" s="10">
        <f t="shared" si="247"/>
        <v>19</v>
      </c>
      <c r="Q3192" t="s">
        <v>8313</v>
      </c>
      <c r="R3192" t="s">
        <v>8314</v>
      </c>
      <c r="S3192" s="15">
        <f t="shared" si="248"/>
        <v>41913.94840277778</v>
      </c>
      <c r="T3192" s="15">
        <f t="shared" si="249"/>
        <v>41943.94840277778</v>
      </c>
      <c r="U3192">
        <f t="shared" si="250"/>
        <v>2014</v>
      </c>
    </row>
    <row r="3193" spans="1:21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51"/>
        <v>0</v>
      </c>
      <c r="P3193" s="10">
        <f t="shared" si="247"/>
        <v>75</v>
      </c>
      <c r="Q3193" t="s">
        <v>8308</v>
      </c>
      <c r="R3193" t="s">
        <v>8310</v>
      </c>
      <c r="S3193" s="15">
        <f t="shared" si="248"/>
        <v>41946.898090277777</v>
      </c>
      <c r="T3193" s="15">
        <f t="shared" si="249"/>
        <v>41991.898090277777</v>
      </c>
      <c r="U3193">
        <f t="shared" si="250"/>
        <v>2014</v>
      </c>
    </row>
    <row r="3194" spans="1:21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51"/>
        <v>0</v>
      </c>
      <c r="P3194" s="10">
        <f t="shared" si="247"/>
        <v>37.5</v>
      </c>
      <c r="Q3194" t="s">
        <v>8319</v>
      </c>
      <c r="R3194" t="s">
        <v>8345</v>
      </c>
      <c r="S3194" s="15">
        <f t="shared" si="248"/>
        <v>42507.71025462963</v>
      </c>
      <c r="T3194" s="15">
        <f t="shared" si="249"/>
        <v>42537.71025462963</v>
      </c>
      <c r="U3194">
        <f t="shared" si="250"/>
        <v>2016</v>
      </c>
    </row>
    <row r="3195" spans="1:21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51"/>
        <v>0</v>
      </c>
      <c r="P3195" s="10">
        <f t="shared" si="247"/>
        <v>25</v>
      </c>
      <c r="Q3195" t="s">
        <v>8311</v>
      </c>
      <c r="R3195" t="s">
        <v>8348</v>
      </c>
      <c r="S3195" s="15">
        <f t="shared" si="248"/>
        <v>42529.730717592596</v>
      </c>
      <c r="T3195" s="15">
        <f t="shared" si="249"/>
        <v>42559.730717592596</v>
      </c>
      <c r="U3195">
        <f t="shared" si="250"/>
        <v>2016</v>
      </c>
    </row>
    <row r="3196" spans="1:21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51"/>
        <v>2</v>
      </c>
      <c r="P3196" s="10">
        <f t="shared" si="247"/>
        <v>25</v>
      </c>
      <c r="Q3196" t="s">
        <v>8313</v>
      </c>
      <c r="R3196" t="s">
        <v>8351</v>
      </c>
      <c r="S3196" s="15">
        <f t="shared" si="248"/>
        <v>41941.430196759262</v>
      </c>
      <c r="T3196" s="15">
        <f t="shared" si="249"/>
        <v>41986.471863425926</v>
      </c>
      <c r="U3196">
        <f t="shared" si="250"/>
        <v>2014</v>
      </c>
    </row>
    <row r="3197" spans="1:21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51"/>
        <v>0</v>
      </c>
      <c r="P3197" s="10">
        <f t="shared" si="247"/>
        <v>37.5</v>
      </c>
      <c r="Q3197" t="s">
        <v>8327</v>
      </c>
      <c r="R3197" t="s">
        <v>8330</v>
      </c>
      <c r="S3197" s="15">
        <f t="shared" si="248"/>
        <v>42460.610520833332</v>
      </c>
      <c r="T3197" s="15">
        <f t="shared" si="249"/>
        <v>42504.207638888889</v>
      </c>
      <c r="U3197">
        <f t="shared" si="250"/>
        <v>2016</v>
      </c>
    </row>
    <row r="3198" spans="1:21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51"/>
        <v>3</v>
      </c>
      <c r="P3198" s="10">
        <f t="shared" si="247"/>
        <v>37.5</v>
      </c>
      <c r="Q3198" t="s">
        <v>8308</v>
      </c>
      <c r="R3198" t="s">
        <v>8342</v>
      </c>
      <c r="S3198" s="15">
        <f t="shared" si="248"/>
        <v>42195.187534722223</v>
      </c>
      <c r="T3198" s="15">
        <f t="shared" si="249"/>
        <v>42220.187534722223</v>
      </c>
      <c r="U3198">
        <f t="shared" si="250"/>
        <v>2015</v>
      </c>
    </row>
    <row r="3199" spans="1:21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51"/>
        <v>0</v>
      </c>
      <c r="P3199" s="10">
        <f t="shared" si="247"/>
        <v>37.5</v>
      </c>
      <c r="Q3199" t="s">
        <v>8319</v>
      </c>
      <c r="R3199" t="s">
        <v>8357</v>
      </c>
      <c r="S3199" s="15">
        <f t="shared" si="248"/>
        <v>42078.997361111105</v>
      </c>
      <c r="T3199" s="15">
        <f t="shared" si="249"/>
        <v>42138.997361111105</v>
      </c>
      <c r="U3199">
        <f t="shared" si="250"/>
        <v>2015</v>
      </c>
    </row>
    <row r="3200" spans="1:21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51"/>
        <v>1</v>
      </c>
      <c r="P3200" s="10">
        <f t="shared" si="247"/>
        <v>25</v>
      </c>
      <c r="Q3200" t="s">
        <v>8319</v>
      </c>
      <c r="R3200" t="s">
        <v>8345</v>
      </c>
      <c r="S3200" s="15">
        <f t="shared" si="248"/>
        <v>42594.524756944447</v>
      </c>
      <c r="T3200" s="15">
        <f t="shared" si="249"/>
        <v>42654.524756944447</v>
      </c>
      <c r="U3200">
        <f t="shared" si="250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51"/>
        <v>150</v>
      </c>
      <c r="P3201" s="10">
        <f t="shared" si="247"/>
        <v>25</v>
      </c>
      <c r="Q3201" t="s">
        <v>8323</v>
      </c>
      <c r="R3201" t="s">
        <v>8326</v>
      </c>
      <c r="S3201" s="15">
        <f t="shared" si="248"/>
        <v>42416.691655092596</v>
      </c>
      <c r="T3201" s="15">
        <f t="shared" si="249"/>
        <v>42432.791666666672</v>
      </c>
      <c r="U3201">
        <f t="shared" si="250"/>
        <v>2016</v>
      </c>
    </row>
    <row r="3202" spans="1:21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51"/>
        <v>5</v>
      </c>
      <c r="P3202" s="10">
        <f t="shared" si="247"/>
        <v>18.75</v>
      </c>
      <c r="Q3202" t="s">
        <v>8323</v>
      </c>
      <c r="R3202" t="s">
        <v>8326</v>
      </c>
      <c r="S3202" s="15">
        <f t="shared" si="248"/>
        <v>41940.967951388891</v>
      </c>
      <c r="T3202" s="15">
        <f t="shared" si="249"/>
        <v>41952.5</v>
      </c>
      <c r="U3202">
        <f t="shared" si="250"/>
        <v>2014</v>
      </c>
    </row>
    <row r="3203" spans="1:21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1"/>
        <v>0</v>
      </c>
      <c r="P3203" s="10">
        <f t="shared" ref="P3203:P3266" si="252">ROUND(E3203/L3203,2)</f>
        <v>37.5</v>
      </c>
      <c r="Q3203" t="s">
        <v>8323</v>
      </c>
      <c r="R3203" t="s">
        <v>8324</v>
      </c>
      <c r="S3203" s="15">
        <f t="shared" ref="S3203:S3266" si="253">(((J3203/60)/60)/24)+DATE(1970,1,1)</f>
        <v>42122.670069444444</v>
      </c>
      <c r="T3203" s="15">
        <f t="shared" ref="T3203:T3266" si="254">(((I3203/60)/60)/24)+DATE(1970,1,1)</f>
        <v>42152.665972222225</v>
      </c>
      <c r="U3203">
        <f t="shared" ref="U3203:U3266" si="255">YEAR(S3203)</f>
        <v>2015</v>
      </c>
    </row>
    <row r="3204" spans="1:21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1"/>
        <v>4</v>
      </c>
      <c r="P3204" s="10">
        <f t="shared" si="252"/>
        <v>25</v>
      </c>
      <c r="Q3204" t="s">
        <v>8323</v>
      </c>
      <c r="R3204" t="s">
        <v>8326</v>
      </c>
      <c r="S3204" s="15">
        <f t="shared" si="253"/>
        <v>41851.700925925928</v>
      </c>
      <c r="T3204" s="15">
        <f t="shared" si="254"/>
        <v>41891.700925925928</v>
      </c>
      <c r="U3204">
        <f t="shared" si="255"/>
        <v>2014</v>
      </c>
    </row>
    <row r="3205" spans="1:21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1"/>
        <v>0</v>
      </c>
      <c r="P3205" s="10">
        <f t="shared" si="252"/>
        <v>5.29</v>
      </c>
      <c r="Q3205" t="s">
        <v>8319</v>
      </c>
      <c r="R3205" t="s">
        <v>8345</v>
      </c>
      <c r="S3205" s="15">
        <f t="shared" si="253"/>
        <v>42028.118865740747</v>
      </c>
      <c r="T3205" s="15">
        <f t="shared" si="254"/>
        <v>42059.125</v>
      </c>
      <c r="U3205">
        <f t="shared" si="255"/>
        <v>2015</v>
      </c>
    </row>
    <row r="3206" spans="1:21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1"/>
        <v>0</v>
      </c>
      <c r="P3206" s="10">
        <f t="shared" si="252"/>
        <v>24.33</v>
      </c>
      <c r="Q3206" t="s">
        <v>8319</v>
      </c>
      <c r="R3206" t="s">
        <v>8345</v>
      </c>
      <c r="S3206" s="15">
        <f t="shared" si="253"/>
        <v>42675.171076388884</v>
      </c>
      <c r="T3206" s="15">
        <f t="shared" si="254"/>
        <v>42705.212743055556</v>
      </c>
      <c r="U3206">
        <f t="shared" si="255"/>
        <v>2016</v>
      </c>
    </row>
    <row r="3207" spans="1:21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1"/>
        <v>7</v>
      </c>
      <c r="P3207" s="10">
        <f t="shared" si="252"/>
        <v>18</v>
      </c>
      <c r="Q3207" t="s">
        <v>8327</v>
      </c>
      <c r="R3207" t="s">
        <v>8328</v>
      </c>
      <c r="S3207" s="15">
        <f t="shared" si="253"/>
        <v>40751.753298611111</v>
      </c>
      <c r="T3207" s="15">
        <f t="shared" si="254"/>
        <v>40787.25</v>
      </c>
      <c r="U3207">
        <f t="shared" si="255"/>
        <v>2011</v>
      </c>
    </row>
    <row r="3208" spans="1:21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1"/>
        <v>7</v>
      </c>
      <c r="P3208" s="10">
        <f t="shared" si="252"/>
        <v>12</v>
      </c>
      <c r="Q3208" t="s">
        <v>8311</v>
      </c>
      <c r="R3208" t="s">
        <v>8348</v>
      </c>
      <c r="S3208" s="15">
        <f t="shared" si="253"/>
        <v>42291.872175925921</v>
      </c>
      <c r="T3208" s="15">
        <f t="shared" si="254"/>
        <v>42321.913842592592</v>
      </c>
      <c r="U3208">
        <f t="shared" si="255"/>
        <v>2015</v>
      </c>
    </row>
    <row r="3209" spans="1:21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1"/>
        <v>0</v>
      </c>
      <c r="P3209" s="10">
        <f t="shared" si="252"/>
        <v>23.67</v>
      </c>
      <c r="Q3209" t="s">
        <v>8319</v>
      </c>
      <c r="R3209" t="s">
        <v>8345</v>
      </c>
      <c r="S3209" s="15">
        <f t="shared" si="253"/>
        <v>42048.181921296295</v>
      </c>
      <c r="T3209" s="15">
        <f t="shared" si="254"/>
        <v>42108.14025462963</v>
      </c>
      <c r="U3209">
        <f t="shared" si="255"/>
        <v>2015</v>
      </c>
    </row>
    <row r="3210" spans="1:21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1"/>
        <v>0</v>
      </c>
      <c r="P3210" s="10">
        <f t="shared" si="252"/>
        <v>23.67</v>
      </c>
      <c r="Q3210" t="s">
        <v>8323</v>
      </c>
      <c r="R3210" t="s">
        <v>8324</v>
      </c>
      <c r="S3210" s="15">
        <f t="shared" si="253"/>
        <v>42031.138831018514</v>
      </c>
      <c r="T3210" s="15">
        <f t="shared" si="254"/>
        <v>42061.138831018514</v>
      </c>
      <c r="U3210">
        <f t="shared" si="255"/>
        <v>2015</v>
      </c>
    </row>
    <row r="3211" spans="1:21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1"/>
        <v>14</v>
      </c>
      <c r="P3211" s="10">
        <f t="shared" si="252"/>
        <v>11.67</v>
      </c>
      <c r="Q3211" t="s">
        <v>8321</v>
      </c>
      <c r="R3211" t="s">
        <v>8337</v>
      </c>
      <c r="S3211" s="15">
        <f t="shared" si="253"/>
        <v>42709.993981481486</v>
      </c>
      <c r="T3211" s="15">
        <f t="shared" si="254"/>
        <v>42769.993981481486</v>
      </c>
      <c r="U3211">
        <f t="shared" si="255"/>
        <v>2016</v>
      </c>
    </row>
    <row r="3212" spans="1:21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1"/>
        <v>0</v>
      </c>
      <c r="P3212" s="10">
        <f t="shared" si="252"/>
        <v>35</v>
      </c>
      <c r="Q3212" t="s">
        <v>8308</v>
      </c>
      <c r="R3212" t="s">
        <v>8342</v>
      </c>
      <c r="S3212" s="15">
        <f t="shared" si="253"/>
        <v>41914.092152777775</v>
      </c>
      <c r="T3212" s="15">
        <f t="shared" si="254"/>
        <v>41944.092152777775</v>
      </c>
      <c r="U3212">
        <f t="shared" si="255"/>
        <v>2014</v>
      </c>
    </row>
    <row r="3213" spans="1:21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1"/>
        <v>3</v>
      </c>
      <c r="P3213" s="10">
        <f t="shared" si="252"/>
        <v>35</v>
      </c>
      <c r="Q3213" t="s">
        <v>8327</v>
      </c>
      <c r="R3213" t="s">
        <v>8328</v>
      </c>
      <c r="S3213" s="15">
        <f t="shared" si="253"/>
        <v>40878.758217592593</v>
      </c>
      <c r="T3213" s="15">
        <f t="shared" si="254"/>
        <v>40923.758217592593</v>
      </c>
      <c r="U3213">
        <f t="shared" si="255"/>
        <v>2011</v>
      </c>
    </row>
    <row r="3214" spans="1:21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1"/>
        <v>1</v>
      </c>
      <c r="P3214" s="10">
        <f t="shared" si="252"/>
        <v>35</v>
      </c>
      <c r="Q3214" t="s">
        <v>8316</v>
      </c>
      <c r="R3214" t="s">
        <v>8334</v>
      </c>
      <c r="S3214" s="15">
        <f t="shared" si="253"/>
        <v>41163.011828703704</v>
      </c>
      <c r="T3214" s="15">
        <f t="shared" si="254"/>
        <v>41183.011828703704</v>
      </c>
      <c r="U3214">
        <f t="shared" si="255"/>
        <v>2012</v>
      </c>
    </row>
    <row r="3215" spans="1:21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1"/>
        <v>1</v>
      </c>
      <c r="P3215" s="10">
        <f t="shared" si="252"/>
        <v>17.5</v>
      </c>
      <c r="Q3215" t="s">
        <v>8319</v>
      </c>
      <c r="R3215" t="s">
        <v>8345</v>
      </c>
      <c r="S3215" s="15">
        <f t="shared" si="253"/>
        <v>41870.87467592593</v>
      </c>
      <c r="T3215" s="15">
        <f t="shared" si="254"/>
        <v>41900.87467592593</v>
      </c>
      <c r="U3215">
        <f t="shared" si="255"/>
        <v>2014</v>
      </c>
    </row>
    <row r="3216" spans="1:21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1"/>
        <v>0</v>
      </c>
      <c r="P3216" s="10">
        <f t="shared" si="252"/>
        <v>23.33</v>
      </c>
      <c r="Q3216" t="s">
        <v>8323</v>
      </c>
      <c r="R3216" t="s">
        <v>8326</v>
      </c>
      <c r="S3216" s="15">
        <f t="shared" si="253"/>
        <v>42123.648831018523</v>
      </c>
      <c r="T3216" s="15">
        <f t="shared" si="254"/>
        <v>42153.648831018523</v>
      </c>
      <c r="U3216">
        <f t="shared" si="255"/>
        <v>2015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1"/>
        <v>140</v>
      </c>
      <c r="P3217" s="10">
        <f t="shared" si="252"/>
        <v>23.33</v>
      </c>
      <c r="Q3217" t="s">
        <v>8323</v>
      </c>
      <c r="R3217" t="s">
        <v>8326</v>
      </c>
      <c r="S3217" s="15">
        <f t="shared" si="253"/>
        <v>42493.597013888888</v>
      </c>
      <c r="T3217" s="15">
        <f t="shared" si="254"/>
        <v>42505.958333333328</v>
      </c>
      <c r="U3217">
        <f t="shared" si="255"/>
        <v>2016</v>
      </c>
    </row>
    <row r="3218" spans="1:21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1"/>
        <v>35</v>
      </c>
      <c r="P3218" s="10">
        <f t="shared" si="252"/>
        <v>17.5</v>
      </c>
      <c r="Q3218" t="s">
        <v>8323</v>
      </c>
      <c r="R3218" t="s">
        <v>8326</v>
      </c>
      <c r="S3218" s="15">
        <f t="shared" si="253"/>
        <v>42019.683761574073</v>
      </c>
      <c r="T3218" s="15">
        <f t="shared" si="254"/>
        <v>42049.477083333331</v>
      </c>
      <c r="U3218">
        <f t="shared" si="255"/>
        <v>2015</v>
      </c>
    </row>
    <row r="3219" spans="1:21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1"/>
        <v>14</v>
      </c>
      <c r="P3219" s="10">
        <f t="shared" si="252"/>
        <v>10</v>
      </c>
      <c r="Q3219" t="s">
        <v>8323</v>
      </c>
      <c r="R3219" t="s">
        <v>8326</v>
      </c>
      <c r="S3219" s="15">
        <f t="shared" si="253"/>
        <v>41869.872685185182</v>
      </c>
      <c r="T3219" s="15">
        <f t="shared" si="254"/>
        <v>41899.872685185182</v>
      </c>
      <c r="U3219">
        <f t="shared" si="255"/>
        <v>2014</v>
      </c>
    </row>
    <row r="3220" spans="1:21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1"/>
        <v>2</v>
      </c>
      <c r="P3220" s="10">
        <f t="shared" si="252"/>
        <v>11.64</v>
      </c>
      <c r="Q3220" t="s">
        <v>8313</v>
      </c>
      <c r="R3220" t="s">
        <v>8314</v>
      </c>
      <c r="S3220" s="15">
        <f t="shared" si="253"/>
        <v>41934.842685185184</v>
      </c>
      <c r="T3220" s="15">
        <f t="shared" si="254"/>
        <v>41954.884351851855</v>
      </c>
      <c r="U3220">
        <f t="shared" si="255"/>
        <v>2014</v>
      </c>
    </row>
    <row r="3221" spans="1:21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1"/>
        <v>4</v>
      </c>
      <c r="P3221" s="10">
        <f t="shared" si="252"/>
        <v>23</v>
      </c>
      <c r="Q3221" t="s">
        <v>8323</v>
      </c>
      <c r="R3221" t="s">
        <v>8326</v>
      </c>
      <c r="S3221" s="15">
        <f t="shared" si="253"/>
        <v>42401.672372685185</v>
      </c>
      <c r="T3221" s="15">
        <f t="shared" si="254"/>
        <v>42431.672372685185</v>
      </c>
      <c r="U3221">
        <f t="shared" si="255"/>
        <v>2016</v>
      </c>
    </row>
    <row r="3222" spans="1:21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1"/>
        <v>3</v>
      </c>
      <c r="P3222" s="10">
        <f t="shared" si="252"/>
        <v>8.5</v>
      </c>
      <c r="Q3222" t="s">
        <v>8308</v>
      </c>
      <c r="R3222" t="s">
        <v>8342</v>
      </c>
      <c r="S3222" s="15">
        <f t="shared" si="253"/>
        <v>42163.636828703704</v>
      </c>
      <c r="T3222" s="15">
        <f t="shared" si="254"/>
        <v>42193.636828703704</v>
      </c>
      <c r="U3222">
        <f t="shared" si="255"/>
        <v>2015</v>
      </c>
    </row>
    <row r="3223" spans="1:21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1"/>
        <v>0</v>
      </c>
      <c r="P3223" s="10">
        <f t="shared" si="252"/>
        <v>34</v>
      </c>
      <c r="Q3223" t="s">
        <v>8308</v>
      </c>
      <c r="R3223" t="s">
        <v>8342</v>
      </c>
      <c r="S3223" s="15">
        <f t="shared" si="253"/>
        <v>42022.069988425923</v>
      </c>
      <c r="T3223" s="15">
        <f t="shared" si="254"/>
        <v>42052.069988425923</v>
      </c>
      <c r="U3223">
        <f t="shared" si="255"/>
        <v>2015</v>
      </c>
    </row>
    <row r="3224" spans="1:21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1"/>
        <v>1</v>
      </c>
      <c r="P3224" s="10">
        <f t="shared" si="252"/>
        <v>67</v>
      </c>
      <c r="Q3224" t="s">
        <v>8311</v>
      </c>
      <c r="R3224" t="s">
        <v>8349</v>
      </c>
      <c r="S3224" s="15">
        <f t="shared" si="253"/>
        <v>41555.041701388887</v>
      </c>
      <c r="T3224" s="15">
        <f t="shared" si="254"/>
        <v>41585.083368055559</v>
      </c>
      <c r="U3224">
        <f t="shared" si="255"/>
        <v>2013</v>
      </c>
    </row>
    <row r="3225" spans="1:21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1"/>
        <v>1</v>
      </c>
      <c r="P3225" s="10">
        <f t="shared" si="252"/>
        <v>32.5</v>
      </c>
      <c r="Q3225" t="s">
        <v>8327</v>
      </c>
      <c r="R3225" t="s">
        <v>8350</v>
      </c>
      <c r="S3225" s="15">
        <f t="shared" si="253"/>
        <v>40567.825543981482</v>
      </c>
      <c r="T3225" s="15">
        <f t="shared" si="254"/>
        <v>40612.825543981482</v>
      </c>
      <c r="U3225">
        <f t="shared" si="255"/>
        <v>2011</v>
      </c>
    </row>
    <row r="3226" spans="1:21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1"/>
        <v>1</v>
      </c>
      <c r="P3226" s="10">
        <f t="shared" si="252"/>
        <v>32.5</v>
      </c>
      <c r="Q3226" t="s">
        <v>8327</v>
      </c>
      <c r="R3226" t="s">
        <v>8350</v>
      </c>
      <c r="S3226" s="15">
        <f t="shared" si="253"/>
        <v>40505.232916666668</v>
      </c>
      <c r="T3226" s="15">
        <f t="shared" si="254"/>
        <v>40535.232916666668</v>
      </c>
      <c r="U3226">
        <f t="shared" si="255"/>
        <v>2010</v>
      </c>
    </row>
    <row r="3227" spans="1:21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1"/>
        <v>2</v>
      </c>
      <c r="P3227" s="10">
        <f t="shared" si="252"/>
        <v>13</v>
      </c>
      <c r="Q3227" t="s">
        <v>8308</v>
      </c>
      <c r="R3227" t="s">
        <v>8310</v>
      </c>
      <c r="S3227" s="15">
        <f t="shared" si="253"/>
        <v>41817.866435185184</v>
      </c>
      <c r="T3227" s="15">
        <f t="shared" si="254"/>
        <v>41847.643750000003</v>
      </c>
      <c r="U3227">
        <f t="shared" si="255"/>
        <v>2014</v>
      </c>
    </row>
    <row r="3228" spans="1:21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1"/>
        <v>1</v>
      </c>
      <c r="P3228" s="10">
        <f t="shared" si="252"/>
        <v>8.1300000000000008</v>
      </c>
      <c r="Q3228" t="s">
        <v>8308</v>
      </c>
      <c r="R3228" t="s">
        <v>8310</v>
      </c>
      <c r="S3228" s="15">
        <f t="shared" si="253"/>
        <v>41941.10297453704</v>
      </c>
      <c r="T3228" s="15">
        <f t="shared" si="254"/>
        <v>41971.144641203704</v>
      </c>
      <c r="U3228">
        <f t="shared" si="255"/>
        <v>2014</v>
      </c>
    </row>
    <row r="3229" spans="1:21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1"/>
        <v>0</v>
      </c>
      <c r="P3229" s="10">
        <f t="shared" si="252"/>
        <v>16.25</v>
      </c>
      <c r="Q3229" t="s">
        <v>8319</v>
      </c>
      <c r="R3229" t="s">
        <v>8357</v>
      </c>
      <c r="S3229" s="15">
        <f t="shared" si="253"/>
        <v>41809.155138888891</v>
      </c>
      <c r="T3229" s="15">
        <f t="shared" si="254"/>
        <v>41839.155138888891</v>
      </c>
      <c r="U3229">
        <f t="shared" si="255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ref="O3230:O3293" si="256">ROUND(E3230/D3230*100,0)</f>
        <v>6500</v>
      </c>
      <c r="P3230" s="10">
        <f t="shared" si="252"/>
        <v>21.67</v>
      </c>
      <c r="Q3230" t="s">
        <v>8323</v>
      </c>
      <c r="R3230" t="s">
        <v>8326</v>
      </c>
      <c r="S3230" s="15">
        <f t="shared" si="253"/>
        <v>42432.701724537037</v>
      </c>
      <c r="T3230" s="15">
        <f t="shared" si="254"/>
        <v>42457.660057870366</v>
      </c>
      <c r="U3230">
        <f t="shared" si="255"/>
        <v>2016</v>
      </c>
    </row>
    <row r="3231" spans="1:21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6"/>
        <v>9</v>
      </c>
      <c r="P3231" s="10">
        <f t="shared" si="252"/>
        <v>16.25</v>
      </c>
      <c r="Q3231" t="s">
        <v>8323</v>
      </c>
      <c r="R3231" t="s">
        <v>8326</v>
      </c>
      <c r="S3231" s="15">
        <f t="shared" si="253"/>
        <v>41834.135370370372</v>
      </c>
      <c r="T3231" s="15">
        <f t="shared" si="254"/>
        <v>41849.135370370372</v>
      </c>
      <c r="U3231">
        <f t="shared" si="255"/>
        <v>2014</v>
      </c>
    </row>
    <row r="3232" spans="1:21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6"/>
        <v>160</v>
      </c>
      <c r="P3232" s="10">
        <f t="shared" si="252"/>
        <v>4.92</v>
      </c>
      <c r="Q3232" t="s">
        <v>8311</v>
      </c>
      <c r="R3232" t="s">
        <v>8333</v>
      </c>
      <c r="S3232" s="15">
        <f t="shared" si="253"/>
        <v>41486.424317129626</v>
      </c>
      <c r="T3232" s="15">
        <f t="shared" si="254"/>
        <v>41546.424317129626</v>
      </c>
      <c r="U3232">
        <f t="shared" si="255"/>
        <v>2013</v>
      </c>
    </row>
    <row r="3233" spans="1:21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6"/>
        <v>2</v>
      </c>
      <c r="P3233" s="10">
        <f t="shared" si="252"/>
        <v>15.75</v>
      </c>
      <c r="Q3233" t="s">
        <v>8323</v>
      </c>
      <c r="R3233" t="s">
        <v>8326</v>
      </c>
      <c r="S3233" s="15">
        <f t="shared" si="253"/>
        <v>42128.615682870368</v>
      </c>
      <c r="T3233" s="15">
        <f t="shared" si="254"/>
        <v>42188.615682870368</v>
      </c>
      <c r="U3233">
        <f t="shared" si="255"/>
        <v>2015</v>
      </c>
    </row>
    <row r="3234" spans="1:21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6"/>
        <v>0</v>
      </c>
      <c r="P3234" s="10">
        <f t="shared" si="252"/>
        <v>12.4</v>
      </c>
      <c r="Q3234" t="s">
        <v>8327</v>
      </c>
      <c r="R3234" t="s">
        <v>8350</v>
      </c>
      <c r="S3234" s="15">
        <f t="shared" si="253"/>
        <v>41488.022256944445</v>
      </c>
      <c r="T3234" s="15">
        <f t="shared" si="254"/>
        <v>41518.022256944445</v>
      </c>
      <c r="U3234">
        <f t="shared" si="255"/>
        <v>2013</v>
      </c>
    </row>
    <row r="3235" spans="1:21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6"/>
        <v>1</v>
      </c>
      <c r="P3235" s="10">
        <f t="shared" si="252"/>
        <v>20.329999999999998</v>
      </c>
      <c r="Q3235" t="s">
        <v>8321</v>
      </c>
      <c r="R3235" t="s">
        <v>8339</v>
      </c>
      <c r="S3235" s="15">
        <f t="shared" si="253"/>
        <v>41547.694456018515</v>
      </c>
      <c r="T3235" s="15">
        <f t="shared" si="254"/>
        <v>41569.165972222225</v>
      </c>
      <c r="U3235">
        <f t="shared" si="255"/>
        <v>2013</v>
      </c>
    </row>
    <row r="3236" spans="1:21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6"/>
        <v>0</v>
      </c>
      <c r="P3236" s="10">
        <f t="shared" si="252"/>
        <v>30.5</v>
      </c>
      <c r="Q3236" t="s">
        <v>8308</v>
      </c>
      <c r="R3236" t="s">
        <v>8342</v>
      </c>
      <c r="S3236" s="15">
        <f t="shared" si="253"/>
        <v>42177.543171296296</v>
      </c>
      <c r="T3236" s="15">
        <f t="shared" si="254"/>
        <v>42207.543171296296</v>
      </c>
      <c r="U3236">
        <f t="shared" si="255"/>
        <v>2015</v>
      </c>
    </row>
    <row r="3237" spans="1:21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6"/>
        <v>0</v>
      </c>
      <c r="P3237" s="10">
        <f t="shared" si="252"/>
        <v>30.5</v>
      </c>
      <c r="Q3237" t="s">
        <v>8308</v>
      </c>
      <c r="R3237" t="s">
        <v>8310</v>
      </c>
      <c r="S3237" s="15">
        <f t="shared" si="253"/>
        <v>41948.041192129633</v>
      </c>
      <c r="T3237" s="15">
        <f t="shared" si="254"/>
        <v>41978.041192129633</v>
      </c>
      <c r="U3237">
        <f t="shared" si="255"/>
        <v>2014</v>
      </c>
    </row>
    <row r="3238" spans="1:21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6"/>
        <v>8</v>
      </c>
      <c r="P3238" s="10">
        <f t="shared" si="252"/>
        <v>10.17</v>
      </c>
      <c r="Q3238" t="s">
        <v>8323</v>
      </c>
      <c r="R3238" t="s">
        <v>8326</v>
      </c>
      <c r="S3238" s="15">
        <f t="shared" si="253"/>
        <v>42020.768634259264</v>
      </c>
      <c r="T3238" s="15">
        <f t="shared" si="254"/>
        <v>42065.958333333328</v>
      </c>
      <c r="U3238">
        <f t="shared" si="255"/>
        <v>2015</v>
      </c>
    </row>
    <row r="3239" spans="1:21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6"/>
        <v>0</v>
      </c>
      <c r="P3239" s="10">
        <f t="shared" si="252"/>
        <v>30</v>
      </c>
      <c r="Q3239" t="s">
        <v>8321</v>
      </c>
      <c r="R3239" t="s">
        <v>8325</v>
      </c>
      <c r="S3239" s="15">
        <f t="shared" si="253"/>
        <v>42129.777210648142</v>
      </c>
      <c r="T3239" s="15">
        <f t="shared" si="254"/>
        <v>42159.777210648142</v>
      </c>
      <c r="U3239">
        <f t="shared" si="255"/>
        <v>2015</v>
      </c>
    </row>
    <row r="3240" spans="1:21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6"/>
        <v>3</v>
      </c>
      <c r="P3240" s="10">
        <f t="shared" si="252"/>
        <v>20</v>
      </c>
      <c r="Q3240" t="s">
        <v>8308</v>
      </c>
      <c r="R3240" t="s">
        <v>8342</v>
      </c>
      <c r="S3240" s="15">
        <f t="shared" si="253"/>
        <v>42087.343090277776</v>
      </c>
      <c r="T3240" s="15">
        <f t="shared" si="254"/>
        <v>42132.343090277776</v>
      </c>
      <c r="U3240">
        <f t="shared" si="255"/>
        <v>2015</v>
      </c>
    </row>
    <row r="3241" spans="1:21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6"/>
        <v>9</v>
      </c>
      <c r="P3241" s="10">
        <f t="shared" si="252"/>
        <v>60</v>
      </c>
      <c r="Q3241" t="s">
        <v>8313</v>
      </c>
      <c r="R3241" t="s">
        <v>8355</v>
      </c>
      <c r="S3241" s="15">
        <f t="shared" si="253"/>
        <v>42286.88217592593</v>
      </c>
      <c r="T3241" s="15">
        <f t="shared" si="254"/>
        <v>42316.923842592587</v>
      </c>
      <c r="U3241">
        <f t="shared" si="255"/>
        <v>2015</v>
      </c>
    </row>
    <row r="3242" spans="1:21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6"/>
        <v>9</v>
      </c>
      <c r="P3242" s="10">
        <f t="shared" si="252"/>
        <v>30</v>
      </c>
      <c r="Q3242" t="s">
        <v>8308</v>
      </c>
      <c r="R3242" t="s">
        <v>8318</v>
      </c>
      <c r="S3242" s="15">
        <f t="shared" si="253"/>
        <v>41929.174456018518</v>
      </c>
      <c r="T3242" s="15">
        <f t="shared" si="254"/>
        <v>41944.165972222225</v>
      </c>
      <c r="U3242">
        <f t="shared" si="255"/>
        <v>2014</v>
      </c>
    </row>
    <row r="3243" spans="1:21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6"/>
        <v>1</v>
      </c>
      <c r="P3243" s="10">
        <f t="shared" si="252"/>
        <v>20</v>
      </c>
      <c r="Q3243" t="s">
        <v>8323</v>
      </c>
      <c r="R3243" t="s">
        <v>8326</v>
      </c>
      <c r="S3243" s="15">
        <f t="shared" si="253"/>
        <v>42295.891828703709</v>
      </c>
      <c r="T3243" s="15">
        <f t="shared" si="254"/>
        <v>42325.933495370366</v>
      </c>
      <c r="U3243">
        <f t="shared" si="255"/>
        <v>2015</v>
      </c>
    </row>
    <row r="3244" spans="1:21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6"/>
        <v>6</v>
      </c>
      <c r="P3244" s="10">
        <f t="shared" si="252"/>
        <v>15</v>
      </c>
      <c r="Q3244" t="s">
        <v>8323</v>
      </c>
      <c r="R3244" t="s">
        <v>8326</v>
      </c>
      <c r="S3244" s="15">
        <f t="shared" si="253"/>
        <v>42177.964201388888</v>
      </c>
      <c r="T3244" s="15">
        <f t="shared" si="254"/>
        <v>42207.964201388888</v>
      </c>
      <c r="U3244">
        <f t="shared" si="255"/>
        <v>2015</v>
      </c>
    </row>
    <row r="3245" spans="1:21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6"/>
        <v>2</v>
      </c>
      <c r="P3245" s="10">
        <f t="shared" si="252"/>
        <v>15</v>
      </c>
      <c r="Q3245" t="s">
        <v>8323</v>
      </c>
      <c r="R3245" t="s">
        <v>8326</v>
      </c>
      <c r="S3245" s="15">
        <f t="shared" si="253"/>
        <v>42178.815891203703</v>
      </c>
      <c r="T3245" s="15">
        <f t="shared" si="254"/>
        <v>42238.815891203703</v>
      </c>
      <c r="U3245">
        <f t="shared" si="255"/>
        <v>2015</v>
      </c>
    </row>
    <row r="3246" spans="1:21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6"/>
        <v>1</v>
      </c>
      <c r="P3246" s="10">
        <f t="shared" si="252"/>
        <v>29.5</v>
      </c>
      <c r="Q3246" t="s">
        <v>8319</v>
      </c>
      <c r="R3246" t="s">
        <v>8345</v>
      </c>
      <c r="S3246" s="15">
        <f t="shared" si="253"/>
        <v>42744.903182870374</v>
      </c>
      <c r="T3246" s="15">
        <f t="shared" si="254"/>
        <v>42774.903182870374</v>
      </c>
      <c r="U3246">
        <f t="shared" si="255"/>
        <v>2017</v>
      </c>
    </row>
    <row r="3247" spans="1:21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6"/>
        <v>2</v>
      </c>
      <c r="P3247" s="10">
        <f t="shared" si="252"/>
        <v>59</v>
      </c>
      <c r="Q3247" t="s">
        <v>8323</v>
      </c>
      <c r="R3247" t="s">
        <v>8326</v>
      </c>
      <c r="S3247" s="15">
        <f t="shared" si="253"/>
        <v>42767.031678240746</v>
      </c>
      <c r="T3247" s="15">
        <f t="shared" si="254"/>
        <v>42797.208333333328</v>
      </c>
      <c r="U3247">
        <f t="shared" si="255"/>
        <v>2017</v>
      </c>
    </row>
    <row r="3248" spans="1:21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6"/>
        <v>2</v>
      </c>
      <c r="P3248" s="10">
        <f t="shared" si="252"/>
        <v>19</v>
      </c>
      <c r="Q3248" t="s">
        <v>8311</v>
      </c>
      <c r="R3248" t="s">
        <v>8352</v>
      </c>
      <c r="S3248" s="15">
        <f t="shared" si="253"/>
        <v>41840.983541666668</v>
      </c>
      <c r="T3248" s="15">
        <f t="shared" si="254"/>
        <v>41885.983541666668</v>
      </c>
      <c r="U3248">
        <f t="shared" si="255"/>
        <v>2014</v>
      </c>
    </row>
    <row r="3249" spans="1:21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6"/>
        <v>1</v>
      </c>
      <c r="P3249" s="10">
        <f t="shared" si="252"/>
        <v>14</v>
      </c>
      <c r="Q3249" t="s">
        <v>8308</v>
      </c>
      <c r="R3249" t="s">
        <v>8342</v>
      </c>
      <c r="S3249" s="15">
        <f t="shared" si="253"/>
        <v>42020.854247685187</v>
      </c>
      <c r="T3249" s="15">
        <f t="shared" si="254"/>
        <v>42050.854247685187</v>
      </c>
      <c r="U3249">
        <f t="shared" si="255"/>
        <v>2015</v>
      </c>
    </row>
    <row r="3250" spans="1:21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6"/>
        <v>1</v>
      </c>
      <c r="P3250" s="10">
        <f t="shared" si="252"/>
        <v>18.670000000000002</v>
      </c>
      <c r="Q3250" t="s">
        <v>8316</v>
      </c>
      <c r="R3250" t="s">
        <v>8334</v>
      </c>
      <c r="S3250" s="15">
        <f t="shared" si="253"/>
        <v>41101.906111111115</v>
      </c>
      <c r="T3250" s="15">
        <f t="shared" si="254"/>
        <v>41131.906111111115</v>
      </c>
      <c r="U3250">
        <f t="shared" si="255"/>
        <v>2012</v>
      </c>
    </row>
    <row r="3251" spans="1:21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6"/>
        <v>0</v>
      </c>
      <c r="P3251" s="10">
        <f t="shared" si="252"/>
        <v>18.670000000000002</v>
      </c>
      <c r="Q3251" t="s">
        <v>8323</v>
      </c>
      <c r="R3251" t="s">
        <v>8324</v>
      </c>
      <c r="S3251" s="15">
        <f t="shared" si="253"/>
        <v>41853.563402777778</v>
      </c>
      <c r="T3251" s="15">
        <f t="shared" si="254"/>
        <v>41883.208333333336</v>
      </c>
      <c r="U3251">
        <f t="shared" si="255"/>
        <v>2014</v>
      </c>
    </row>
    <row r="3252" spans="1:21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6"/>
        <v>0</v>
      </c>
      <c r="P3252" s="10">
        <f t="shared" si="252"/>
        <v>27.5</v>
      </c>
      <c r="Q3252" t="s">
        <v>8308</v>
      </c>
      <c r="R3252" t="s">
        <v>8342</v>
      </c>
      <c r="S3252" s="15">
        <f t="shared" si="253"/>
        <v>42268.658715277779</v>
      </c>
      <c r="T3252" s="15">
        <f t="shared" si="254"/>
        <v>42303.658715277779</v>
      </c>
      <c r="U3252">
        <f t="shared" si="255"/>
        <v>2015</v>
      </c>
    </row>
    <row r="3253" spans="1:21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6"/>
        <v>1</v>
      </c>
      <c r="P3253" s="10">
        <f t="shared" si="252"/>
        <v>27.5</v>
      </c>
      <c r="Q3253" t="s">
        <v>8311</v>
      </c>
      <c r="R3253" t="s">
        <v>8348</v>
      </c>
      <c r="S3253" s="15">
        <f t="shared" si="253"/>
        <v>42232.15016203704</v>
      </c>
      <c r="T3253" s="15">
        <f t="shared" si="254"/>
        <v>42262.465972222228</v>
      </c>
      <c r="U3253">
        <f t="shared" si="255"/>
        <v>2015</v>
      </c>
    </row>
    <row r="3254" spans="1:21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6"/>
        <v>1</v>
      </c>
      <c r="P3254" s="10">
        <f t="shared" si="252"/>
        <v>27.5</v>
      </c>
      <c r="Q3254" t="s">
        <v>8311</v>
      </c>
      <c r="R3254" t="s">
        <v>8349</v>
      </c>
      <c r="S3254" s="15">
        <f t="shared" si="253"/>
        <v>41054.847777777781</v>
      </c>
      <c r="T3254" s="15">
        <f t="shared" si="254"/>
        <v>41114.847777777781</v>
      </c>
      <c r="U3254">
        <f t="shared" si="255"/>
        <v>2012</v>
      </c>
    </row>
    <row r="3255" spans="1:21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6"/>
        <v>1</v>
      </c>
      <c r="P3255" s="10">
        <f t="shared" si="252"/>
        <v>27.5</v>
      </c>
      <c r="Q3255" t="s">
        <v>8308</v>
      </c>
      <c r="R3255" t="s">
        <v>8342</v>
      </c>
      <c r="S3255" s="15">
        <f t="shared" si="253"/>
        <v>42096.918240740735</v>
      </c>
      <c r="T3255" s="15">
        <f t="shared" si="254"/>
        <v>42126.918240740735</v>
      </c>
      <c r="U3255">
        <f t="shared" si="255"/>
        <v>2015</v>
      </c>
    </row>
    <row r="3256" spans="1:21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6"/>
        <v>0</v>
      </c>
      <c r="P3256" s="10">
        <f t="shared" si="252"/>
        <v>18.329999999999998</v>
      </c>
      <c r="Q3256" t="s">
        <v>8308</v>
      </c>
      <c r="R3256" t="s">
        <v>8342</v>
      </c>
      <c r="S3256" s="15">
        <f t="shared" si="253"/>
        <v>42248.793310185181</v>
      </c>
      <c r="T3256" s="15">
        <f t="shared" si="254"/>
        <v>42278.793310185181</v>
      </c>
      <c r="U3256">
        <f t="shared" si="255"/>
        <v>2015</v>
      </c>
    </row>
    <row r="3257" spans="1:21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6"/>
        <v>1</v>
      </c>
      <c r="P3257" s="10">
        <f t="shared" si="252"/>
        <v>27.5</v>
      </c>
      <c r="Q3257" t="s">
        <v>8319</v>
      </c>
      <c r="R3257" t="s">
        <v>8345</v>
      </c>
      <c r="S3257" s="15">
        <f t="shared" si="253"/>
        <v>41805.895254629628</v>
      </c>
      <c r="T3257" s="15">
        <f t="shared" si="254"/>
        <v>41830.895254629628</v>
      </c>
      <c r="U3257">
        <f t="shared" si="255"/>
        <v>2014</v>
      </c>
    </row>
    <row r="3258" spans="1:21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6"/>
        <v>0</v>
      </c>
      <c r="P3258" s="10">
        <f t="shared" si="252"/>
        <v>18.329999999999998</v>
      </c>
      <c r="Q3258" t="s">
        <v>8323</v>
      </c>
      <c r="R3258" t="s">
        <v>8326</v>
      </c>
      <c r="S3258" s="15">
        <f t="shared" si="253"/>
        <v>41784.789687500001</v>
      </c>
      <c r="T3258" s="15">
        <f t="shared" si="254"/>
        <v>41814.789687500001</v>
      </c>
      <c r="U3258">
        <f t="shared" si="255"/>
        <v>2014</v>
      </c>
    </row>
    <row r="3259" spans="1:21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6"/>
        <v>6</v>
      </c>
      <c r="P3259" s="10">
        <f t="shared" si="252"/>
        <v>18.329999999999998</v>
      </c>
      <c r="Q3259" t="s">
        <v>8323</v>
      </c>
      <c r="R3259" t="s">
        <v>8335</v>
      </c>
      <c r="S3259" s="15">
        <f t="shared" si="253"/>
        <v>42104.781597222223</v>
      </c>
      <c r="T3259" s="15">
        <f t="shared" si="254"/>
        <v>42134.781597222223</v>
      </c>
      <c r="U3259">
        <f t="shared" si="255"/>
        <v>2015</v>
      </c>
    </row>
    <row r="3260" spans="1:21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6"/>
        <v>0</v>
      </c>
      <c r="P3260" s="10">
        <f t="shared" si="252"/>
        <v>13.25</v>
      </c>
      <c r="Q3260" t="s">
        <v>8308</v>
      </c>
      <c r="R3260" t="s">
        <v>8310</v>
      </c>
      <c r="S3260" s="15">
        <f t="shared" si="253"/>
        <v>42778.765300925923</v>
      </c>
      <c r="T3260" s="15">
        <f t="shared" si="254"/>
        <v>42808.723634259266</v>
      </c>
      <c r="U3260">
        <f t="shared" si="255"/>
        <v>2017</v>
      </c>
    </row>
    <row r="3261" spans="1:21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6"/>
        <v>0</v>
      </c>
      <c r="P3261" s="10">
        <f t="shared" si="252"/>
        <v>13.25</v>
      </c>
      <c r="Q3261" t="s">
        <v>8316</v>
      </c>
      <c r="R3261" t="s">
        <v>8334</v>
      </c>
      <c r="S3261" s="15">
        <f t="shared" si="253"/>
        <v>42429.695543981477</v>
      </c>
      <c r="T3261" s="15">
        <f t="shared" si="254"/>
        <v>42459.653877314813</v>
      </c>
      <c r="U3261">
        <f t="shared" si="255"/>
        <v>2016</v>
      </c>
    </row>
    <row r="3262" spans="1:21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6"/>
        <v>1</v>
      </c>
      <c r="P3262" s="10">
        <f t="shared" si="252"/>
        <v>13.25</v>
      </c>
      <c r="Q3262" t="s">
        <v>8311</v>
      </c>
      <c r="R3262" t="s">
        <v>8356</v>
      </c>
      <c r="S3262" s="15">
        <f t="shared" si="253"/>
        <v>42585.7106712963</v>
      </c>
      <c r="T3262" s="15">
        <f t="shared" si="254"/>
        <v>42615.7106712963</v>
      </c>
      <c r="U3262">
        <f t="shared" si="255"/>
        <v>2016</v>
      </c>
    </row>
    <row r="3263" spans="1:21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6"/>
        <v>2</v>
      </c>
      <c r="P3263" s="10">
        <f t="shared" si="252"/>
        <v>53</v>
      </c>
      <c r="Q3263" t="s">
        <v>8311</v>
      </c>
      <c r="R3263" t="s">
        <v>8356</v>
      </c>
      <c r="S3263" s="15">
        <f t="shared" si="253"/>
        <v>42300.585891203707</v>
      </c>
      <c r="T3263" s="15">
        <f t="shared" si="254"/>
        <v>42330.627557870372</v>
      </c>
      <c r="U3263">
        <f t="shared" si="255"/>
        <v>2015</v>
      </c>
    </row>
    <row r="3264" spans="1:21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6"/>
        <v>0</v>
      </c>
      <c r="P3264" s="10">
        <f t="shared" si="252"/>
        <v>3.71</v>
      </c>
      <c r="Q3264" t="s">
        <v>8321</v>
      </c>
      <c r="R3264" t="s">
        <v>8339</v>
      </c>
      <c r="S3264" s="15">
        <f t="shared" si="253"/>
        <v>42318.098217592589</v>
      </c>
      <c r="T3264" s="15">
        <f t="shared" si="254"/>
        <v>42363.098217592589</v>
      </c>
      <c r="U3264">
        <f t="shared" si="255"/>
        <v>2015</v>
      </c>
    </row>
    <row r="3265" spans="1:21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6"/>
        <v>0</v>
      </c>
      <c r="P3265" s="10">
        <f t="shared" si="252"/>
        <v>26</v>
      </c>
      <c r="Q3265" t="s">
        <v>8308</v>
      </c>
      <c r="R3265" t="s">
        <v>8342</v>
      </c>
      <c r="S3265" s="15">
        <f t="shared" si="253"/>
        <v>42249.667997685188</v>
      </c>
      <c r="T3265" s="15">
        <f t="shared" si="254"/>
        <v>42294.667997685188</v>
      </c>
      <c r="U3265">
        <f t="shared" si="255"/>
        <v>2015</v>
      </c>
    </row>
    <row r="3266" spans="1:21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6"/>
        <v>0</v>
      </c>
      <c r="P3266" s="10">
        <f t="shared" si="252"/>
        <v>52</v>
      </c>
      <c r="Q3266" t="s">
        <v>8319</v>
      </c>
      <c r="R3266" t="s">
        <v>8345</v>
      </c>
      <c r="S3266" s="15">
        <f t="shared" si="253"/>
        <v>42107.679756944446</v>
      </c>
      <c r="T3266" s="15">
        <f t="shared" si="254"/>
        <v>42137.679756944446</v>
      </c>
      <c r="U3266">
        <f t="shared" si="255"/>
        <v>2015</v>
      </c>
    </row>
    <row r="3267" spans="1:21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6"/>
        <v>3</v>
      </c>
      <c r="P3267" s="10">
        <f t="shared" ref="P3267:P3330" si="257">ROUND(E3267/L3267,2)</f>
        <v>25.5</v>
      </c>
      <c r="Q3267" t="s">
        <v>8321</v>
      </c>
      <c r="R3267" t="s">
        <v>8325</v>
      </c>
      <c r="S3267" s="15">
        <f t="shared" ref="S3267:S3330" si="258">(((J3267/60)/60)/24)+DATE(1970,1,1)</f>
        <v>41825.791226851856</v>
      </c>
      <c r="T3267" s="15">
        <f t="shared" ref="T3267:T3330" si="259">(((I3267/60)/60)/24)+DATE(1970,1,1)</f>
        <v>41883.165972222225</v>
      </c>
      <c r="U3267">
        <f t="shared" ref="U3267:U3330" si="260">YEAR(S3267)</f>
        <v>2014</v>
      </c>
    </row>
    <row r="3268" spans="1:21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6"/>
        <v>1</v>
      </c>
      <c r="P3268" s="10">
        <f t="shared" si="257"/>
        <v>25.5</v>
      </c>
      <c r="Q3268" t="s">
        <v>8321</v>
      </c>
      <c r="R3268" t="s">
        <v>8339</v>
      </c>
      <c r="S3268" s="15">
        <f t="shared" si="258"/>
        <v>41605.167696759258</v>
      </c>
      <c r="T3268" s="15">
        <f t="shared" si="259"/>
        <v>41655.166666666664</v>
      </c>
      <c r="U3268">
        <f t="shared" si="260"/>
        <v>2013</v>
      </c>
    </row>
    <row r="3269" spans="1:21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6"/>
        <v>0</v>
      </c>
      <c r="P3269" s="10">
        <f t="shared" si="257"/>
        <v>12.75</v>
      </c>
      <c r="Q3269" t="s">
        <v>8316</v>
      </c>
      <c r="R3269" t="s">
        <v>8334</v>
      </c>
      <c r="S3269" s="15">
        <f t="shared" si="258"/>
        <v>41645.832141203704</v>
      </c>
      <c r="T3269" s="15">
        <f t="shared" si="259"/>
        <v>41675.832141203704</v>
      </c>
      <c r="U3269">
        <f t="shared" si="260"/>
        <v>2014</v>
      </c>
    </row>
    <row r="3270" spans="1:21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6"/>
        <v>1</v>
      </c>
      <c r="P3270" s="10">
        <f t="shared" si="257"/>
        <v>25.5</v>
      </c>
      <c r="Q3270" t="s">
        <v>8327</v>
      </c>
      <c r="R3270" t="s">
        <v>8330</v>
      </c>
      <c r="S3270" s="15">
        <f t="shared" si="258"/>
        <v>42187.281678240746</v>
      </c>
      <c r="T3270" s="15">
        <f t="shared" si="259"/>
        <v>42247.281678240746</v>
      </c>
      <c r="U3270">
        <f t="shared" si="260"/>
        <v>2015</v>
      </c>
    </row>
    <row r="3271" spans="1:21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6"/>
        <v>1</v>
      </c>
      <c r="P3271" s="10">
        <f t="shared" si="257"/>
        <v>17</v>
      </c>
      <c r="Q3271" t="s">
        <v>8316</v>
      </c>
      <c r="R3271" t="s">
        <v>8344</v>
      </c>
      <c r="S3271" s="15">
        <f t="shared" si="258"/>
        <v>42528.899398148147</v>
      </c>
      <c r="T3271" s="15">
        <f t="shared" si="259"/>
        <v>42588.899398148147</v>
      </c>
      <c r="U3271">
        <f t="shared" si="260"/>
        <v>2016</v>
      </c>
    </row>
    <row r="3272" spans="1:21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6"/>
        <v>3</v>
      </c>
      <c r="P3272" s="10">
        <f t="shared" si="257"/>
        <v>12.75</v>
      </c>
      <c r="Q3272" t="s">
        <v>8313</v>
      </c>
      <c r="R3272" t="s">
        <v>8353</v>
      </c>
      <c r="S3272" s="15">
        <f t="shared" si="258"/>
        <v>42555.698738425926</v>
      </c>
      <c r="T3272" s="15">
        <f t="shared" si="259"/>
        <v>42584.958333333328</v>
      </c>
      <c r="U3272">
        <f t="shared" si="260"/>
        <v>2016</v>
      </c>
    </row>
    <row r="3273" spans="1:21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6"/>
        <v>1</v>
      </c>
      <c r="P3273" s="10">
        <f t="shared" si="257"/>
        <v>25.5</v>
      </c>
      <c r="Q3273" t="s">
        <v>8319</v>
      </c>
      <c r="R3273" t="s">
        <v>8345</v>
      </c>
      <c r="S3273" s="15">
        <f t="shared" si="258"/>
        <v>42110.326423611114</v>
      </c>
      <c r="T3273" s="15">
        <f t="shared" si="259"/>
        <v>42140.125</v>
      </c>
      <c r="U3273">
        <f t="shared" si="260"/>
        <v>2015</v>
      </c>
    </row>
    <row r="3274" spans="1:21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6"/>
        <v>0</v>
      </c>
      <c r="P3274" s="10">
        <f t="shared" si="257"/>
        <v>8.5</v>
      </c>
      <c r="Q3274" t="s">
        <v>8308</v>
      </c>
      <c r="R3274" t="s">
        <v>8315</v>
      </c>
      <c r="S3274" s="15">
        <f t="shared" si="258"/>
        <v>42055.600995370376</v>
      </c>
      <c r="T3274" s="15">
        <f t="shared" si="259"/>
        <v>42115.559328703705</v>
      </c>
      <c r="U3274">
        <f t="shared" si="260"/>
        <v>2015</v>
      </c>
    </row>
    <row r="3275" spans="1:21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6"/>
        <v>9</v>
      </c>
      <c r="P3275" s="10">
        <f t="shared" si="257"/>
        <v>8.5</v>
      </c>
      <c r="Q3275" t="s">
        <v>8323</v>
      </c>
      <c r="R3275" t="s">
        <v>8326</v>
      </c>
      <c r="S3275" s="15">
        <f t="shared" si="258"/>
        <v>41826.61954861111</v>
      </c>
      <c r="T3275" s="15">
        <f t="shared" si="259"/>
        <v>41856.61954861111</v>
      </c>
      <c r="U3275">
        <f t="shared" si="260"/>
        <v>2014</v>
      </c>
    </row>
    <row r="3276" spans="1:21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6"/>
        <v>0</v>
      </c>
      <c r="P3276" s="10">
        <f t="shared" si="257"/>
        <v>50</v>
      </c>
      <c r="Q3276" t="s">
        <v>8321</v>
      </c>
      <c r="R3276" t="s">
        <v>8325</v>
      </c>
      <c r="S3276" s="15">
        <f t="shared" si="258"/>
        <v>42527.650995370372</v>
      </c>
      <c r="T3276" s="15">
        <f t="shared" si="259"/>
        <v>42537.650995370372</v>
      </c>
      <c r="U3276">
        <f t="shared" si="260"/>
        <v>2016</v>
      </c>
    </row>
    <row r="3277" spans="1:21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6"/>
        <v>0</v>
      </c>
      <c r="P3277" s="10">
        <f t="shared" si="257"/>
        <v>50</v>
      </c>
      <c r="Q3277" t="s">
        <v>8321</v>
      </c>
      <c r="R3277" t="s">
        <v>8325</v>
      </c>
      <c r="S3277" s="15">
        <f t="shared" si="258"/>
        <v>42377.577187499999</v>
      </c>
      <c r="T3277" s="15">
        <f t="shared" si="259"/>
        <v>42437.577187499999</v>
      </c>
      <c r="U3277">
        <f t="shared" si="260"/>
        <v>2016</v>
      </c>
    </row>
    <row r="3278" spans="1:21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6"/>
        <v>5</v>
      </c>
      <c r="P3278" s="10">
        <f t="shared" si="257"/>
        <v>50</v>
      </c>
      <c r="Q3278" t="s">
        <v>8321</v>
      </c>
      <c r="R3278" t="s">
        <v>8339</v>
      </c>
      <c r="S3278" s="15">
        <f t="shared" si="258"/>
        <v>40894.906956018516</v>
      </c>
      <c r="T3278" s="15">
        <f t="shared" si="259"/>
        <v>40954.906956018516</v>
      </c>
      <c r="U3278">
        <f t="shared" si="260"/>
        <v>2011</v>
      </c>
    </row>
    <row r="3279" spans="1:21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6"/>
        <v>0</v>
      </c>
      <c r="P3279" s="10">
        <f t="shared" si="257"/>
        <v>50</v>
      </c>
      <c r="Q3279" t="s">
        <v>8321</v>
      </c>
      <c r="R3279" t="s">
        <v>8339</v>
      </c>
      <c r="S3279" s="15">
        <f t="shared" si="258"/>
        <v>41761.94258101852</v>
      </c>
      <c r="T3279" s="15">
        <f t="shared" si="259"/>
        <v>41791.94258101852</v>
      </c>
      <c r="U3279">
        <f t="shared" si="260"/>
        <v>2014</v>
      </c>
    </row>
    <row r="3280" spans="1:21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6"/>
        <v>3</v>
      </c>
      <c r="P3280" s="10">
        <f t="shared" si="257"/>
        <v>16.670000000000002</v>
      </c>
      <c r="Q3280" t="s">
        <v>8321</v>
      </c>
      <c r="R3280" t="s">
        <v>8339</v>
      </c>
      <c r="S3280" s="15">
        <f t="shared" si="258"/>
        <v>41830.613969907405</v>
      </c>
      <c r="T3280" s="15">
        <f t="shared" si="259"/>
        <v>41860.613969907405</v>
      </c>
      <c r="U3280">
        <f t="shared" si="260"/>
        <v>2014</v>
      </c>
    </row>
    <row r="3281" spans="1:21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6"/>
        <v>0</v>
      </c>
      <c r="P3281" s="10">
        <f t="shared" si="257"/>
        <v>50</v>
      </c>
      <c r="Q3281" t="s">
        <v>8308</v>
      </c>
      <c r="R3281" t="s">
        <v>8342</v>
      </c>
      <c r="S3281" s="15">
        <f t="shared" si="258"/>
        <v>42321.283101851848</v>
      </c>
      <c r="T3281" s="15">
        <f t="shared" si="259"/>
        <v>42351.283101851848</v>
      </c>
      <c r="U3281">
        <f t="shared" si="260"/>
        <v>2015</v>
      </c>
    </row>
    <row r="3282" spans="1:21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6"/>
        <v>3</v>
      </c>
      <c r="P3282" s="10">
        <f t="shared" si="257"/>
        <v>50</v>
      </c>
      <c r="Q3282" t="s">
        <v>8311</v>
      </c>
      <c r="R3282" t="s">
        <v>8352</v>
      </c>
      <c r="S3282" s="15">
        <f t="shared" si="258"/>
        <v>40068.056932870371</v>
      </c>
      <c r="T3282" s="15">
        <f t="shared" si="259"/>
        <v>40118.165972222225</v>
      </c>
      <c r="U3282">
        <f t="shared" si="260"/>
        <v>2009</v>
      </c>
    </row>
    <row r="3283" spans="1:21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6"/>
        <v>0</v>
      </c>
      <c r="P3283" s="10">
        <f t="shared" si="257"/>
        <v>50</v>
      </c>
      <c r="Q3283" t="s">
        <v>8327</v>
      </c>
      <c r="R3283" t="s">
        <v>8350</v>
      </c>
      <c r="S3283" s="15">
        <f t="shared" si="258"/>
        <v>41616.027754629627</v>
      </c>
      <c r="T3283" s="15">
        <f t="shared" si="259"/>
        <v>41646.027754629627</v>
      </c>
      <c r="U3283">
        <f t="shared" si="260"/>
        <v>2013</v>
      </c>
    </row>
    <row r="3284" spans="1:21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6"/>
        <v>1</v>
      </c>
      <c r="P3284" s="10">
        <f t="shared" si="257"/>
        <v>25</v>
      </c>
      <c r="Q3284" t="s">
        <v>8327</v>
      </c>
      <c r="R3284" t="s">
        <v>8350</v>
      </c>
      <c r="S3284" s="15">
        <f t="shared" si="258"/>
        <v>42368.333668981482</v>
      </c>
      <c r="T3284" s="15">
        <f t="shared" si="259"/>
        <v>42398.333668981482</v>
      </c>
      <c r="U3284">
        <f t="shared" si="260"/>
        <v>2015</v>
      </c>
    </row>
    <row r="3285" spans="1:21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6"/>
        <v>1</v>
      </c>
      <c r="P3285" s="10">
        <f t="shared" si="257"/>
        <v>50</v>
      </c>
      <c r="Q3285" t="s">
        <v>8346</v>
      </c>
      <c r="R3285" t="s">
        <v>8347</v>
      </c>
      <c r="S3285" s="15">
        <f t="shared" si="258"/>
        <v>42079.913113425922</v>
      </c>
      <c r="T3285" s="15">
        <f t="shared" si="259"/>
        <v>42109.913113425922</v>
      </c>
      <c r="U3285">
        <f t="shared" si="260"/>
        <v>2015</v>
      </c>
    </row>
    <row r="3286" spans="1:21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6"/>
        <v>5</v>
      </c>
      <c r="P3286" s="10">
        <f t="shared" si="257"/>
        <v>50</v>
      </c>
      <c r="Q3286" t="s">
        <v>8316</v>
      </c>
      <c r="R3286" t="s">
        <v>8344</v>
      </c>
      <c r="S3286" s="15">
        <f t="shared" si="258"/>
        <v>42558.989513888882</v>
      </c>
      <c r="T3286" s="15">
        <f t="shared" si="259"/>
        <v>42588.989513888882</v>
      </c>
      <c r="U3286">
        <f t="shared" si="260"/>
        <v>2016</v>
      </c>
    </row>
    <row r="3287" spans="1:21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6"/>
        <v>1</v>
      </c>
      <c r="P3287" s="10">
        <f t="shared" si="257"/>
        <v>50</v>
      </c>
      <c r="Q3287" t="s">
        <v>8319</v>
      </c>
      <c r="R3287" t="s">
        <v>8345</v>
      </c>
      <c r="S3287" s="15">
        <f t="shared" si="258"/>
        <v>42143.714178240742</v>
      </c>
      <c r="T3287" s="15">
        <f t="shared" si="259"/>
        <v>42173.714178240742</v>
      </c>
      <c r="U3287">
        <f t="shared" si="260"/>
        <v>2015</v>
      </c>
    </row>
    <row r="3288" spans="1:21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6"/>
        <v>1</v>
      </c>
      <c r="P3288" s="10">
        <f t="shared" si="257"/>
        <v>25</v>
      </c>
      <c r="Q3288" t="s">
        <v>8311</v>
      </c>
      <c r="R3288" t="s">
        <v>8352</v>
      </c>
      <c r="S3288" s="15">
        <f t="shared" si="258"/>
        <v>42548.192997685182</v>
      </c>
      <c r="T3288" s="15">
        <f t="shared" si="259"/>
        <v>42573.192997685182</v>
      </c>
      <c r="U3288">
        <f t="shared" si="260"/>
        <v>2016</v>
      </c>
    </row>
    <row r="3289" spans="1:21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6"/>
        <v>0</v>
      </c>
      <c r="P3289" s="10">
        <f t="shared" si="257"/>
        <v>50</v>
      </c>
      <c r="Q3289" t="s">
        <v>8313</v>
      </c>
      <c r="R3289" t="s">
        <v>8355</v>
      </c>
      <c r="S3289" s="15">
        <f t="shared" si="258"/>
        <v>42108.05322916666</v>
      </c>
      <c r="T3289" s="15">
        <f t="shared" si="259"/>
        <v>42123.05322916666</v>
      </c>
      <c r="U3289">
        <f t="shared" si="260"/>
        <v>2015</v>
      </c>
    </row>
    <row r="3290" spans="1:21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6"/>
        <v>2</v>
      </c>
      <c r="P3290" s="10">
        <f t="shared" si="257"/>
        <v>50</v>
      </c>
      <c r="Q3290" t="s">
        <v>8327</v>
      </c>
      <c r="R3290" t="s">
        <v>8330</v>
      </c>
      <c r="S3290" s="15">
        <f t="shared" si="258"/>
        <v>41887.801064814819</v>
      </c>
      <c r="T3290" s="15">
        <f t="shared" si="259"/>
        <v>41917.801064814819</v>
      </c>
      <c r="U3290">
        <f t="shared" si="260"/>
        <v>2014</v>
      </c>
    </row>
    <row r="3291" spans="1:21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6"/>
        <v>0</v>
      </c>
      <c r="P3291" s="10">
        <f t="shared" si="257"/>
        <v>25</v>
      </c>
      <c r="Q3291" t="s">
        <v>8308</v>
      </c>
      <c r="R3291" t="s">
        <v>8318</v>
      </c>
      <c r="S3291" s="15">
        <f t="shared" si="258"/>
        <v>42326.685428240744</v>
      </c>
      <c r="T3291" s="15">
        <f t="shared" si="259"/>
        <v>42371.685428240744</v>
      </c>
      <c r="U3291">
        <f t="shared" si="260"/>
        <v>2015</v>
      </c>
    </row>
    <row r="3292" spans="1:21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6"/>
        <v>1</v>
      </c>
      <c r="P3292" s="10">
        <f t="shared" si="257"/>
        <v>50</v>
      </c>
      <c r="Q3292" t="s">
        <v>8313</v>
      </c>
      <c r="R3292" t="s">
        <v>8353</v>
      </c>
      <c r="S3292" s="15">
        <f t="shared" si="258"/>
        <v>42685.680648148147</v>
      </c>
      <c r="T3292" s="15">
        <f t="shared" si="259"/>
        <v>42715.680648148147</v>
      </c>
      <c r="U3292">
        <f t="shared" si="260"/>
        <v>2016</v>
      </c>
    </row>
    <row r="3293" spans="1:21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6"/>
        <v>10</v>
      </c>
      <c r="P3293" s="10">
        <f t="shared" si="257"/>
        <v>10</v>
      </c>
      <c r="Q3293" t="s">
        <v>8316</v>
      </c>
      <c r="R3293" t="s">
        <v>8334</v>
      </c>
      <c r="S3293" s="15">
        <f t="shared" si="258"/>
        <v>40198.424849537041</v>
      </c>
      <c r="T3293" s="15">
        <f t="shared" si="259"/>
        <v>40252.290972222225</v>
      </c>
      <c r="U3293">
        <f t="shared" si="260"/>
        <v>2010</v>
      </c>
    </row>
    <row r="3294" spans="1:21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ref="O3294:O3357" si="261">ROUND(E3294/D3294*100,0)</f>
        <v>0</v>
      </c>
      <c r="P3294" s="10">
        <f t="shared" si="257"/>
        <v>12.5</v>
      </c>
      <c r="Q3294" t="s">
        <v>8316</v>
      </c>
      <c r="R3294" t="s">
        <v>8334</v>
      </c>
      <c r="S3294" s="15">
        <f t="shared" si="258"/>
        <v>41683.832280092596</v>
      </c>
      <c r="T3294" s="15">
        <f t="shared" si="259"/>
        <v>41713.790613425925</v>
      </c>
      <c r="U3294">
        <f t="shared" si="260"/>
        <v>2014</v>
      </c>
    </row>
    <row r="3295" spans="1:21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61"/>
        <v>0</v>
      </c>
      <c r="P3295" s="10">
        <f t="shared" si="257"/>
        <v>50</v>
      </c>
      <c r="Q3295" t="s">
        <v>8308</v>
      </c>
      <c r="R3295" t="s">
        <v>8342</v>
      </c>
      <c r="S3295" s="15">
        <f t="shared" si="258"/>
        <v>42215.662314814821</v>
      </c>
      <c r="T3295" s="15">
        <f t="shared" si="259"/>
        <v>42245.662314814821</v>
      </c>
      <c r="U3295">
        <f t="shared" si="260"/>
        <v>2015</v>
      </c>
    </row>
    <row r="3296" spans="1:21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61"/>
        <v>0</v>
      </c>
      <c r="P3296" s="10">
        <f t="shared" si="257"/>
        <v>50</v>
      </c>
      <c r="Q3296" t="s">
        <v>8308</v>
      </c>
      <c r="R3296" t="s">
        <v>8342</v>
      </c>
      <c r="S3296" s="15">
        <f t="shared" si="258"/>
        <v>42194.648344907408</v>
      </c>
      <c r="T3296" s="15">
        <f t="shared" si="259"/>
        <v>42224.648344907408</v>
      </c>
      <c r="U3296">
        <f t="shared" si="260"/>
        <v>2015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61"/>
        <v>0</v>
      </c>
      <c r="P3297" s="10">
        <f t="shared" si="257"/>
        <v>50</v>
      </c>
      <c r="Q3297" t="s">
        <v>8319</v>
      </c>
      <c r="R3297" t="s">
        <v>8345</v>
      </c>
      <c r="S3297" s="15">
        <f t="shared" si="258"/>
        <v>42285.91506944444</v>
      </c>
      <c r="T3297" s="15">
        <f t="shared" si="259"/>
        <v>42345.956736111111</v>
      </c>
      <c r="U3297">
        <f t="shared" si="260"/>
        <v>2015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61"/>
        <v>1</v>
      </c>
      <c r="P3298" s="10">
        <f t="shared" si="257"/>
        <v>50</v>
      </c>
      <c r="Q3298" t="s">
        <v>8319</v>
      </c>
      <c r="R3298" t="s">
        <v>8345</v>
      </c>
      <c r="S3298" s="15">
        <f t="shared" si="258"/>
        <v>42584.666597222225</v>
      </c>
      <c r="T3298" s="15">
        <f t="shared" si="259"/>
        <v>42614.666597222225</v>
      </c>
      <c r="U3298">
        <f t="shared" si="260"/>
        <v>2016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61"/>
        <v>0</v>
      </c>
      <c r="P3299" s="10">
        <f t="shared" si="257"/>
        <v>50</v>
      </c>
      <c r="Q3299" t="s">
        <v>8319</v>
      </c>
      <c r="R3299" t="s">
        <v>8345</v>
      </c>
      <c r="S3299" s="15">
        <f t="shared" si="258"/>
        <v>41795.963333333333</v>
      </c>
      <c r="T3299" s="15">
        <f t="shared" si="259"/>
        <v>41825.963333333333</v>
      </c>
      <c r="U3299">
        <f t="shared" si="260"/>
        <v>2014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61"/>
        <v>0</v>
      </c>
      <c r="P3300" s="10">
        <f t="shared" si="257"/>
        <v>50</v>
      </c>
      <c r="Q3300" t="s">
        <v>8319</v>
      </c>
      <c r="R3300" t="s">
        <v>8345</v>
      </c>
      <c r="S3300" s="15">
        <f t="shared" si="258"/>
        <v>41887.801168981481</v>
      </c>
      <c r="T3300" s="15">
        <f t="shared" si="259"/>
        <v>41917.801168981481</v>
      </c>
      <c r="U3300">
        <f t="shared" si="260"/>
        <v>2014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61"/>
        <v>0</v>
      </c>
      <c r="P3301" s="10">
        <f t="shared" si="257"/>
        <v>16.670000000000002</v>
      </c>
      <c r="Q3301" t="s">
        <v>8323</v>
      </c>
      <c r="R3301" t="s">
        <v>8324</v>
      </c>
      <c r="S3301" s="15">
        <f t="shared" si="258"/>
        <v>42173.67082175926</v>
      </c>
      <c r="T3301" s="15">
        <f t="shared" si="259"/>
        <v>42233.67082175926</v>
      </c>
      <c r="U3301">
        <f t="shared" si="260"/>
        <v>2015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61"/>
        <v>0</v>
      </c>
      <c r="P3302" s="10">
        <f t="shared" si="257"/>
        <v>50</v>
      </c>
      <c r="Q3302" t="s">
        <v>8323</v>
      </c>
      <c r="R3302" t="s">
        <v>8324</v>
      </c>
      <c r="S3302" s="15">
        <f t="shared" si="258"/>
        <v>42523.025231481486</v>
      </c>
      <c r="T3302" s="15">
        <f t="shared" si="259"/>
        <v>42583.025231481486</v>
      </c>
      <c r="U3302">
        <f t="shared" si="260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61"/>
        <v>3</v>
      </c>
      <c r="P3303" s="10">
        <f t="shared" si="257"/>
        <v>50</v>
      </c>
      <c r="Q3303" t="s">
        <v>8323</v>
      </c>
      <c r="R3303" t="s">
        <v>8326</v>
      </c>
      <c r="S3303" s="15">
        <f t="shared" si="258"/>
        <v>42807.885057870371</v>
      </c>
      <c r="T3303" s="15">
        <f t="shared" si="259"/>
        <v>42858.8</v>
      </c>
      <c r="U3303">
        <f t="shared" si="260"/>
        <v>2017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61"/>
        <v>1</v>
      </c>
      <c r="P3304" s="10">
        <f t="shared" si="257"/>
        <v>50</v>
      </c>
      <c r="Q3304" t="s">
        <v>8323</v>
      </c>
      <c r="R3304" t="s">
        <v>8335</v>
      </c>
      <c r="S3304" s="15">
        <f t="shared" si="258"/>
        <v>42132.58048611111</v>
      </c>
      <c r="T3304" s="15">
        <f t="shared" si="259"/>
        <v>42162.58048611111</v>
      </c>
      <c r="U3304">
        <f t="shared" si="260"/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61"/>
        <v>5</v>
      </c>
      <c r="P3305" s="10">
        <f t="shared" si="257"/>
        <v>50</v>
      </c>
      <c r="Q3305" t="s">
        <v>8323</v>
      </c>
      <c r="R3305" t="s">
        <v>8326</v>
      </c>
      <c r="S3305" s="15">
        <f t="shared" si="258"/>
        <v>42032.250208333338</v>
      </c>
      <c r="T3305" s="15">
        <f t="shared" si="259"/>
        <v>42063.250208333338</v>
      </c>
      <c r="U3305">
        <f t="shared" si="260"/>
        <v>2015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61"/>
        <v>1</v>
      </c>
      <c r="P3306" s="10">
        <f t="shared" si="257"/>
        <v>25</v>
      </c>
      <c r="Q3306" t="s">
        <v>8323</v>
      </c>
      <c r="R3306" t="s">
        <v>8326</v>
      </c>
      <c r="S3306" s="15">
        <f t="shared" si="258"/>
        <v>41940.587233796294</v>
      </c>
      <c r="T3306" s="15">
        <f t="shared" si="259"/>
        <v>41968.041666666672</v>
      </c>
      <c r="U3306">
        <f t="shared" si="260"/>
        <v>2014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61"/>
        <v>1</v>
      </c>
      <c r="P3307" s="10">
        <f t="shared" si="257"/>
        <v>50</v>
      </c>
      <c r="Q3307" t="s">
        <v>8323</v>
      </c>
      <c r="R3307" t="s">
        <v>8326</v>
      </c>
      <c r="S3307" s="15">
        <f t="shared" si="258"/>
        <v>42570.850381944445</v>
      </c>
      <c r="T3307" s="15">
        <f t="shared" si="259"/>
        <v>42615.850381944445</v>
      </c>
      <c r="U3307">
        <f t="shared" si="260"/>
        <v>2016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61"/>
        <v>0</v>
      </c>
      <c r="P3308" s="10">
        <f t="shared" si="257"/>
        <v>16</v>
      </c>
      <c r="Q3308" t="s">
        <v>8311</v>
      </c>
      <c r="R3308" t="s">
        <v>8352</v>
      </c>
      <c r="S3308" s="15">
        <f t="shared" si="258"/>
        <v>42032.168530092589</v>
      </c>
      <c r="T3308" s="15">
        <f t="shared" si="259"/>
        <v>42062.168530092589</v>
      </c>
      <c r="U3308">
        <f t="shared" si="260"/>
        <v>2015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61"/>
        <v>0</v>
      </c>
      <c r="P3309" s="10">
        <f t="shared" si="257"/>
        <v>11.92</v>
      </c>
      <c r="Q3309" t="s">
        <v>8316</v>
      </c>
      <c r="R3309" t="s">
        <v>8334</v>
      </c>
      <c r="S3309" s="15">
        <f t="shared" si="258"/>
        <v>41536.509097222224</v>
      </c>
      <c r="T3309" s="15">
        <f t="shared" si="259"/>
        <v>41566.509097222224</v>
      </c>
      <c r="U3309">
        <f t="shared" si="260"/>
        <v>2013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61"/>
        <v>0</v>
      </c>
      <c r="P3310" s="10">
        <f t="shared" si="257"/>
        <v>6.71</v>
      </c>
      <c r="Q3310" t="s">
        <v>8316</v>
      </c>
      <c r="R3310" t="s">
        <v>8334</v>
      </c>
      <c r="S3310" s="15">
        <f t="shared" si="258"/>
        <v>41660.792557870373</v>
      </c>
      <c r="T3310" s="15">
        <f t="shared" si="259"/>
        <v>41700.792557870373</v>
      </c>
      <c r="U3310">
        <f t="shared" si="260"/>
        <v>2014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61"/>
        <v>5</v>
      </c>
      <c r="P3311" s="10">
        <f t="shared" si="257"/>
        <v>9.4</v>
      </c>
      <c r="Q3311" t="s">
        <v>8323</v>
      </c>
      <c r="R3311" t="s">
        <v>8326</v>
      </c>
      <c r="S3311" s="15">
        <f t="shared" si="258"/>
        <v>42304.940960648149</v>
      </c>
      <c r="T3311" s="15">
        <f t="shared" si="259"/>
        <v>42329.166666666672</v>
      </c>
      <c r="U3311">
        <f t="shared" si="260"/>
        <v>2015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61"/>
        <v>2</v>
      </c>
      <c r="P3312" s="10">
        <f t="shared" si="257"/>
        <v>9</v>
      </c>
      <c r="Q3312" t="s">
        <v>8321</v>
      </c>
      <c r="R3312" t="s">
        <v>8339</v>
      </c>
      <c r="S3312" s="15">
        <f t="shared" si="258"/>
        <v>41534.568113425928</v>
      </c>
      <c r="T3312" s="15">
        <f t="shared" si="259"/>
        <v>41564.568113425928</v>
      </c>
      <c r="U3312">
        <f t="shared" si="260"/>
        <v>2013</v>
      </c>
    </row>
    <row r="3313" spans="1:21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61"/>
        <v>0</v>
      </c>
      <c r="P3313" s="10">
        <f t="shared" si="257"/>
        <v>22.5</v>
      </c>
      <c r="Q3313" t="s">
        <v>8321</v>
      </c>
      <c r="R3313" t="s">
        <v>8339</v>
      </c>
      <c r="S3313" s="15">
        <f t="shared" si="258"/>
        <v>40971.002569444441</v>
      </c>
      <c r="T3313" s="15">
        <f t="shared" si="259"/>
        <v>41016.021527777775</v>
      </c>
      <c r="U3313">
        <f t="shared" si="260"/>
        <v>2012</v>
      </c>
    </row>
    <row r="3314" spans="1:21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61"/>
        <v>2</v>
      </c>
      <c r="P3314" s="10">
        <f t="shared" si="257"/>
        <v>22.5</v>
      </c>
      <c r="Q3314" t="s">
        <v>8327</v>
      </c>
      <c r="R3314" t="s">
        <v>8350</v>
      </c>
      <c r="S3314" s="15">
        <f t="shared" si="258"/>
        <v>41230.77311342593</v>
      </c>
      <c r="T3314" s="15">
        <f t="shared" si="259"/>
        <v>41290.77311342593</v>
      </c>
      <c r="U3314">
        <f t="shared" si="260"/>
        <v>2012</v>
      </c>
    </row>
    <row r="3315" spans="1:21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61"/>
        <v>1</v>
      </c>
      <c r="P3315" s="10">
        <f t="shared" si="257"/>
        <v>9</v>
      </c>
      <c r="Q3315" t="s">
        <v>8327</v>
      </c>
      <c r="R3315" t="s">
        <v>8350</v>
      </c>
      <c r="S3315" s="15">
        <f t="shared" si="258"/>
        <v>41184.167129629634</v>
      </c>
      <c r="T3315" s="15">
        <f t="shared" si="259"/>
        <v>41224.208796296298</v>
      </c>
      <c r="U3315">
        <f t="shared" si="260"/>
        <v>2012</v>
      </c>
    </row>
    <row r="3316" spans="1:21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61"/>
        <v>0</v>
      </c>
      <c r="P3316" s="10">
        <f t="shared" si="257"/>
        <v>11.25</v>
      </c>
      <c r="Q3316" t="s">
        <v>8316</v>
      </c>
      <c r="R3316" t="s">
        <v>8334</v>
      </c>
      <c r="S3316" s="15">
        <f t="shared" si="258"/>
        <v>42440.371111111104</v>
      </c>
      <c r="T3316" s="15">
        <f t="shared" si="259"/>
        <v>42470.329444444447</v>
      </c>
      <c r="U3316">
        <f t="shared" si="260"/>
        <v>2016</v>
      </c>
    </row>
    <row r="3317" spans="1:21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61"/>
        <v>5</v>
      </c>
      <c r="P3317" s="10">
        <f t="shared" si="257"/>
        <v>15</v>
      </c>
      <c r="Q3317" t="s">
        <v>8316</v>
      </c>
      <c r="R3317" t="s">
        <v>8334</v>
      </c>
      <c r="S3317" s="15">
        <f t="shared" si="258"/>
        <v>41005.904120370367</v>
      </c>
      <c r="T3317" s="15">
        <f t="shared" si="259"/>
        <v>41035.904120370367</v>
      </c>
      <c r="U3317">
        <f t="shared" si="260"/>
        <v>2012</v>
      </c>
    </row>
    <row r="3318" spans="1:21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61"/>
        <v>8</v>
      </c>
      <c r="P3318" s="10">
        <f t="shared" si="257"/>
        <v>9</v>
      </c>
      <c r="Q3318" t="s">
        <v>8316</v>
      </c>
      <c r="R3318" t="s">
        <v>8334</v>
      </c>
      <c r="S3318" s="15">
        <f t="shared" si="258"/>
        <v>40701.195844907408</v>
      </c>
      <c r="T3318" s="15">
        <f t="shared" si="259"/>
        <v>40746.195844907408</v>
      </c>
      <c r="U3318">
        <f t="shared" si="260"/>
        <v>2011</v>
      </c>
    </row>
    <row r="3319" spans="1:21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61"/>
        <v>0</v>
      </c>
      <c r="P3319" s="10">
        <f t="shared" si="257"/>
        <v>15</v>
      </c>
      <c r="Q3319" t="s">
        <v>8316</v>
      </c>
      <c r="R3319" t="s">
        <v>8334</v>
      </c>
      <c r="S3319" s="15">
        <f t="shared" si="258"/>
        <v>42662.752199074079</v>
      </c>
      <c r="T3319" s="15">
        <f t="shared" si="259"/>
        <v>42692.793865740736</v>
      </c>
      <c r="U3319">
        <f t="shared" si="260"/>
        <v>2016</v>
      </c>
    </row>
    <row r="3320" spans="1:21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61"/>
        <v>5</v>
      </c>
      <c r="P3320" s="10">
        <f t="shared" si="257"/>
        <v>15</v>
      </c>
      <c r="Q3320" t="s">
        <v>8311</v>
      </c>
      <c r="R3320" t="s">
        <v>8348</v>
      </c>
      <c r="S3320" s="15">
        <f t="shared" si="258"/>
        <v>42432.379826388889</v>
      </c>
      <c r="T3320" s="15">
        <f t="shared" si="259"/>
        <v>42462.338159722218</v>
      </c>
      <c r="U3320">
        <f t="shared" si="260"/>
        <v>2016</v>
      </c>
    </row>
    <row r="3321" spans="1:21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61"/>
        <v>0</v>
      </c>
      <c r="P3321" s="10">
        <f t="shared" si="257"/>
        <v>22.5</v>
      </c>
      <c r="Q3321" t="s">
        <v>8319</v>
      </c>
      <c r="R3321" t="s">
        <v>8345</v>
      </c>
      <c r="S3321" s="15">
        <f t="shared" si="258"/>
        <v>42338.615393518514</v>
      </c>
      <c r="T3321" s="15">
        <f t="shared" si="259"/>
        <v>42398.615393518514</v>
      </c>
      <c r="U3321">
        <f t="shared" si="260"/>
        <v>2015</v>
      </c>
    </row>
    <row r="3322" spans="1:21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61"/>
        <v>1</v>
      </c>
      <c r="P3322" s="10">
        <f t="shared" si="257"/>
        <v>11.25</v>
      </c>
      <c r="Q3322" t="s">
        <v>8311</v>
      </c>
      <c r="R3322" t="s">
        <v>8356</v>
      </c>
      <c r="S3322" s="15">
        <f t="shared" si="258"/>
        <v>41030.292025462964</v>
      </c>
      <c r="T3322" s="15">
        <f t="shared" si="259"/>
        <v>41059.791666666664</v>
      </c>
      <c r="U3322">
        <f t="shared" si="260"/>
        <v>2012</v>
      </c>
    </row>
    <row r="3323" spans="1:21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61"/>
        <v>1</v>
      </c>
      <c r="P3323" s="10">
        <f t="shared" si="257"/>
        <v>22.5</v>
      </c>
      <c r="Q3323" t="s">
        <v>8323</v>
      </c>
      <c r="R3323" t="s">
        <v>8326</v>
      </c>
      <c r="S3323" s="15">
        <f t="shared" si="258"/>
        <v>42627.955104166671</v>
      </c>
      <c r="T3323" s="15">
        <f t="shared" si="259"/>
        <v>42657.916666666672</v>
      </c>
      <c r="U3323">
        <f t="shared" si="260"/>
        <v>2016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61"/>
        <v>2</v>
      </c>
      <c r="P3324" s="10">
        <f t="shared" si="257"/>
        <v>15</v>
      </c>
      <c r="Q3324" t="s">
        <v>8323</v>
      </c>
      <c r="R3324" t="s">
        <v>8326</v>
      </c>
      <c r="S3324" s="15">
        <f t="shared" si="258"/>
        <v>42783.513182870374</v>
      </c>
      <c r="T3324" s="15">
        <f t="shared" si="259"/>
        <v>42813.471516203703</v>
      </c>
      <c r="U3324">
        <f t="shared" si="260"/>
        <v>2017</v>
      </c>
    </row>
    <row r="3325" spans="1:21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61"/>
        <v>2</v>
      </c>
      <c r="P3325" s="10">
        <f t="shared" si="257"/>
        <v>11.25</v>
      </c>
      <c r="Q3325" t="s">
        <v>8323</v>
      </c>
      <c r="R3325" t="s">
        <v>8326</v>
      </c>
      <c r="S3325" s="15">
        <f t="shared" si="258"/>
        <v>42342.845555555556</v>
      </c>
      <c r="T3325" s="15">
        <f t="shared" si="259"/>
        <v>42372.845555555556</v>
      </c>
      <c r="U3325">
        <f t="shared" si="260"/>
        <v>2015</v>
      </c>
    </row>
    <row r="3326" spans="1:21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61"/>
        <v>3</v>
      </c>
      <c r="P3326" s="10">
        <f t="shared" si="257"/>
        <v>15</v>
      </c>
      <c r="Q3326" t="s">
        <v>8323</v>
      </c>
      <c r="R3326" t="s">
        <v>8326</v>
      </c>
      <c r="S3326" s="15">
        <f t="shared" si="258"/>
        <v>42311.621458333335</v>
      </c>
      <c r="T3326" s="15">
        <f t="shared" si="259"/>
        <v>42336.621458333335</v>
      </c>
      <c r="U3326">
        <f t="shared" si="260"/>
        <v>2015</v>
      </c>
    </row>
    <row r="3327" spans="1:21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61"/>
        <v>1</v>
      </c>
      <c r="P3327" s="10">
        <f t="shared" si="257"/>
        <v>22.5</v>
      </c>
      <c r="Q3327" t="s">
        <v>8323</v>
      </c>
      <c r="R3327" t="s">
        <v>8326</v>
      </c>
      <c r="S3327" s="15">
        <f t="shared" si="258"/>
        <v>41801.711550925924</v>
      </c>
      <c r="T3327" s="15">
        <f t="shared" si="259"/>
        <v>41844.124305555553</v>
      </c>
      <c r="U3327">
        <f t="shared" si="260"/>
        <v>2014</v>
      </c>
    </row>
    <row r="3328" spans="1:21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61"/>
        <v>14</v>
      </c>
      <c r="P3328" s="10">
        <f t="shared" si="257"/>
        <v>10.56</v>
      </c>
      <c r="Q3328" t="s">
        <v>8316</v>
      </c>
      <c r="R3328" t="s">
        <v>8334</v>
      </c>
      <c r="S3328" s="15">
        <f t="shared" si="258"/>
        <v>42396.973807870367</v>
      </c>
      <c r="T3328" s="15">
        <f t="shared" si="259"/>
        <v>42411.973807870367</v>
      </c>
      <c r="U3328">
        <f t="shared" si="260"/>
        <v>2016</v>
      </c>
    </row>
    <row r="3329" spans="1:21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61"/>
        <v>4</v>
      </c>
      <c r="P3329" s="10">
        <f t="shared" si="257"/>
        <v>10.5</v>
      </c>
      <c r="Q3329" t="s">
        <v>8319</v>
      </c>
      <c r="R3329" t="s">
        <v>8345</v>
      </c>
      <c r="S3329" s="15">
        <f t="shared" si="258"/>
        <v>42728.827407407407</v>
      </c>
      <c r="T3329" s="15">
        <f t="shared" si="259"/>
        <v>42747.695833333331</v>
      </c>
      <c r="U3329">
        <f t="shared" si="260"/>
        <v>2016</v>
      </c>
    </row>
    <row r="3330" spans="1:21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61"/>
        <v>0</v>
      </c>
      <c r="P3330" s="10">
        <f t="shared" si="257"/>
        <v>10.5</v>
      </c>
      <c r="Q3330" t="s">
        <v>8308</v>
      </c>
      <c r="R3330" t="s">
        <v>8318</v>
      </c>
      <c r="S3330" s="15">
        <f t="shared" si="258"/>
        <v>41859.925856481481</v>
      </c>
      <c r="T3330" s="15">
        <f t="shared" si="259"/>
        <v>41889.925856481481</v>
      </c>
      <c r="U3330">
        <f t="shared" si="260"/>
        <v>2014</v>
      </c>
    </row>
    <row r="3331" spans="1:21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1"/>
        <v>0</v>
      </c>
      <c r="P3331" s="10">
        <f t="shared" ref="P3331:P3394" si="262">ROUND(E3331/L3331,2)</f>
        <v>6.83</v>
      </c>
      <c r="Q3331" t="s">
        <v>8316</v>
      </c>
      <c r="R3331" t="s">
        <v>8334</v>
      </c>
      <c r="S3331" s="15">
        <f t="shared" ref="S3331:S3394" si="263">(((J3331/60)/60)/24)+DATE(1970,1,1)</f>
        <v>42538.77243055556</v>
      </c>
      <c r="T3331" s="15">
        <f t="shared" ref="T3331:T3394" si="264">(((I3331/60)/60)/24)+DATE(1970,1,1)</f>
        <v>42565.758333333331</v>
      </c>
      <c r="U3331">
        <f t="shared" ref="U3331:U3394" si="265">YEAR(S3331)</f>
        <v>2016</v>
      </c>
    </row>
    <row r="3332" spans="1:21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1"/>
        <v>4</v>
      </c>
      <c r="P3332" s="10">
        <f t="shared" si="262"/>
        <v>10.25</v>
      </c>
      <c r="Q3332" t="s">
        <v>8323</v>
      </c>
      <c r="R3332" t="s">
        <v>8324</v>
      </c>
      <c r="S3332" s="15">
        <f t="shared" si="263"/>
        <v>42241.429120370376</v>
      </c>
      <c r="T3332" s="15">
        <f t="shared" si="264"/>
        <v>42263.916666666672</v>
      </c>
      <c r="U3332">
        <f t="shared" si="265"/>
        <v>2015</v>
      </c>
    </row>
    <row r="3333" spans="1:21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1"/>
        <v>2</v>
      </c>
      <c r="P3333" s="10">
        <f t="shared" si="262"/>
        <v>10.25</v>
      </c>
      <c r="Q3333" t="s">
        <v>8323</v>
      </c>
      <c r="R3333" t="s">
        <v>8326</v>
      </c>
      <c r="S3333" s="15">
        <f t="shared" si="263"/>
        <v>41883.916678240741</v>
      </c>
      <c r="T3333" s="15">
        <f t="shared" si="264"/>
        <v>41906.916678240741</v>
      </c>
      <c r="U3333">
        <f t="shared" si="265"/>
        <v>2014</v>
      </c>
    </row>
    <row r="3334" spans="1:21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1"/>
        <v>0</v>
      </c>
      <c r="P3334" s="10">
        <f t="shared" si="262"/>
        <v>20</v>
      </c>
      <c r="Q3334" t="s">
        <v>8321</v>
      </c>
      <c r="R3334" t="s">
        <v>8337</v>
      </c>
      <c r="S3334" s="15">
        <f t="shared" si="263"/>
        <v>42397.281666666662</v>
      </c>
      <c r="T3334" s="15">
        <f t="shared" si="264"/>
        <v>42427.281666666662</v>
      </c>
      <c r="U3334">
        <f t="shared" si="265"/>
        <v>2016</v>
      </c>
    </row>
    <row r="3335" spans="1:21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1"/>
        <v>3</v>
      </c>
      <c r="P3335" s="10">
        <f t="shared" si="262"/>
        <v>13.33</v>
      </c>
      <c r="Q3335" t="s">
        <v>8321</v>
      </c>
      <c r="R3335" t="s">
        <v>8337</v>
      </c>
      <c r="S3335" s="15">
        <f t="shared" si="263"/>
        <v>42115.547395833331</v>
      </c>
      <c r="T3335" s="15">
        <f t="shared" si="264"/>
        <v>42158.547395833331</v>
      </c>
      <c r="U3335">
        <f t="shared" si="265"/>
        <v>2015</v>
      </c>
    </row>
    <row r="3336" spans="1:21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1"/>
        <v>1</v>
      </c>
      <c r="P3336" s="10">
        <f t="shared" si="262"/>
        <v>20</v>
      </c>
      <c r="Q3336" t="s">
        <v>8327</v>
      </c>
      <c r="R3336" t="s">
        <v>8350</v>
      </c>
      <c r="S3336" s="15">
        <f t="shared" si="263"/>
        <v>41551.798113425924</v>
      </c>
      <c r="T3336" s="15">
        <f t="shared" si="264"/>
        <v>41581.839780092596</v>
      </c>
      <c r="U3336">
        <f t="shared" si="265"/>
        <v>2013</v>
      </c>
    </row>
    <row r="3337" spans="1:21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1"/>
        <v>1</v>
      </c>
      <c r="P3337" s="10">
        <f t="shared" si="262"/>
        <v>20</v>
      </c>
      <c r="Q3337" t="s">
        <v>8327</v>
      </c>
      <c r="R3337" t="s">
        <v>8350</v>
      </c>
      <c r="S3337" s="15">
        <f t="shared" si="263"/>
        <v>41416.763171296298</v>
      </c>
      <c r="T3337" s="15">
        <f t="shared" si="264"/>
        <v>41455.831944444442</v>
      </c>
      <c r="U3337">
        <f t="shared" si="265"/>
        <v>2013</v>
      </c>
    </row>
    <row r="3338" spans="1:21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1"/>
        <v>1</v>
      </c>
      <c r="P3338" s="10">
        <f t="shared" si="262"/>
        <v>40</v>
      </c>
      <c r="Q3338" t="s">
        <v>8327</v>
      </c>
      <c r="R3338" t="s">
        <v>8354</v>
      </c>
      <c r="S3338" s="15">
        <f t="shared" si="263"/>
        <v>41506.848032407412</v>
      </c>
      <c r="T3338" s="15">
        <f t="shared" si="264"/>
        <v>41553.848032407412</v>
      </c>
      <c r="U3338">
        <f t="shared" si="265"/>
        <v>2013</v>
      </c>
    </row>
    <row r="3339" spans="1:21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1"/>
        <v>1</v>
      </c>
      <c r="P3339" s="10">
        <f t="shared" si="262"/>
        <v>10</v>
      </c>
      <c r="Q3339" t="s">
        <v>8313</v>
      </c>
      <c r="R3339" t="s">
        <v>8314</v>
      </c>
      <c r="S3339" s="15">
        <f t="shared" si="263"/>
        <v>41956.250034722223</v>
      </c>
      <c r="T3339" s="15">
        <f t="shared" si="264"/>
        <v>42016.250034722223</v>
      </c>
      <c r="U3339">
        <f t="shared" si="265"/>
        <v>2014</v>
      </c>
    </row>
    <row r="3340" spans="1:21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1"/>
        <v>1</v>
      </c>
      <c r="P3340" s="10">
        <f t="shared" si="262"/>
        <v>20</v>
      </c>
      <c r="Q3340" t="s">
        <v>8313</v>
      </c>
      <c r="R3340" t="s">
        <v>8314</v>
      </c>
      <c r="S3340" s="15">
        <f t="shared" si="263"/>
        <v>41940.89166666667</v>
      </c>
      <c r="T3340" s="15">
        <f t="shared" si="264"/>
        <v>41970.933333333334</v>
      </c>
      <c r="U3340">
        <f t="shared" si="265"/>
        <v>2014</v>
      </c>
    </row>
    <row r="3341" spans="1:21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1"/>
        <v>0</v>
      </c>
      <c r="P3341" s="10">
        <f t="shared" si="262"/>
        <v>1.54</v>
      </c>
      <c r="Q3341" t="s">
        <v>8313</v>
      </c>
      <c r="R3341" t="s">
        <v>8314</v>
      </c>
      <c r="S3341" s="15">
        <f t="shared" si="263"/>
        <v>41876.433680555558</v>
      </c>
      <c r="T3341" s="15">
        <f t="shared" si="264"/>
        <v>41936.166666666664</v>
      </c>
      <c r="U3341">
        <f t="shared" si="265"/>
        <v>2014</v>
      </c>
    </row>
    <row r="3342" spans="1:21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1"/>
        <v>1</v>
      </c>
      <c r="P3342" s="10">
        <f t="shared" si="262"/>
        <v>13.33</v>
      </c>
      <c r="Q3342" t="s">
        <v>8319</v>
      </c>
      <c r="R3342" t="s">
        <v>8345</v>
      </c>
      <c r="S3342" s="15">
        <f t="shared" si="263"/>
        <v>41834.138495370367</v>
      </c>
      <c r="T3342" s="15">
        <f t="shared" si="264"/>
        <v>41864.138495370367</v>
      </c>
      <c r="U3342">
        <f t="shared" si="265"/>
        <v>2014</v>
      </c>
    </row>
    <row r="3343" spans="1:21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1"/>
        <v>2</v>
      </c>
      <c r="P3343" s="10">
        <f t="shared" si="262"/>
        <v>13.33</v>
      </c>
      <c r="Q3343" t="s">
        <v>8323</v>
      </c>
      <c r="R3343" t="s">
        <v>8326</v>
      </c>
      <c r="S3343" s="15">
        <f t="shared" si="263"/>
        <v>42172.613506944443</v>
      </c>
      <c r="T3343" s="15">
        <f t="shared" si="264"/>
        <v>42202.554166666669</v>
      </c>
      <c r="U3343">
        <f t="shared" si="265"/>
        <v>2015</v>
      </c>
    </row>
    <row r="3344" spans="1:21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1"/>
        <v>0</v>
      </c>
      <c r="P3344" s="10">
        <f t="shared" si="262"/>
        <v>13.33</v>
      </c>
      <c r="Q3344" t="s">
        <v>8323</v>
      </c>
      <c r="R3344" t="s">
        <v>8324</v>
      </c>
      <c r="S3344" s="15">
        <f t="shared" si="263"/>
        <v>41862.761724537035</v>
      </c>
      <c r="T3344" s="15">
        <f t="shared" si="264"/>
        <v>41914.165972222225</v>
      </c>
      <c r="U3344">
        <f t="shared" si="265"/>
        <v>2014</v>
      </c>
    </row>
    <row r="3345" spans="1:21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1"/>
        <v>3</v>
      </c>
      <c r="P3345" s="10">
        <f t="shared" si="262"/>
        <v>13.33</v>
      </c>
      <c r="Q3345" t="s">
        <v>8323</v>
      </c>
      <c r="R3345" t="s">
        <v>8335</v>
      </c>
      <c r="S3345" s="15">
        <f t="shared" si="263"/>
        <v>42763.780671296292</v>
      </c>
      <c r="T3345" s="15">
        <f t="shared" si="264"/>
        <v>42823.739004629635</v>
      </c>
      <c r="U3345">
        <f t="shared" si="265"/>
        <v>2017</v>
      </c>
    </row>
    <row r="3346" spans="1:21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1"/>
        <v>1</v>
      </c>
      <c r="P3346" s="10">
        <f t="shared" si="262"/>
        <v>20</v>
      </c>
      <c r="Q3346" t="s">
        <v>8323</v>
      </c>
      <c r="R3346" t="s">
        <v>8326</v>
      </c>
      <c r="S3346" s="15">
        <f t="shared" si="263"/>
        <v>41872.807696759257</v>
      </c>
      <c r="T3346" s="15">
        <f t="shared" si="264"/>
        <v>41932.807696759257</v>
      </c>
      <c r="U3346">
        <f t="shared" si="265"/>
        <v>2014</v>
      </c>
    </row>
    <row r="3347" spans="1:21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1"/>
        <v>0</v>
      </c>
      <c r="P3347" s="10">
        <f t="shared" si="262"/>
        <v>13</v>
      </c>
      <c r="Q3347" t="s">
        <v>8308</v>
      </c>
      <c r="R3347" t="s">
        <v>8342</v>
      </c>
      <c r="S3347" s="15">
        <f t="shared" si="263"/>
        <v>42615.79896990741</v>
      </c>
      <c r="T3347" s="15">
        <f t="shared" si="264"/>
        <v>42660.79896990741</v>
      </c>
      <c r="U3347">
        <f t="shared" si="265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1"/>
        <v>1</v>
      </c>
      <c r="P3348" s="10">
        <f t="shared" si="262"/>
        <v>9.75</v>
      </c>
      <c r="Q3348" t="s">
        <v>8323</v>
      </c>
      <c r="R3348" t="s">
        <v>8326</v>
      </c>
      <c r="S3348" s="15">
        <f t="shared" si="263"/>
        <v>42196.166874999995</v>
      </c>
      <c r="T3348" s="15">
        <f t="shared" si="264"/>
        <v>42256.166874999995</v>
      </c>
      <c r="U3348">
        <f t="shared" si="265"/>
        <v>2015</v>
      </c>
    </row>
    <row r="3349" spans="1:21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1"/>
        <v>4</v>
      </c>
      <c r="P3349" s="10">
        <f t="shared" si="262"/>
        <v>9.5</v>
      </c>
      <c r="Q3349" t="s">
        <v>8323</v>
      </c>
      <c r="R3349" t="s">
        <v>8326</v>
      </c>
      <c r="S3349" s="15">
        <f t="shared" si="263"/>
        <v>41975.124340277776</v>
      </c>
      <c r="T3349" s="15">
        <f t="shared" si="264"/>
        <v>42005.124340277776</v>
      </c>
      <c r="U3349">
        <f t="shared" si="265"/>
        <v>2014</v>
      </c>
    </row>
    <row r="3350" spans="1:21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1"/>
        <v>1</v>
      </c>
      <c r="P3350" s="10">
        <f t="shared" si="262"/>
        <v>18.5</v>
      </c>
      <c r="Q3350" t="s">
        <v>8323</v>
      </c>
      <c r="R3350" t="s">
        <v>8326</v>
      </c>
      <c r="S3350" s="15">
        <f t="shared" si="263"/>
        <v>42078.34520833334</v>
      </c>
      <c r="T3350" s="15">
        <f t="shared" si="264"/>
        <v>42133.166666666672</v>
      </c>
      <c r="U3350">
        <f t="shared" si="265"/>
        <v>2015</v>
      </c>
    </row>
    <row r="3351" spans="1:21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1"/>
        <v>0</v>
      </c>
      <c r="P3351" s="10">
        <f t="shared" si="262"/>
        <v>18</v>
      </c>
      <c r="Q3351" t="s">
        <v>8316</v>
      </c>
      <c r="R3351" t="s">
        <v>8344</v>
      </c>
      <c r="S3351" s="15">
        <f t="shared" si="263"/>
        <v>42164.615856481483</v>
      </c>
      <c r="T3351" s="15">
        <f t="shared" si="264"/>
        <v>42193.697916666672</v>
      </c>
      <c r="U3351">
        <f t="shared" si="265"/>
        <v>2015</v>
      </c>
    </row>
    <row r="3352" spans="1:21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1"/>
        <v>1</v>
      </c>
      <c r="P3352" s="10">
        <f t="shared" si="262"/>
        <v>12</v>
      </c>
      <c r="Q3352" t="s">
        <v>8308</v>
      </c>
      <c r="R3352" t="s">
        <v>8315</v>
      </c>
      <c r="S3352" s="15">
        <f t="shared" si="263"/>
        <v>42200.261793981481</v>
      </c>
      <c r="T3352" s="15">
        <f t="shared" si="264"/>
        <v>42230.261793981481</v>
      </c>
      <c r="U3352">
        <f t="shared" si="265"/>
        <v>2015</v>
      </c>
    </row>
    <row r="3353" spans="1:21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1"/>
        <v>0</v>
      </c>
      <c r="P3353" s="10">
        <f t="shared" si="262"/>
        <v>12</v>
      </c>
      <c r="Q3353" t="s">
        <v>8319</v>
      </c>
      <c r="R3353" t="s">
        <v>8345</v>
      </c>
      <c r="S3353" s="15">
        <f t="shared" si="263"/>
        <v>42034.75509259259</v>
      </c>
      <c r="T3353" s="15">
        <f t="shared" si="264"/>
        <v>42064.75509259259</v>
      </c>
      <c r="U3353">
        <f t="shared" si="265"/>
        <v>2015</v>
      </c>
    </row>
    <row r="3354" spans="1:21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1"/>
        <v>1</v>
      </c>
      <c r="P3354" s="10">
        <f t="shared" si="262"/>
        <v>9</v>
      </c>
      <c r="Q3354" t="s">
        <v>8311</v>
      </c>
      <c r="R3354" t="s">
        <v>8356</v>
      </c>
      <c r="S3354" s="15">
        <f t="shared" si="263"/>
        <v>41247.063576388886</v>
      </c>
      <c r="T3354" s="15">
        <f t="shared" si="264"/>
        <v>41277.063576388886</v>
      </c>
      <c r="U3354">
        <f t="shared" si="265"/>
        <v>2012</v>
      </c>
    </row>
    <row r="3355" spans="1:21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1"/>
        <v>1</v>
      </c>
      <c r="P3355" s="10">
        <f t="shared" si="262"/>
        <v>8.75</v>
      </c>
      <c r="Q3355" t="s">
        <v>8308</v>
      </c>
      <c r="R3355" t="s">
        <v>8342</v>
      </c>
      <c r="S3355" s="15">
        <f t="shared" si="263"/>
        <v>42753.678761574076</v>
      </c>
      <c r="T3355" s="15">
        <f t="shared" si="264"/>
        <v>42766.208333333328</v>
      </c>
      <c r="U3355">
        <f t="shared" si="265"/>
        <v>2017</v>
      </c>
    </row>
    <row r="3356" spans="1:21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1"/>
        <v>0</v>
      </c>
      <c r="P3356" s="10">
        <f t="shared" si="262"/>
        <v>11.67</v>
      </c>
      <c r="Q3356" t="s">
        <v>8319</v>
      </c>
      <c r="R3356" t="s">
        <v>8345</v>
      </c>
      <c r="S3356" s="15">
        <f t="shared" si="263"/>
        <v>41952.09175925926</v>
      </c>
      <c r="T3356" s="15">
        <f t="shared" si="264"/>
        <v>41982.09175925926</v>
      </c>
      <c r="U3356">
        <f t="shared" si="265"/>
        <v>2014</v>
      </c>
    </row>
    <row r="3357" spans="1:21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1"/>
        <v>0</v>
      </c>
      <c r="P3357" s="10">
        <f t="shared" si="262"/>
        <v>17.5</v>
      </c>
      <c r="Q3357" t="s">
        <v>8319</v>
      </c>
      <c r="R3357" t="s">
        <v>8345</v>
      </c>
      <c r="S3357" s="15">
        <f t="shared" si="263"/>
        <v>41876.683611111112</v>
      </c>
      <c r="T3357" s="15">
        <f t="shared" si="264"/>
        <v>41907.683611111112</v>
      </c>
      <c r="U3357">
        <f t="shared" si="265"/>
        <v>2014</v>
      </c>
    </row>
    <row r="3358" spans="1:21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ref="O3358:O3421" si="266">ROUND(E3358/D3358*100,0)</f>
        <v>5</v>
      </c>
      <c r="P3358" s="10">
        <f t="shared" si="262"/>
        <v>11.67</v>
      </c>
      <c r="Q3358" t="s">
        <v>8313</v>
      </c>
      <c r="R3358" t="s">
        <v>8355</v>
      </c>
      <c r="S3358" s="15">
        <f t="shared" si="263"/>
        <v>42185.397673611107</v>
      </c>
      <c r="T3358" s="15">
        <f t="shared" si="264"/>
        <v>42244.508333333331</v>
      </c>
      <c r="U3358">
        <f t="shared" si="265"/>
        <v>2015</v>
      </c>
    </row>
    <row r="3359" spans="1:21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6"/>
        <v>1</v>
      </c>
      <c r="P3359" s="10">
        <f t="shared" si="262"/>
        <v>11.67</v>
      </c>
      <c r="Q3359" t="s">
        <v>8327</v>
      </c>
      <c r="R3359" t="s">
        <v>8330</v>
      </c>
      <c r="S3359" s="15">
        <f t="shared" si="263"/>
        <v>41869.534618055557</v>
      </c>
      <c r="T3359" s="15">
        <f t="shared" si="264"/>
        <v>41899.534618055557</v>
      </c>
      <c r="U3359">
        <f t="shared" si="265"/>
        <v>2014</v>
      </c>
    </row>
    <row r="3360" spans="1:21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6"/>
        <v>1</v>
      </c>
      <c r="P3360" s="10">
        <f t="shared" si="262"/>
        <v>8.75</v>
      </c>
      <c r="Q3360" t="s">
        <v>8327</v>
      </c>
      <c r="R3360" t="s">
        <v>8330</v>
      </c>
      <c r="S3360" s="15">
        <f t="shared" si="263"/>
        <v>41912.932430555556</v>
      </c>
      <c r="T3360" s="15">
        <f t="shared" si="264"/>
        <v>41942.932430555556</v>
      </c>
      <c r="U3360">
        <f t="shared" si="265"/>
        <v>2014</v>
      </c>
    </row>
    <row r="3361" spans="1:21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6"/>
        <v>0</v>
      </c>
      <c r="P3361" s="10">
        <f t="shared" si="262"/>
        <v>17.5</v>
      </c>
      <c r="Q3361" t="s">
        <v>8319</v>
      </c>
      <c r="R3361" t="s">
        <v>8345</v>
      </c>
      <c r="S3361" s="15">
        <f t="shared" si="263"/>
        <v>42089.724039351851</v>
      </c>
      <c r="T3361" s="15">
        <f t="shared" si="264"/>
        <v>42134.724039351851</v>
      </c>
      <c r="U3361">
        <f t="shared" si="265"/>
        <v>2015</v>
      </c>
    </row>
    <row r="3362" spans="1:21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6"/>
        <v>0</v>
      </c>
      <c r="P3362" s="10">
        <f t="shared" si="262"/>
        <v>8.75</v>
      </c>
      <c r="Q3362" t="s">
        <v>8311</v>
      </c>
      <c r="R3362" t="s">
        <v>8356</v>
      </c>
      <c r="S3362" s="15">
        <f t="shared" si="263"/>
        <v>41911.657430555555</v>
      </c>
      <c r="T3362" s="15">
        <f t="shared" si="264"/>
        <v>41932.088194444441</v>
      </c>
      <c r="U3362">
        <f t="shared" si="265"/>
        <v>2014</v>
      </c>
    </row>
    <row r="3363" spans="1:21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6"/>
        <v>2</v>
      </c>
      <c r="P3363" s="10">
        <f t="shared" si="262"/>
        <v>35</v>
      </c>
      <c r="Q3363" t="s">
        <v>8323</v>
      </c>
      <c r="R3363" t="s">
        <v>8326</v>
      </c>
      <c r="S3363" s="15">
        <f t="shared" si="263"/>
        <v>42233.362314814818</v>
      </c>
      <c r="T3363" s="15">
        <f t="shared" si="264"/>
        <v>42293.362314814818</v>
      </c>
      <c r="U3363">
        <f t="shared" si="265"/>
        <v>2015</v>
      </c>
    </row>
    <row r="3364" spans="1:21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6"/>
        <v>0</v>
      </c>
      <c r="P3364" s="10">
        <f t="shared" si="262"/>
        <v>17.5</v>
      </c>
      <c r="Q3364" t="s">
        <v>8323</v>
      </c>
      <c r="R3364" t="s">
        <v>8335</v>
      </c>
      <c r="S3364" s="15">
        <f t="shared" si="263"/>
        <v>42170.447013888886</v>
      </c>
      <c r="T3364" s="15">
        <f t="shared" si="264"/>
        <v>42200.447013888886</v>
      </c>
      <c r="U3364">
        <f t="shared" si="265"/>
        <v>2015</v>
      </c>
    </row>
    <row r="3365" spans="1:21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6"/>
        <v>2</v>
      </c>
      <c r="P3365" s="10">
        <f t="shared" si="262"/>
        <v>17.5</v>
      </c>
      <c r="Q3365" t="s">
        <v>8323</v>
      </c>
      <c r="R3365" t="s">
        <v>8335</v>
      </c>
      <c r="S3365" s="15">
        <f t="shared" si="263"/>
        <v>42079.857974537037</v>
      </c>
      <c r="T3365" s="15">
        <f t="shared" si="264"/>
        <v>42125.916666666672</v>
      </c>
      <c r="U3365">
        <f t="shared" si="265"/>
        <v>2015</v>
      </c>
    </row>
    <row r="3366" spans="1:21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6"/>
        <v>1</v>
      </c>
      <c r="P3366" s="10">
        <f t="shared" si="262"/>
        <v>34.950000000000003</v>
      </c>
      <c r="Q3366" t="s">
        <v>8323</v>
      </c>
      <c r="R3366" t="s">
        <v>8326</v>
      </c>
      <c r="S3366" s="15">
        <f t="shared" si="263"/>
        <v>42718.963599537034</v>
      </c>
      <c r="T3366" s="15">
        <f t="shared" si="264"/>
        <v>42748.961805555555</v>
      </c>
      <c r="U3366">
        <f t="shared" si="265"/>
        <v>2016</v>
      </c>
    </row>
    <row r="3367" spans="1:21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6"/>
        <v>1</v>
      </c>
      <c r="P3367" s="10">
        <f t="shared" si="262"/>
        <v>34</v>
      </c>
      <c r="Q3367" t="s">
        <v>8327</v>
      </c>
      <c r="R3367" t="s">
        <v>8330</v>
      </c>
      <c r="S3367" s="15">
        <f t="shared" si="263"/>
        <v>42341.59129629629</v>
      </c>
      <c r="T3367" s="15">
        <f t="shared" si="264"/>
        <v>42387.541666666672</v>
      </c>
      <c r="U3367">
        <f t="shared" si="265"/>
        <v>2015</v>
      </c>
    </row>
    <row r="3368" spans="1:21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6"/>
        <v>0</v>
      </c>
      <c r="P3368" s="10">
        <f t="shared" si="262"/>
        <v>8.5</v>
      </c>
      <c r="Q3368" t="s">
        <v>8316</v>
      </c>
      <c r="R3368" t="s">
        <v>8334</v>
      </c>
      <c r="S3368" s="15">
        <f t="shared" si="263"/>
        <v>41974.911087962959</v>
      </c>
      <c r="T3368" s="15">
        <f t="shared" si="264"/>
        <v>42014.332638888889</v>
      </c>
      <c r="U3368">
        <f t="shared" si="265"/>
        <v>2014</v>
      </c>
    </row>
    <row r="3369" spans="1:21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6"/>
        <v>1</v>
      </c>
      <c r="P3369" s="10">
        <f t="shared" si="262"/>
        <v>11.33</v>
      </c>
      <c r="Q3369" t="s">
        <v>8311</v>
      </c>
      <c r="R3369" t="s">
        <v>8356</v>
      </c>
      <c r="S3369" s="15">
        <f t="shared" si="263"/>
        <v>42172.958912037036</v>
      </c>
      <c r="T3369" s="15">
        <f t="shared" si="264"/>
        <v>42232.958912037036</v>
      </c>
      <c r="U3369">
        <f t="shared" si="265"/>
        <v>2015</v>
      </c>
    </row>
    <row r="3370" spans="1:21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6"/>
        <v>1</v>
      </c>
      <c r="P3370" s="10">
        <f t="shared" si="262"/>
        <v>16</v>
      </c>
      <c r="Q3370" t="s">
        <v>8311</v>
      </c>
      <c r="R3370" t="s">
        <v>8352</v>
      </c>
      <c r="S3370" s="15">
        <f t="shared" si="263"/>
        <v>42100.735937499994</v>
      </c>
      <c r="T3370" s="15">
        <f t="shared" si="264"/>
        <v>42134.959027777775</v>
      </c>
      <c r="U3370">
        <f t="shared" si="265"/>
        <v>2015</v>
      </c>
    </row>
    <row r="3371" spans="1:21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6"/>
        <v>2</v>
      </c>
      <c r="P3371" s="10">
        <f t="shared" si="262"/>
        <v>8</v>
      </c>
      <c r="Q3371" t="s">
        <v>8323</v>
      </c>
      <c r="R3371" t="s">
        <v>8326</v>
      </c>
      <c r="S3371" s="15">
        <f t="shared" si="263"/>
        <v>42230.08116898148</v>
      </c>
      <c r="T3371" s="15">
        <f t="shared" si="264"/>
        <v>42245.08116898148</v>
      </c>
      <c r="U3371">
        <f t="shared" si="265"/>
        <v>2015</v>
      </c>
    </row>
    <row r="3372" spans="1:21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6"/>
        <v>3</v>
      </c>
      <c r="P3372" s="10">
        <f t="shared" si="262"/>
        <v>10.67</v>
      </c>
      <c r="Q3372" t="s">
        <v>8323</v>
      </c>
      <c r="R3372" t="s">
        <v>8326</v>
      </c>
      <c r="S3372" s="15">
        <f t="shared" si="263"/>
        <v>42209.67288194444</v>
      </c>
      <c r="T3372" s="15">
        <f t="shared" si="264"/>
        <v>42223.625</v>
      </c>
      <c r="U3372">
        <f t="shared" si="265"/>
        <v>2015</v>
      </c>
    </row>
    <row r="3373" spans="1:21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6"/>
        <v>0</v>
      </c>
      <c r="P3373" s="10">
        <f t="shared" si="262"/>
        <v>10.33</v>
      </c>
      <c r="Q3373" t="s">
        <v>8321</v>
      </c>
      <c r="R3373" t="s">
        <v>8339</v>
      </c>
      <c r="S3373" s="15">
        <f t="shared" si="263"/>
        <v>41799.830613425926</v>
      </c>
      <c r="T3373" s="15">
        <f t="shared" si="264"/>
        <v>41823.125</v>
      </c>
      <c r="U3373">
        <f t="shared" si="265"/>
        <v>2014</v>
      </c>
    </row>
    <row r="3374" spans="1:21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6"/>
        <v>0</v>
      </c>
      <c r="P3374" s="10">
        <f t="shared" si="262"/>
        <v>15.5</v>
      </c>
      <c r="Q3374" t="s">
        <v>8308</v>
      </c>
      <c r="R3374" t="s">
        <v>8342</v>
      </c>
      <c r="S3374" s="15">
        <f t="shared" si="263"/>
        <v>42047.812523148154</v>
      </c>
      <c r="T3374" s="15">
        <f t="shared" si="264"/>
        <v>42071.636111111111</v>
      </c>
      <c r="U3374">
        <f t="shared" si="265"/>
        <v>2015</v>
      </c>
    </row>
    <row r="3375" spans="1:21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6"/>
        <v>0</v>
      </c>
      <c r="P3375" s="10">
        <f t="shared" si="262"/>
        <v>15</v>
      </c>
      <c r="Q3375" t="s">
        <v>8321</v>
      </c>
      <c r="R3375" t="s">
        <v>8337</v>
      </c>
      <c r="S3375" s="15">
        <f t="shared" si="263"/>
        <v>41875.077546296299</v>
      </c>
      <c r="T3375" s="15">
        <f t="shared" si="264"/>
        <v>41905.077546296299</v>
      </c>
      <c r="U3375">
        <f t="shared" si="265"/>
        <v>2014</v>
      </c>
    </row>
    <row r="3376" spans="1:21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6"/>
        <v>1</v>
      </c>
      <c r="P3376" s="10">
        <f t="shared" si="262"/>
        <v>10</v>
      </c>
      <c r="Q3376" t="s">
        <v>8321</v>
      </c>
      <c r="R3376" t="s">
        <v>8339</v>
      </c>
      <c r="S3376" s="15">
        <f t="shared" si="263"/>
        <v>41945.037789351853</v>
      </c>
      <c r="T3376" s="15">
        <f t="shared" si="264"/>
        <v>41998.208333333328</v>
      </c>
      <c r="U3376">
        <f t="shared" si="265"/>
        <v>2014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6"/>
        <v>1</v>
      </c>
      <c r="P3377" s="10">
        <f t="shared" si="262"/>
        <v>30</v>
      </c>
      <c r="Q3377" t="s">
        <v>8327</v>
      </c>
      <c r="R3377" t="s">
        <v>8328</v>
      </c>
      <c r="S3377" s="15">
        <f t="shared" si="263"/>
        <v>40877.25099537037</v>
      </c>
      <c r="T3377" s="15">
        <f t="shared" si="264"/>
        <v>40922.25099537037</v>
      </c>
      <c r="U3377">
        <f t="shared" si="265"/>
        <v>2011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6"/>
        <v>1</v>
      </c>
      <c r="P3378" s="10">
        <f t="shared" si="262"/>
        <v>15</v>
      </c>
      <c r="Q3378" t="s">
        <v>8327</v>
      </c>
      <c r="R3378" t="s">
        <v>8350</v>
      </c>
      <c r="S3378" s="15">
        <f t="shared" si="263"/>
        <v>41194.109340277777</v>
      </c>
      <c r="T3378" s="15">
        <f t="shared" si="264"/>
        <v>41254.151006944441</v>
      </c>
      <c r="U3378">
        <f t="shared" si="265"/>
        <v>2012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6"/>
        <v>1</v>
      </c>
      <c r="P3379" s="10">
        <f t="shared" si="262"/>
        <v>30</v>
      </c>
      <c r="Q3379" t="s">
        <v>8327</v>
      </c>
      <c r="R3379" t="s">
        <v>8350</v>
      </c>
      <c r="S3379" s="15">
        <f t="shared" si="263"/>
        <v>41802.94363425926</v>
      </c>
      <c r="T3379" s="15">
        <f t="shared" si="264"/>
        <v>41834.104166666664</v>
      </c>
      <c r="U3379">
        <f t="shared" si="265"/>
        <v>2014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6"/>
        <v>0</v>
      </c>
      <c r="P3380" s="10">
        <f t="shared" si="262"/>
        <v>30</v>
      </c>
      <c r="Q3380" t="s">
        <v>8319</v>
      </c>
      <c r="R3380" t="s">
        <v>8345</v>
      </c>
      <c r="S3380" s="15">
        <f t="shared" si="263"/>
        <v>42184.185844907406</v>
      </c>
      <c r="T3380" s="15">
        <f t="shared" si="264"/>
        <v>42219.185844907406</v>
      </c>
      <c r="U3380">
        <f t="shared" si="265"/>
        <v>2015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6"/>
        <v>1</v>
      </c>
      <c r="P3381" s="10">
        <f t="shared" si="262"/>
        <v>15</v>
      </c>
      <c r="Q3381" t="s">
        <v>8311</v>
      </c>
      <c r="R3381" t="s">
        <v>8352</v>
      </c>
      <c r="S3381" s="15">
        <f t="shared" si="263"/>
        <v>40682.884791666671</v>
      </c>
      <c r="T3381" s="15">
        <f t="shared" si="264"/>
        <v>40712.884791666671</v>
      </c>
      <c r="U3381">
        <f t="shared" si="265"/>
        <v>2011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6"/>
        <v>120</v>
      </c>
      <c r="P3382" s="10">
        <f t="shared" si="262"/>
        <v>7.5</v>
      </c>
      <c r="Q3382" t="s">
        <v>8313</v>
      </c>
      <c r="R3382" t="s">
        <v>8314</v>
      </c>
      <c r="S3382" s="15">
        <f t="shared" si="263"/>
        <v>42252.788900462961</v>
      </c>
      <c r="T3382" s="15">
        <f t="shared" si="264"/>
        <v>42282.788900462961</v>
      </c>
      <c r="U3382">
        <f t="shared" si="265"/>
        <v>2015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6"/>
        <v>0</v>
      </c>
      <c r="P3383" s="10">
        <f t="shared" si="262"/>
        <v>30</v>
      </c>
      <c r="Q3383" t="s">
        <v>8308</v>
      </c>
      <c r="R3383" t="s">
        <v>8342</v>
      </c>
      <c r="S3383" s="15">
        <f t="shared" si="263"/>
        <v>42179.653379629628</v>
      </c>
      <c r="T3383" s="15">
        <f t="shared" si="264"/>
        <v>42210.915972222225</v>
      </c>
      <c r="U3383">
        <f t="shared" si="265"/>
        <v>2015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6"/>
        <v>0</v>
      </c>
      <c r="P3384" s="10">
        <f t="shared" si="262"/>
        <v>15</v>
      </c>
      <c r="Q3384" t="s">
        <v>8319</v>
      </c>
      <c r="R3384" t="s">
        <v>8345</v>
      </c>
      <c r="S3384" s="15">
        <f t="shared" si="263"/>
        <v>41919.140706018516</v>
      </c>
      <c r="T3384" s="15">
        <f t="shared" si="264"/>
        <v>41949.182372685187</v>
      </c>
      <c r="U3384">
        <f t="shared" si="265"/>
        <v>2014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6"/>
        <v>1</v>
      </c>
      <c r="P3385" s="10">
        <f t="shared" si="262"/>
        <v>15</v>
      </c>
      <c r="Q3385" t="s">
        <v>8319</v>
      </c>
      <c r="R3385" t="s">
        <v>8357</v>
      </c>
      <c r="S3385" s="15">
        <f t="shared" si="263"/>
        <v>42258.297094907408</v>
      </c>
      <c r="T3385" s="15">
        <f t="shared" si="264"/>
        <v>42280.875</v>
      </c>
      <c r="U3385">
        <f t="shared" si="265"/>
        <v>2015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6"/>
        <v>5</v>
      </c>
      <c r="P3386" s="10">
        <f t="shared" si="262"/>
        <v>30</v>
      </c>
      <c r="Q3386" t="s">
        <v>8323</v>
      </c>
      <c r="R3386" t="s">
        <v>8326</v>
      </c>
      <c r="S3386" s="15">
        <f t="shared" si="263"/>
        <v>42709.546064814815</v>
      </c>
      <c r="T3386" s="15">
        <f t="shared" si="264"/>
        <v>42739.546064814815</v>
      </c>
      <c r="U3386">
        <f t="shared" si="265"/>
        <v>2016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6"/>
        <v>6</v>
      </c>
      <c r="P3387" s="10">
        <f t="shared" si="262"/>
        <v>15</v>
      </c>
      <c r="Q3387" t="s">
        <v>8323</v>
      </c>
      <c r="R3387" t="s">
        <v>8335</v>
      </c>
      <c r="S3387" s="15">
        <f t="shared" si="263"/>
        <v>42598.749155092592</v>
      </c>
      <c r="T3387" s="15">
        <f t="shared" si="264"/>
        <v>42643.749155092592</v>
      </c>
      <c r="U3387">
        <f t="shared" si="265"/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6"/>
        <v>0</v>
      </c>
      <c r="P3388" s="10">
        <f t="shared" si="262"/>
        <v>5.8</v>
      </c>
      <c r="Q3388" t="s">
        <v>8316</v>
      </c>
      <c r="R3388" t="s">
        <v>8334</v>
      </c>
      <c r="S3388" s="15">
        <f t="shared" si="263"/>
        <v>42412.934212962966</v>
      </c>
      <c r="T3388" s="15">
        <f t="shared" si="264"/>
        <v>42442.892546296294</v>
      </c>
      <c r="U3388">
        <f t="shared" si="265"/>
        <v>2016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6"/>
        <v>116</v>
      </c>
      <c r="P3389" s="10">
        <f t="shared" si="262"/>
        <v>7.25</v>
      </c>
      <c r="Q3389" t="s">
        <v>8327</v>
      </c>
      <c r="R3389" t="s">
        <v>8341</v>
      </c>
      <c r="S3389" s="15">
        <f t="shared" si="263"/>
        <v>41464.106087962966</v>
      </c>
      <c r="T3389" s="15">
        <f t="shared" si="264"/>
        <v>41485.106087962966</v>
      </c>
      <c r="U3389">
        <f t="shared" si="265"/>
        <v>2013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6"/>
        <v>0</v>
      </c>
      <c r="P3390" s="10">
        <f t="shared" si="262"/>
        <v>29</v>
      </c>
      <c r="Q3390" t="s">
        <v>8323</v>
      </c>
      <c r="R3390" t="s">
        <v>8326</v>
      </c>
      <c r="S3390" s="15">
        <f t="shared" si="263"/>
        <v>42359.725243055553</v>
      </c>
      <c r="T3390" s="15">
        <f t="shared" si="264"/>
        <v>42389.725243055553</v>
      </c>
      <c r="U3390">
        <f t="shared" si="265"/>
        <v>2015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6"/>
        <v>1</v>
      </c>
      <c r="P3391" s="10">
        <f t="shared" si="262"/>
        <v>7.25</v>
      </c>
      <c r="Q3391" t="s">
        <v>8323</v>
      </c>
      <c r="R3391" t="s">
        <v>8326</v>
      </c>
      <c r="S3391" s="15">
        <f t="shared" si="263"/>
        <v>42417.675879629634</v>
      </c>
      <c r="T3391" s="15">
        <f t="shared" si="264"/>
        <v>42475.686111111107</v>
      </c>
      <c r="U3391">
        <f t="shared" si="265"/>
        <v>2016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6"/>
        <v>1</v>
      </c>
      <c r="P3392" s="10">
        <f t="shared" si="262"/>
        <v>28</v>
      </c>
      <c r="Q3392" t="s">
        <v>8308</v>
      </c>
      <c r="R3392" t="s">
        <v>8310</v>
      </c>
      <c r="S3392" s="15">
        <f t="shared" si="263"/>
        <v>42082.702800925923</v>
      </c>
      <c r="T3392" s="15">
        <f t="shared" si="264"/>
        <v>42112.702800925923</v>
      </c>
      <c r="U3392">
        <f t="shared" si="265"/>
        <v>2015</v>
      </c>
    </row>
    <row r="3393" spans="1:21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6"/>
        <v>1</v>
      </c>
      <c r="P3393" s="10">
        <f t="shared" si="262"/>
        <v>14</v>
      </c>
      <c r="Q3393" t="s">
        <v>8311</v>
      </c>
      <c r="R3393" t="s">
        <v>8349</v>
      </c>
      <c r="S3393" s="15">
        <f t="shared" si="263"/>
        <v>41481.996423611112</v>
      </c>
      <c r="T3393" s="15">
        <f t="shared" si="264"/>
        <v>41514.996423611112</v>
      </c>
      <c r="U3393">
        <f t="shared" si="265"/>
        <v>2013</v>
      </c>
    </row>
    <row r="3394" spans="1:21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6"/>
        <v>1</v>
      </c>
      <c r="P3394" s="10">
        <f t="shared" si="262"/>
        <v>6.75</v>
      </c>
      <c r="Q3394" t="s">
        <v>8323</v>
      </c>
      <c r="R3394" t="s">
        <v>8326</v>
      </c>
      <c r="S3394" s="15">
        <f t="shared" si="263"/>
        <v>41833.951516203706</v>
      </c>
      <c r="T3394" s="15">
        <f t="shared" si="264"/>
        <v>41863.951516203706</v>
      </c>
      <c r="U3394">
        <f t="shared" si="265"/>
        <v>2014</v>
      </c>
    </row>
    <row r="3395" spans="1:21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6"/>
        <v>0</v>
      </c>
      <c r="P3395" s="10">
        <f t="shared" ref="P3395:P3458" si="267">ROUND(E3395/L3395,2)</f>
        <v>13.01</v>
      </c>
      <c r="Q3395" t="s">
        <v>8319</v>
      </c>
      <c r="R3395" t="s">
        <v>8345</v>
      </c>
      <c r="S3395" s="15">
        <f t="shared" ref="S3395:S3458" si="268">(((J3395/60)/60)/24)+DATE(1970,1,1)</f>
        <v>41787.898240740738</v>
      </c>
      <c r="T3395" s="15">
        <f t="shared" ref="T3395:T3458" si="269">(((I3395/60)/60)/24)+DATE(1970,1,1)</f>
        <v>41817.898240740738</v>
      </c>
      <c r="U3395">
        <f t="shared" ref="U3395:U3458" si="270">YEAR(S3395)</f>
        <v>2014</v>
      </c>
    </row>
    <row r="3396" spans="1:21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6"/>
        <v>0</v>
      </c>
      <c r="P3396" s="10">
        <f t="shared" si="267"/>
        <v>13</v>
      </c>
      <c r="Q3396" t="s">
        <v>8321</v>
      </c>
      <c r="R3396" t="s">
        <v>8339</v>
      </c>
      <c r="S3396" s="15">
        <f t="shared" si="268"/>
        <v>42038.824988425928</v>
      </c>
      <c r="T3396" s="15">
        <f t="shared" si="269"/>
        <v>42054.824988425928</v>
      </c>
      <c r="U3396">
        <f t="shared" si="270"/>
        <v>2015</v>
      </c>
    </row>
    <row r="3397" spans="1:21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6"/>
        <v>0</v>
      </c>
      <c r="P3397" s="10">
        <f t="shared" si="267"/>
        <v>13</v>
      </c>
      <c r="Q3397" t="s">
        <v>8308</v>
      </c>
      <c r="R3397" t="s">
        <v>8342</v>
      </c>
      <c r="S3397" s="15">
        <f t="shared" si="268"/>
        <v>42446.780162037037</v>
      </c>
      <c r="T3397" s="15">
        <f t="shared" si="269"/>
        <v>42476.780162037037</v>
      </c>
      <c r="U3397">
        <f t="shared" si="270"/>
        <v>2016</v>
      </c>
    </row>
    <row r="3398" spans="1:21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6"/>
        <v>0</v>
      </c>
      <c r="P3398" s="10">
        <f t="shared" si="267"/>
        <v>13</v>
      </c>
      <c r="Q3398" t="s">
        <v>8308</v>
      </c>
      <c r="R3398" t="s">
        <v>8310</v>
      </c>
      <c r="S3398" s="15">
        <f t="shared" si="268"/>
        <v>41855.784305555557</v>
      </c>
      <c r="T3398" s="15">
        <f t="shared" si="269"/>
        <v>41885.784305555557</v>
      </c>
      <c r="U3398">
        <f t="shared" si="270"/>
        <v>2014</v>
      </c>
    </row>
    <row r="3399" spans="1:21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6"/>
        <v>0</v>
      </c>
      <c r="P3399" s="10">
        <f t="shared" si="267"/>
        <v>13</v>
      </c>
      <c r="Q3399" t="s">
        <v>8311</v>
      </c>
      <c r="R3399" t="s">
        <v>8348</v>
      </c>
      <c r="S3399" s="15">
        <f t="shared" si="268"/>
        <v>42604.239629629628</v>
      </c>
      <c r="T3399" s="15">
        <f t="shared" si="269"/>
        <v>42634.239629629628</v>
      </c>
      <c r="U3399">
        <f t="shared" si="270"/>
        <v>2016</v>
      </c>
    </row>
    <row r="3400" spans="1:21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6"/>
        <v>0</v>
      </c>
      <c r="P3400" s="10">
        <f t="shared" si="267"/>
        <v>13</v>
      </c>
      <c r="Q3400" t="s">
        <v>8316</v>
      </c>
      <c r="R3400" t="s">
        <v>8344</v>
      </c>
      <c r="S3400" s="15">
        <f t="shared" si="268"/>
        <v>42529.969131944439</v>
      </c>
      <c r="T3400" s="15">
        <f t="shared" si="269"/>
        <v>42549.969131944439</v>
      </c>
      <c r="U3400">
        <f t="shared" si="270"/>
        <v>2016</v>
      </c>
    </row>
    <row r="3401" spans="1:21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6"/>
        <v>1</v>
      </c>
      <c r="P3401" s="10">
        <f t="shared" si="267"/>
        <v>13</v>
      </c>
      <c r="Q3401" t="s">
        <v>8316</v>
      </c>
      <c r="R3401" t="s">
        <v>8334</v>
      </c>
      <c r="S3401" s="15">
        <f t="shared" si="268"/>
        <v>40710.731180555551</v>
      </c>
      <c r="T3401" s="15">
        <f t="shared" si="269"/>
        <v>40740.731180555551</v>
      </c>
      <c r="U3401">
        <f t="shared" si="270"/>
        <v>2011</v>
      </c>
    </row>
    <row r="3402" spans="1:21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6"/>
        <v>0</v>
      </c>
      <c r="P3402" s="10">
        <f t="shared" si="267"/>
        <v>13</v>
      </c>
      <c r="Q3402" t="s">
        <v>8319</v>
      </c>
      <c r="R3402" t="s">
        <v>8345</v>
      </c>
      <c r="S3402" s="15">
        <f t="shared" si="268"/>
        <v>42180.18604166666</v>
      </c>
      <c r="T3402" s="15">
        <f t="shared" si="269"/>
        <v>42220.18604166666</v>
      </c>
      <c r="U3402">
        <f t="shared" si="270"/>
        <v>2015</v>
      </c>
    </row>
    <row r="3403" spans="1:21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6"/>
        <v>2</v>
      </c>
      <c r="P3403" s="10">
        <f t="shared" si="267"/>
        <v>13</v>
      </c>
      <c r="Q3403" t="s">
        <v>8319</v>
      </c>
      <c r="R3403" t="s">
        <v>8345</v>
      </c>
      <c r="S3403" s="15">
        <f t="shared" si="268"/>
        <v>42382.906527777777</v>
      </c>
      <c r="T3403" s="15">
        <f t="shared" si="269"/>
        <v>42442.864861111113</v>
      </c>
      <c r="U3403">
        <f t="shared" si="270"/>
        <v>2016</v>
      </c>
    </row>
    <row r="3404" spans="1:21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6"/>
        <v>0</v>
      </c>
      <c r="P3404" s="10">
        <f t="shared" si="267"/>
        <v>13</v>
      </c>
      <c r="Q3404" t="s">
        <v>8323</v>
      </c>
      <c r="R3404" t="s">
        <v>8324</v>
      </c>
      <c r="S3404" s="15">
        <f t="shared" si="268"/>
        <v>42062.680486111116</v>
      </c>
      <c r="T3404" s="15">
        <f t="shared" si="269"/>
        <v>42122.638819444444</v>
      </c>
      <c r="U3404">
        <f t="shared" si="270"/>
        <v>2015</v>
      </c>
    </row>
    <row r="3405" spans="1:21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6"/>
        <v>0</v>
      </c>
      <c r="P3405" s="10">
        <f t="shared" si="267"/>
        <v>6.5</v>
      </c>
      <c r="Q3405" t="s">
        <v>8323</v>
      </c>
      <c r="R3405" t="s">
        <v>8324</v>
      </c>
      <c r="S3405" s="15">
        <f t="shared" si="268"/>
        <v>41977.780104166668</v>
      </c>
      <c r="T3405" s="15">
        <f t="shared" si="269"/>
        <v>42037.780104166668</v>
      </c>
      <c r="U3405">
        <f t="shared" si="270"/>
        <v>2014</v>
      </c>
    </row>
    <row r="3406" spans="1:21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6"/>
        <v>0</v>
      </c>
      <c r="P3406" s="10">
        <f t="shared" si="267"/>
        <v>13</v>
      </c>
      <c r="Q3406" t="s">
        <v>8323</v>
      </c>
      <c r="R3406" t="s">
        <v>8326</v>
      </c>
      <c r="S3406" s="15">
        <f t="shared" si="268"/>
        <v>41848.84002314815</v>
      </c>
      <c r="T3406" s="15">
        <f t="shared" si="269"/>
        <v>41883.84002314815</v>
      </c>
      <c r="U3406">
        <f t="shared" si="270"/>
        <v>2014</v>
      </c>
    </row>
    <row r="3407" spans="1:21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6"/>
        <v>1</v>
      </c>
      <c r="P3407" s="10">
        <f t="shared" si="267"/>
        <v>13</v>
      </c>
      <c r="Q3407" t="s">
        <v>8323</v>
      </c>
      <c r="R3407" t="s">
        <v>8326</v>
      </c>
      <c r="S3407" s="15">
        <f t="shared" si="268"/>
        <v>42021.301192129627</v>
      </c>
      <c r="T3407" s="15">
        <f t="shared" si="269"/>
        <v>42051.301192129627</v>
      </c>
      <c r="U3407">
        <f t="shared" si="270"/>
        <v>2015</v>
      </c>
    </row>
    <row r="3408" spans="1:21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6"/>
        <v>0</v>
      </c>
      <c r="P3408" s="10">
        <f t="shared" si="267"/>
        <v>25</v>
      </c>
      <c r="Q3408" t="s">
        <v>8321</v>
      </c>
      <c r="R3408" t="s">
        <v>8339</v>
      </c>
      <c r="S3408" s="15">
        <f t="shared" si="268"/>
        <v>40800.6403587963</v>
      </c>
      <c r="T3408" s="15">
        <f t="shared" si="269"/>
        <v>40860.682025462964</v>
      </c>
      <c r="U3408">
        <f t="shared" si="270"/>
        <v>2011</v>
      </c>
    </row>
    <row r="3409" spans="1:21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6"/>
        <v>0</v>
      </c>
      <c r="P3409" s="10">
        <f t="shared" si="267"/>
        <v>12.5</v>
      </c>
      <c r="Q3409" t="s">
        <v>8321</v>
      </c>
      <c r="R3409" t="s">
        <v>8339</v>
      </c>
      <c r="S3409" s="15">
        <f t="shared" si="268"/>
        <v>41759.542534722219</v>
      </c>
      <c r="T3409" s="15">
        <f t="shared" si="269"/>
        <v>41791.166666666664</v>
      </c>
      <c r="U3409">
        <f t="shared" si="270"/>
        <v>2014</v>
      </c>
    </row>
    <row r="3410" spans="1:21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6"/>
        <v>1</v>
      </c>
      <c r="P3410" s="10">
        <f t="shared" si="267"/>
        <v>25</v>
      </c>
      <c r="Q3410" t="s">
        <v>8308</v>
      </c>
      <c r="R3410" t="s">
        <v>8342</v>
      </c>
      <c r="S3410" s="15">
        <f t="shared" si="268"/>
        <v>42276.046689814815</v>
      </c>
      <c r="T3410" s="15">
        <f t="shared" si="269"/>
        <v>42306.046689814815</v>
      </c>
      <c r="U3410">
        <f t="shared" si="270"/>
        <v>2015</v>
      </c>
    </row>
    <row r="3411" spans="1:21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6"/>
        <v>0</v>
      </c>
      <c r="P3411" s="10">
        <f t="shared" si="267"/>
        <v>25</v>
      </c>
      <c r="Q3411" t="s">
        <v>8327</v>
      </c>
      <c r="R3411" t="s">
        <v>8350</v>
      </c>
      <c r="S3411" s="15">
        <f t="shared" si="268"/>
        <v>41124.479722222226</v>
      </c>
      <c r="T3411" s="15">
        <f t="shared" si="269"/>
        <v>41154.479722222226</v>
      </c>
      <c r="U3411">
        <f t="shared" si="270"/>
        <v>2012</v>
      </c>
    </row>
    <row r="3412" spans="1:21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6"/>
        <v>13</v>
      </c>
      <c r="P3412" s="10">
        <f t="shared" si="267"/>
        <v>12.5</v>
      </c>
      <c r="Q3412" t="s">
        <v>8316</v>
      </c>
      <c r="R3412" t="s">
        <v>8334</v>
      </c>
      <c r="S3412" s="15">
        <f t="shared" si="268"/>
        <v>42440.820277777777</v>
      </c>
      <c r="T3412" s="15">
        <f t="shared" si="269"/>
        <v>42470.778611111105</v>
      </c>
      <c r="U3412">
        <f t="shared" si="270"/>
        <v>2016</v>
      </c>
    </row>
    <row r="3413" spans="1:21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6"/>
        <v>1</v>
      </c>
      <c r="P3413" s="10">
        <f t="shared" si="267"/>
        <v>25</v>
      </c>
      <c r="Q3413" t="s">
        <v>8316</v>
      </c>
      <c r="R3413" t="s">
        <v>8334</v>
      </c>
      <c r="S3413" s="15">
        <f t="shared" si="268"/>
        <v>42107.836435185185</v>
      </c>
      <c r="T3413" s="15">
        <f t="shared" si="269"/>
        <v>42137.836435185185</v>
      </c>
      <c r="U3413">
        <f t="shared" si="270"/>
        <v>2015</v>
      </c>
    </row>
    <row r="3414" spans="1:21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6"/>
        <v>0</v>
      </c>
      <c r="P3414" s="10">
        <f t="shared" si="267"/>
        <v>25</v>
      </c>
      <c r="Q3414" t="s">
        <v>8319</v>
      </c>
      <c r="R3414" t="s">
        <v>8345</v>
      </c>
      <c r="S3414" s="15">
        <f t="shared" si="268"/>
        <v>41938.804710648146</v>
      </c>
      <c r="T3414" s="15">
        <f t="shared" si="269"/>
        <v>41956.846377314811</v>
      </c>
      <c r="U3414">
        <f t="shared" si="270"/>
        <v>2014</v>
      </c>
    </row>
    <row r="3415" spans="1:21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6"/>
        <v>1</v>
      </c>
      <c r="P3415" s="10">
        <f t="shared" si="267"/>
        <v>25</v>
      </c>
      <c r="Q3415" t="s">
        <v>8327</v>
      </c>
      <c r="R3415" t="s">
        <v>8354</v>
      </c>
      <c r="S3415" s="15">
        <f t="shared" si="268"/>
        <v>40985.459803240738</v>
      </c>
      <c r="T3415" s="15">
        <f t="shared" si="269"/>
        <v>41015.666666666664</v>
      </c>
      <c r="U3415">
        <f t="shared" si="270"/>
        <v>2012</v>
      </c>
    </row>
    <row r="3416" spans="1:21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6"/>
        <v>2</v>
      </c>
      <c r="P3416" s="10">
        <f t="shared" si="267"/>
        <v>6.25</v>
      </c>
      <c r="Q3416" t="s">
        <v>8313</v>
      </c>
      <c r="R3416" t="s">
        <v>8314</v>
      </c>
      <c r="S3416" s="15">
        <f t="shared" si="268"/>
        <v>41820.752268518518</v>
      </c>
      <c r="T3416" s="15">
        <f t="shared" si="269"/>
        <v>41850.752268518518</v>
      </c>
      <c r="U3416">
        <f t="shared" si="270"/>
        <v>2014</v>
      </c>
    </row>
    <row r="3417" spans="1:21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6"/>
        <v>0</v>
      </c>
      <c r="P3417" s="10">
        <f t="shared" si="267"/>
        <v>25</v>
      </c>
      <c r="Q3417" t="s">
        <v>8313</v>
      </c>
      <c r="R3417" t="s">
        <v>8353</v>
      </c>
      <c r="S3417" s="15">
        <f t="shared" si="268"/>
        <v>42206.763217592597</v>
      </c>
      <c r="T3417" s="15">
        <f t="shared" si="269"/>
        <v>42236.763217592597</v>
      </c>
      <c r="U3417">
        <f t="shared" si="270"/>
        <v>2015</v>
      </c>
    </row>
    <row r="3418" spans="1:21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6"/>
        <v>0</v>
      </c>
      <c r="P3418" s="10">
        <f t="shared" si="267"/>
        <v>25</v>
      </c>
      <c r="Q3418" t="s">
        <v>8316</v>
      </c>
      <c r="R3418" t="s">
        <v>8334</v>
      </c>
      <c r="S3418" s="15">
        <f t="shared" si="268"/>
        <v>41843.772789351853</v>
      </c>
      <c r="T3418" s="15">
        <f t="shared" si="269"/>
        <v>41903.772789351853</v>
      </c>
      <c r="U3418">
        <f t="shared" si="270"/>
        <v>2014</v>
      </c>
    </row>
    <row r="3419" spans="1:21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6"/>
        <v>5</v>
      </c>
      <c r="P3419" s="10">
        <f t="shared" si="267"/>
        <v>8.33</v>
      </c>
      <c r="Q3419" t="s">
        <v>8316</v>
      </c>
      <c r="R3419" t="s">
        <v>8334</v>
      </c>
      <c r="S3419" s="15">
        <f t="shared" si="268"/>
        <v>42167.207071759258</v>
      </c>
      <c r="T3419" s="15">
        <f t="shared" si="269"/>
        <v>42197.207071759258</v>
      </c>
      <c r="U3419">
        <f t="shared" si="270"/>
        <v>2015</v>
      </c>
    </row>
    <row r="3420" spans="1:21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6"/>
        <v>0</v>
      </c>
      <c r="P3420" s="10">
        <f t="shared" si="267"/>
        <v>25</v>
      </c>
      <c r="Q3420" t="s">
        <v>8308</v>
      </c>
      <c r="R3420" t="s">
        <v>8342</v>
      </c>
      <c r="S3420" s="15">
        <f t="shared" si="268"/>
        <v>41954.722916666666</v>
      </c>
      <c r="T3420" s="15">
        <f t="shared" si="269"/>
        <v>42014.722916666666</v>
      </c>
      <c r="U3420">
        <f t="shared" si="270"/>
        <v>2014</v>
      </c>
    </row>
    <row r="3421" spans="1:21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6"/>
        <v>0</v>
      </c>
      <c r="P3421" s="10">
        <f t="shared" si="267"/>
        <v>25</v>
      </c>
      <c r="Q3421" t="s">
        <v>8308</v>
      </c>
      <c r="R3421" t="s">
        <v>8342</v>
      </c>
      <c r="S3421" s="15">
        <f t="shared" si="268"/>
        <v>42064.794490740736</v>
      </c>
      <c r="T3421" s="15">
        <f t="shared" si="269"/>
        <v>42094.752824074079</v>
      </c>
      <c r="U3421">
        <f t="shared" si="270"/>
        <v>2015</v>
      </c>
    </row>
    <row r="3422" spans="1:21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ref="O3422:O3485" si="271">ROUND(E3422/D3422*100,0)</f>
        <v>1</v>
      </c>
      <c r="P3422" s="10">
        <f t="shared" si="267"/>
        <v>8.33</v>
      </c>
      <c r="Q3422" t="s">
        <v>8319</v>
      </c>
      <c r="R3422" t="s">
        <v>8345</v>
      </c>
      <c r="S3422" s="15">
        <f t="shared" si="268"/>
        <v>41760.10974537037</v>
      </c>
      <c r="T3422" s="15">
        <f t="shared" si="269"/>
        <v>41790.979166666664</v>
      </c>
      <c r="U3422">
        <f t="shared" si="270"/>
        <v>2014</v>
      </c>
    </row>
    <row r="3423" spans="1:21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71"/>
        <v>1</v>
      </c>
      <c r="P3423" s="10">
        <f t="shared" si="267"/>
        <v>25</v>
      </c>
      <c r="Q3423" t="s">
        <v>8319</v>
      </c>
      <c r="R3423" t="s">
        <v>8345</v>
      </c>
      <c r="S3423" s="15">
        <f t="shared" si="268"/>
        <v>42058.334027777775</v>
      </c>
      <c r="T3423" s="15">
        <f t="shared" si="269"/>
        <v>42088.292361111111</v>
      </c>
      <c r="U3423">
        <f t="shared" si="270"/>
        <v>2015</v>
      </c>
    </row>
    <row r="3424" spans="1:21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71"/>
        <v>1</v>
      </c>
      <c r="P3424" s="10">
        <f t="shared" si="267"/>
        <v>25</v>
      </c>
      <c r="Q3424" t="s">
        <v>8311</v>
      </c>
      <c r="R3424" t="s">
        <v>8356</v>
      </c>
      <c r="S3424" s="15">
        <f t="shared" si="268"/>
        <v>40927.036979166667</v>
      </c>
      <c r="T3424" s="15">
        <f t="shared" si="269"/>
        <v>40986.995312500003</v>
      </c>
      <c r="U3424">
        <f t="shared" si="270"/>
        <v>2012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71"/>
        <v>1</v>
      </c>
      <c r="P3425" s="10">
        <f t="shared" si="267"/>
        <v>12.5</v>
      </c>
      <c r="Q3425" t="s">
        <v>8323</v>
      </c>
      <c r="R3425" t="s">
        <v>8326</v>
      </c>
      <c r="S3425" s="15">
        <f t="shared" si="268"/>
        <v>41953.773090277777</v>
      </c>
      <c r="T3425" s="15">
        <f t="shared" si="269"/>
        <v>42013.083333333328</v>
      </c>
      <c r="U3425">
        <f t="shared" si="270"/>
        <v>2014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71"/>
        <v>0</v>
      </c>
      <c r="P3426" s="10">
        <f t="shared" si="267"/>
        <v>25</v>
      </c>
      <c r="Q3426" t="s">
        <v>8323</v>
      </c>
      <c r="R3426" t="s">
        <v>8326</v>
      </c>
      <c r="S3426" s="15">
        <f t="shared" si="268"/>
        <v>42210.439768518518</v>
      </c>
      <c r="T3426" s="15">
        <f t="shared" si="269"/>
        <v>42240.439768518518</v>
      </c>
      <c r="U3426">
        <f t="shared" si="270"/>
        <v>2015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71"/>
        <v>3</v>
      </c>
      <c r="P3427" s="10">
        <f t="shared" si="267"/>
        <v>12.5</v>
      </c>
      <c r="Q3427" t="s">
        <v>8323</v>
      </c>
      <c r="R3427" t="s">
        <v>8324</v>
      </c>
      <c r="S3427" s="15">
        <f t="shared" si="268"/>
        <v>42297.823113425926</v>
      </c>
      <c r="T3427" s="15">
        <f t="shared" si="269"/>
        <v>42327.864780092597</v>
      </c>
      <c r="U3427">
        <f t="shared" si="270"/>
        <v>2015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71"/>
        <v>0</v>
      </c>
      <c r="P3428" s="10">
        <f t="shared" si="267"/>
        <v>25</v>
      </c>
      <c r="Q3428" t="s">
        <v>8323</v>
      </c>
      <c r="R3428" t="s">
        <v>8324</v>
      </c>
      <c r="S3428" s="15">
        <f t="shared" si="268"/>
        <v>42207.795787037037</v>
      </c>
      <c r="T3428" s="15">
        <f t="shared" si="269"/>
        <v>42267.795787037037</v>
      </c>
      <c r="U3428">
        <f t="shared" si="270"/>
        <v>2015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71"/>
        <v>1</v>
      </c>
      <c r="P3429" s="10">
        <f t="shared" si="267"/>
        <v>12.5</v>
      </c>
      <c r="Q3429" t="s">
        <v>8323</v>
      </c>
      <c r="R3429" t="s">
        <v>8335</v>
      </c>
      <c r="S3429" s="15">
        <f t="shared" si="268"/>
        <v>41861.767094907409</v>
      </c>
      <c r="T3429" s="15">
        <f t="shared" si="269"/>
        <v>41882.767094907409</v>
      </c>
      <c r="U3429">
        <f t="shared" si="270"/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71"/>
        <v>1</v>
      </c>
      <c r="P3430" s="10">
        <f t="shared" si="267"/>
        <v>25</v>
      </c>
      <c r="Q3430" t="s">
        <v>8323</v>
      </c>
      <c r="R3430" t="s">
        <v>8326</v>
      </c>
      <c r="S3430" s="15">
        <f t="shared" si="268"/>
        <v>42164.299722222218</v>
      </c>
      <c r="T3430" s="15">
        <f t="shared" si="269"/>
        <v>42190.957638888889</v>
      </c>
      <c r="U3430">
        <f t="shared" si="270"/>
        <v>2015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71"/>
        <v>3</v>
      </c>
      <c r="P3431" s="10">
        <f t="shared" si="267"/>
        <v>25</v>
      </c>
      <c r="Q3431" t="s">
        <v>8323</v>
      </c>
      <c r="R3431" t="s">
        <v>8326</v>
      </c>
      <c r="S3431" s="15">
        <f t="shared" si="268"/>
        <v>42059.970729166671</v>
      </c>
      <c r="T3431" s="15">
        <f t="shared" si="269"/>
        <v>42089.929062499999</v>
      </c>
      <c r="U3431">
        <f t="shared" si="270"/>
        <v>2015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71"/>
        <v>5</v>
      </c>
      <c r="P3432" s="10">
        <f t="shared" si="267"/>
        <v>25</v>
      </c>
      <c r="Q3432" t="s">
        <v>8323</v>
      </c>
      <c r="R3432" t="s">
        <v>8335</v>
      </c>
      <c r="S3432" s="15">
        <f t="shared" si="268"/>
        <v>42756.018506944441</v>
      </c>
      <c r="T3432" s="15">
        <f t="shared" si="269"/>
        <v>42786.018506944441</v>
      </c>
      <c r="U3432">
        <f t="shared" si="270"/>
        <v>2017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71"/>
        <v>1</v>
      </c>
      <c r="P3433" s="10">
        <f t="shared" si="267"/>
        <v>25</v>
      </c>
      <c r="Q3433" t="s">
        <v>8323</v>
      </c>
      <c r="R3433" t="s">
        <v>8326</v>
      </c>
      <c r="S3433" s="15">
        <f t="shared" si="268"/>
        <v>42317.826377314821</v>
      </c>
      <c r="T3433" s="15">
        <f t="shared" si="269"/>
        <v>42357.826377314821</v>
      </c>
      <c r="U3433">
        <f t="shared" si="270"/>
        <v>2015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71"/>
        <v>1</v>
      </c>
      <c r="P3434" s="10">
        <f t="shared" si="267"/>
        <v>12.5</v>
      </c>
      <c r="Q3434" t="s">
        <v>8323</v>
      </c>
      <c r="R3434" t="s">
        <v>8326</v>
      </c>
      <c r="S3434" s="15">
        <f t="shared" si="268"/>
        <v>41830.267407407409</v>
      </c>
      <c r="T3434" s="15">
        <f t="shared" si="269"/>
        <v>41860.267407407409</v>
      </c>
      <c r="U3434">
        <f t="shared" si="270"/>
        <v>2014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71"/>
        <v>1</v>
      </c>
      <c r="P3435" s="10">
        <f t="shared" si="267"/>
        <v>25</v>
      </c>
      <c r="Q3435" t="s">
        <v>8323</v>
      </c>
      <c r="R3435" t="s">
        <v>8326</v>
      </c>
      <c r="S3435" s="15">
        <f t="shared" si="268"/>
        <v>42439.702314814815</v>
      </c>
      <c r="T3435" s="15">
        <f t="shared" si="269"/>
        <v>42468.774305555555</v>
      </c>
      <c r="U3435">
        <f t="shared" si="270"/>
        <v>2016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71"/>
        <v>0</v>
      </c>
      <c r="P3436" s="10">
        <f t="shared" si="267"/>
        <v>25</v>
      </c>
      <c r="Q3436" t="s">
        <v>8323</v>
      </c>
      <c r="R3436" t="s">
        <v>8326</v>
      </c>
      <c r="S3436" s="15">
        <f t="shared" si="268"/>
        <v>42243.790393518517</v>
      </c>
      <c r="T3436" s="15">
        <f t="shared" si="269"/>
        <v>42303.790393518517</v>
      </c>
      <c r="U3436">
        <f t="shared" si="270"/>
        <v>2015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71"/>
        <v>0</v>
      </c>
      <c r="P3437" s="10">
        <f t="shared" si="267"/>
        <v>25</v>
      </c>
      <c r="Q3437" t="s">
        <v>8323</v>
      </c>
      <c r="R3437" t="s">
        <v>8326</v>
      </c>
      <c r="S3437" s="15">
        <f t="shared" si="268"/>
        <v>42479.039212962962</v>
      </c>
      <c r="T3437" s="15">
        <f t="shared" si="269"/>
        <v>42509.039212962962</v>
      </c>
      <c r="U3437">
        <f t="shared" si="270"/>
        <v>2016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71"/>
        <v>2</v>
      </c>
      <c r="P3438" s="10">
        <f t="shared" si="267"/>
        <v>4.8</v>
      </c>
      <c r="Q3438" t="s">
        <v>8321</v>
      </c>
      <c r="R3438" t="s">
        <v>8339</v>
      </c>
      <c r="S3438" s="15">
        <f t="shared" si="268"/>
        <v>41513.107256944444</v>
      </c>
      <c r="T3438" s="15">
        <f t="shared" si="269"/>
        <v>41528.107256944444</v>
      </c>
      <c r="U3438">
        <f t="shared" si="270"/>
        <v>2013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71"/>
        <v>0</v>
      </c>
      <c r="P3439" s="10">
        <f t="shared" si="267"/>
        <v>2.67</v>
      </c>
      <c r="Q3439" t="s">
        <v>8323</v>
      </c>
      <c r="R3439" t="s">
        <v>8324</v>
      </c>
      <c r="S3439" s="15">
        <f t="shared" si="268"/>
        <v>42097.649224537032</v>
      </c>
      <c r="T3439" s="15">
        <f t="shared" si="269"/>
        <v>42157.649224537032</v>
      </c>
      <c r="U3439">
        <f t="shared" si="270"/>
        <v>2015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71"/>
        <v>5</v>
      </c>
      <c r="P3440" s="10">
        <f t="shared" si="267"/>
        <v>5.75</v>
      </c>
      <c r="Q3440" t="s">
        <v>8323</v>
      </c>
      <c r="R3440" t="s">
        <v>8326</v>
      </c>
      <c r="S3440" s="15">
        <f t="shared" si="268"/>
        <v>41811.555462962962</v>
      </c>
      <c r="T3440" s="15">
        <f t="shared" si="269"/>
        <v>41812.875</v>
      </c>
      <c r="U3440">
        <f t="shared" si="270"/>
        <v>2014</v>
      </c>
    </row>
    <row r="3441" spans="1:21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71"/>
        <v>2</v>
      </c>
      <c r="P3441" s="10">
        <f t="shared" si="267"/>
        <v>5.75</v>
      </c>
      <c r="Q3441" t="s">
        <v>8323</v>
      </c>
      <c r="R3441" t="s">
        <v>8326</v>
      </c>
      <c r="S3441" s="15">
        <f t="shared" si="268"/>
        <v>41879.043530092589</v>
      </c>
      <c r="T3441" s="15">
        <f t="shared" si="269"/>
        <v>41909.043530092589</v>
      </c>
      <c r="U3441">
        <f t="shared" si="270"/>
        <v>2014</v>
      </c>
    </row>
    <row r="3442" spans="1:21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71"/>
        <v>1</v>
      </c>
      <c r="P3442" s="10">
        <f t="shared" si="267"/>
        <v>22</v>
      </c>
      <c r="Q3442" t="s">
        <v>8327</v>
      </c>
      <c r="R3442" t="s">
        <v>8330</v>
      </c>
      <c r="S3442" s="15">
        <f t="shared" si="268"/>
        <v>42286.861493055556</v>
      </c>
      <c r="T3442" s="15">
        <f t="shared" si="269"/>
        <v>42316.90315972222</v>
      </c>
      <c r="U3442">
        <f t="shared" si="270"/>
        <v>2015</v>
      </c>
    </row>
    <row r="3443" spans="1:21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71"/>
        <v>0</v>
      </c>
      <c r="P3443" s="10">
        <f t="shared" si="267"/>
        <v>7.33</v>
      </c>
      <c r="Q3443" t="s">
        <v>8323</v>
      </c>
      <c r="R3443" t="s">
        <v>8324</v>
      </c>
      <c r="S3443" s="15">
        <f t="shared" si="268"/>
        <v>42409.571284722217</v>
      </c>
      <c r="T3443" s="15">
        <f t="shared" si="269"/>
        <v>42439.571284722217</v>
      </c>
      <c r="U3443">
        <f t="shared" si="270"/>
        <v>2016</v>
      </c>
    </row>
    <row r="3444" spans="1:21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71"/>
        <v>1</v>
      </c>
      <c r="P3444" s="10">
        <f t="shared" si="267"/>
        <v>7</v>
      </c>
      <c r="Q3444" t="s">
        <v>8311</v>
      </c>
      <c r="R3444" t="s">
        <v>8352</v>
      </c>
      <c r="S3444" s="15">
        <f t="shared" si="268"/>
        <v>41456.981215277774</v>
      </c>
      <c r="T3444" s="15">
        <f t="shared" si="269"/>
        <v>41486.981215277774</v>
      </c>
      <c r="U3444">
        <f t="shared" si="270"/>
        <v>2013</v>
      </c>
    </row>
    <row r="3445" spans="1:21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71"/>
        <v>0</v>
      </c>
      <c r="P3445" s="10">
        <f t="shared" si="267"/>
        <v>10.5</v>
      </c>
      <c r="Q3445" t="s">
        <v>8327</v>
      </c>
      <c r="R3445" t="s">
        <v>8350</v>
      </c>
      <c r="S3445" s="15">
        <f t="shared" si="268"/>
        <v>42429.84956018519</v>
      </c>
      <c r="T3445" s="15">
        <f t="shared" si="269"/>
        <v>42459.807893518519</v>
      </c>
      <c r="U3445">
        <f t="shared" si="270"/>
        <v>2016</v>
      </c>
    </row>
    <row r="3446" spans="1:21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71"/>
        <v>1</v>
      </c>
      <c r="P3446" s="10">
        <f t="shared" si="267"/>
        <v>3</v>
      </c>
      <c r="Q3446" t="s">
        <v>8316</v>
      </c>
      <c r="R3446" t="s">
        <v>8334</v>
      </c>
      <c r="S3446" s="15">
        <f t="shared" si="268"/>
        <v>41250.025902777779</v>
      </c>
      <c r="T3446" s="15">
        <f t="shared" si="269"/>
        <v>41280.025902777779</v>
      </c>
      <c r="U3446">
        <f t="shared" si="270"/>
        <v>2012</v>
      </c>
    </row>
    <row r="3447" spans="1:21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71"/>
        <v>0</v>
      </c>
      <c r="P3447" s="10">
        <f t="shared" si="267"/>
        <v>10.5</v>
      </c>
      <c r="Q3447" t="s">
        <v>8316</v>
      </c>
      <c r="R3447" t="s">
        <v>8344</v>
      </c>
      <c r="S3447" s="15">
        <f t="shared" si="268"/>
        <v>42496.264965277776</v>
      </c>
      <c r="T3447" s="15">
        <f t="shared" si="269"/>
        <v>42526.264965277776</v>
      </c>
      <c r="U3447">
        <f t="shared" si="270"/>
        <v>2016</v>
      </c>
    </row>
    <row r="3448" spans="1:21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71"/>
        <v>1</v>
      </c>
      <c r="P3448" s="10">
        <f t="shared" si="267"/>
        <v>10.5</v>
      </c>
      <c r="Q3448" t="s">
        <v>8319</v>
      </c>
      <c r="R3448" t="s">
        <v>8345</v>
      </c>
      <c r="S3448" s="15">
        <f t="shared" si="268"/>
        <v>42382.130833333329</v>
      </c>
      <c r="T3448" s="15">
        <f t="shared" si="269"/>
        <v>42412.130833333329</v>
      </c>
      <c r="U3448">
        <f t="shared" si="270"/>
        <v>2016</v>
      </c>
    </row>
    <row r="3449" spans="1:21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71"/>
        <v>1</v>
      </c>
      <c r="P3449" s="10">
        <f t="shared" si="267"/>
        <v>7</v>
      </c>
      <c r="Q3449" t="s">
        <v>8323</v>
      </c>
      <c r="R3449" t="s">
        <v>8326</v>
      </c>
      <c r="S3449" s="15">
        <f t="shared" si="268"/>
        <v>41831.742962962962</v>
      </c>
      <c r="T3449" s="15">
        <f t="shared" si="269"/>
        <v>41860.125</v>
      </c>
      <c r="U3449">
        <f t="shared" si="270"/>
        <v>2014</v>
      </c>
    </row>
    <row r="3450" spans="1:21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71"/>
        <v>0</v>
      </c>
      <c r="P3450" s="10">
        <f t="shared" si="267"/>
        <v>10.5</v>
      </c>
      <c r="Q3450" t="s">
        <v>8323</v>
      </c>
      <c r="R3450" t="s">
        <v>8326</v>
      </c>
      <c r="S3450" s="15">
        <f t="shared" si="268"/>
        <v>41745.891319444447</v>
      </c>
      <c r="T3450" s="15">
        <f t="shared" si="269"/>
        <v>41767.891319444447</v>
      </c>
      <c r="U3450">
        <f t="shared" si="270"/>
        <v>2014</v>
      </c>
    </row>
    <row r="3451" spans="1:21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71"/>
        <v>0</v>
      </c>
      <c r="P3451" s="10">
        <f t="shared" si="267"/>
        <v>10.5</v>
      </c>
      <c r="Q3451" t="s">
        <v>8323</v>
      </c>
      <c r="R3451" t="s">
        <v>8326</v>
      </c>
      <c r="S3451" s="15">
        <f t="shared" si="268"/>
        <v>42559.474004629628</v>
      </c>
      <c r="T3451" s="15">
        <f t="shared" si="269"/>
        <v>42619.474004629628</v>
      </c>
      <c r="U3451">
        <f t="shared" si="270"/>
        <v>2016</v>
      </c>
    </row>
    <row r="3452" spans="1:21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71"/>
        <v>0</v>
      </c>
      <c r="P3452" s="10">
        <f t="shared" si="267"/>
        <v>7</v>
      </c>
      <c r="Q3452" t="s">
        <v>8323</v>
      </c>
      <c r="R3452" t="s">
        <v>8326</v>
      </c>
      <c r="S3452" s="15">
        <f t="shared" si="268"/>
        <v>41995.084074074075</v>
      </c>
      <c r="T3452" s="15">
        <f t="shared" si="269"/>
        <v>42024.802777777775</v>
      </c>
      <c r="U3452">
        <f t="shared" si="270"/>
        <v>2014</v>
      </c>
    </row>
    <row r="3453" spans="1:21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71"/>
        <v>0</v>
      </c>
      <c r="P3453" s="10">
        <f t="shared" si="267"/>
        <v>20</v>
      </c>
      <c r="Q3453" t="s">
        <v>8321</v>
      </c>
      <c r="R3453" t="s">
        <v>8325</v>
      </c>
      <c r="S3453" s="15">
        <f t="shared" si="268"/>
        <v>42202.594293981485</v>
      </c>
      <c r="T3453" s="15">
        <f t="shared" si="269"/>
        <v>42232.587974537033</v>
      </c>
      <c r="U3453">
        <f t="shared" si="270"/>
        <v>2015</v>
      </c>
    </row>
    <row r="3454" spans="1:21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71"/>
        <v>1</v>
      </c>
      <c r="P3454" s="10">
        <f t="shared" si="267"/>
        <v>20</v>
      </c>
      <c r="Q3454" t="s">
        <v>8308</v>
      </c>
      <c r="R3454" t="s">
        <v>8342</v>
      </c>
      <c r="S3454" s="15">
        <f t="shared" si="268"/>
        <v>42340.847361111111</v>
      </c>
      <c r="T3454" s="15">
        <f t="shared" si="269"/>
        <v>42370.847361111111</v>
      </c>
      <c r="U3454">
        <f t="shared" si="270"/>
        <v>2015</v>
      </c>
    </row>
    <row r="3455" spans="1:21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71"/>
        <v>0</v>
      </c>
      <c r="P3455" s="10">
        <f t="shared" si="267"/>
        <v>10</v>
      </c>
      <c r="Q3455" t="s">
        <v>8308</v>
      </c>
      <c r="R3455" t="s">
        <v>8342</v>
      </c>
      <c r="S3455" s="15">
        <f t="shared" si="268"/>
        <v>42545.705266203702</v>
      </c>
      <c r="T3455" s="15">
        <f t="shared" si="269"/>
        <v>42582.666666666672</v>
      </c>
      <c r="U3455">
        <f t="shared" si="270"/>
        <v>2016</v>
      </c>
    </row>
    <row r="3456" spans="1:21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71"/>
        <v>1</v>
      </c>
      <c r="P3456" s="10">
        <f t="shared" si="267"/>
        <v>10</v>
      </c>
      <c r="Q3456" t="s">
        <v>8327</v>
      </c>
      <c r="R3456" t="s">
        <v>8328</v>
      </c>
      <c r="S3456" s="15">
        <f t="shared" si="268"/>
        <v>40981.802615740737</v>
      </c>
      <c r="T3456" s="15">
        <f t="shared" si="269"/>
        <v>41041.104861111111</v>
      </c>
      <c r="U3456">
        <f t="shared" si="270"/>
        <v>2012</v>
      </c>
    </row>
    <row r="3457" spans="1:21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71"/>
        <v>1</v>
      </c>
      <c r="P3457" s="10">
        <f t="shared" si="267"/>
        <v>20</v>
      </c>
      <c r="Q3457" t="s">
        <v>8316</v>
      </c>
      <c r="R3457" t="s">
        <v>8344</v>
      </c>
      <c r="S3457" s="15">
        <f t="shared" si="268"/>
        <v>41821.407187500001</v>
      </c>
      <c r="T3457" s="15">
        <f t="shared" si="269"/>
        <v>41851.407187500001</v>
      </c>
      <c r="U3457">
        <f t="shared" si="270"/>
        <v>2014</v>
      </c>
    </row>
    <row r="3458" spans="1:21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71"/>
        <v>4</v>
      </c>
      <c r="P3458" s="10">
        <f t="shared" si="267"/>
        <v>20</v>
      </c>
      <c r="Q3458" t="s">
        <v>8313</v>
      </c>
      <c r="R3458" t="s">
        <v>8355</v>
      </c>
      <c r="S3458" s="15">
        <f t="shared" si="268"/>
        <v>42170.996527777781</v>
      </c>
      <c r="T3458" s="15">
        <f t="shared" si="269"/>
        <v>42185.996527777781</v>
      </c>
      <c r="U3458">
        <f t="shared" si="270"/>
        <v>2015</v>
      </c>
    </row>
    <row r="3459" spans="1:21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1"/>
        <v>0</v>
      </c>
      <c r="P3459" s="10">
        <f t="shared" ref="P3459:P3522" si="272">ROUND(E3459/L3459,2)</f>
        <v>20</v>
      </c>
      <c r="Q3459" t="s">
        <v>8327</v>
      </c>
      <c r="R3459" t="s">
        <v>8330</v>
      </c>
      <c r="S3459" s="15">
        <f t="shared" ref="S3459:S3522" si="273">(((J3459/60)/60)/24)+DATE(1970,1,1)</f>
        <v>41884.874328703707</v>
      </c>
      <c r="T3459" s="15">
        <f t="shared" ref="T3459:T3522" si="274">(((I3459/60)/60)/24)+DATE(1970,1,1)</f>
        <v>41914.874328703707</v>
      </c>
      <c r="U3459">
        <f t="shared" ref="U3459:U3522" si="275">YEAR(S3459)</f>
        <v>2014</v>
      </c>
    </row>
    <row r="3460" spans="1:21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1"/>
        <v>0</v>
      </c>
      <c r="P3460" s="10">
        <f t="shared" si="272"/>
        <v>20</v>
      </c>
      <c r="Q3460" t="s">
        <v>8323</v>
      </c>
      <c r="R3460" t="s">
        <v>8326</v>
      </c>
      <c r="S3460" s="15">
        <f t="shared" si="273"/>
        <v>41831.675034722226</v>
      </c>
      <c r="T3460" s="15">
        <f t="shared" si="274"/>
        <v>41891.675034722226</v>
      </c>
      <c r="U3460">
        <f t="shared" si="275"/>
        <v>2014</v>
      </c>
    </row>
    <row r="3461" spans="1:21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1"/>
        <v>0</v>
      </c>
      <c r="P3461" s="10">
        <f t="shared" si="272"/>
        <v>20</v>
      </c>
      <c r="Q3461" t="s">
        <v>8323</v>
      </c>
      <c r="R3461" t="s">
        <v>8326</v>
      </c>
      <c r="S3461" s="15">
        <f t="shared" si="273"/>
        <v>41929.266215277778</v>
      </c>
      <c r="T3461" s="15">
        <f t="shared" si="274"/>
        <v>41968.823611111111</v>
      </c>
      <c r="U3461">
        <f t="shared" si="275"/>
        <v>2014</v>
      </c>
    </row>
    <row r="3462" spans="1:21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1"/>
        <v>13</v>
      </c>
      <c r="P3462" s="10">
        <f t="shared" si="272"/>
        <v>10</v>
      </c>
      <c r="Q3462" t="s">
        <v>8323</v>
      </c>
      <c r="R3462" t="s">
        <v>8326</v>
      </c>
      <c r="S3462" s="15">
        <f t="shared" si="273"/>
        <v>42122.693159722221</v>
      </c>
      <c r="T3462" s="15">
        <f t="shared" si="274"/>
        <v>42152.693159722221</v>
      </c>
      <c r="U3462">
        <f t="shared" si="275"/>
        <v>2015</v>
      </c>
    </row>
    <row r="3463" spans="1:21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1"/>
        <v>0</v>
      </c>
      <c r="P3463" s="10">
        <f t="shared" si="272"/>
        <v>10</v>
      </c>
      <c r="Q3463" t="s">
        <v>8323</v>
      </c>
      <c r="R3463" t="s">
        <v>8326</v>
      </c>
      <c r="S3463" s="15">
        <f t="shared" si="273"/>
        <v>42065.190694444449</v>
      </c>
      <c r="T3463" s="15">
        <f t="shared" si="274"/>
        <v>42090.149027777778</v>
      </c>
      <c r="U3463">
        <f t="shared" si="275"/>
        <v>2015</v>
      </c>
    </row>
    <row r="3464" spans="1:21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1"/>
        <v>0</v>
      </c>
      <c r="P3464" s="10">
        <f t="shared" si="272"/>
        <v>20</v>
      </c>
      <c r="Q3464" t="s">
        <v>8323</v>
      </c>
      <c r="R3464" t="s">
        <v>8326</v>
      </c>
      <c r="S3464" s="15">
        <f t="shared" si="273"/>
        <v>42039.194988425923</v>
      </c>
      <c r="T3464" s="15">
        <f t="shared" si="274"/>
        <v>42099.153321759266</v>
      </c>
      <c r="U3464">
        <f t="shared" si="275"/>
        <v>2015</v>
      </c>
    </row>
    <row r="3465" spans="1:21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1"/>
        <v>0</v>
      </c>
      <c r="P3465" s="10">
        <f t="shared" si="272"/>
        <v>3.8</v>
      </c>
      <c r="Q3465" t="s">
        <v>8308</v>
      </c>
      <c r="R3465" t="s">
        <v>8315</v>
      </c>
      <c r="S3465" s="15">
        <f t="shared" si="273"/>
        <v>42272.713171296295</v>
      </c>
      <c r="T3465" s="15">
        <f t="shared" si="274"/>
        <v>42332.754837962959</v>
      </c>
      <c r="U3465">
        <f t="shared" si="275"/>
        <v>2015</v>
      </c>
    </row>
    <row r="3466" spans="1:21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1"/>
        <v>8</v>
      </c>
      <c r="P3466" s="10">
        <f t="shared" si="272"/>
        <v>4.75</v>
      </c>
      <c r="Q3466" t="s">
        <v>8323</v>
      </c>
      <c r="R3466" t="s">
        <v>8326</v>
      </c>
      <c r="S3466" s="15">
        <f t="shared" si="273"/>
        <v>42002.54488425926</v>
      </c>
      <c r="T3466" s="15">
        <f t="shared" si="274"/>
        <v>42032.54488425926</v>
      </c>
      <c r="U3466">
        <f t="shared" si="275"/>
        <v>2014</v>
      </c>
    </row>
    <row r="3467" spans="1:21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1"/>
        <v>0</v>
      </c>
      <c r="P3467" s="10">
        <f t="shared" si="272"/>
        <v>3</v>
      </c>
      <c r="Q3467" t="s">
        <v>8308</v>
      </c>
      <c r="R3467" t="s">
        <v>8342</v>
      </c>
      <c r="S3467" s="15">
        <f t="shared" si="273"/>
        <v>42759.593310185184</v>
      </c>
      <c r="T3467" s="15">
        <f t="shared" si="274"/>
        <v>42819.55164351852</v>
      </c>
      <c r="U3467">
        <f t="shared" si="275"/>
        <v>2017</v>
      </c>
    </row>
    <row r="3468" spans="1:21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1"/>
        <v>0</v>
      </c>
      <c r="P3468" s="10">
        <f t="shared" si="272"/>
        <v>18</v>
      </c>
      <c r="Q3468" t="s">
        <v>8327</v>
      </c>
      <c r="R3468" t="s">
        <v>8330</v>
      </c>
      <c r="S3468" s="15">
        <f t="shared" si="273"/>
        <v>42792.843969907408</v>
      </c>
      <c r="T3468" s="15">
        <f t="shared" si="274"/>
        <v>42852.802303240736</v>
      </c>
      <c r="U3468">
        <f t="shared" si="275"/>
        <v>2017</v>
      </c>
    </row>
    <row r="3469" spans="1:21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1"/>
        <v>0</v>
      </c>
      <c r="P3469" s="10">
        <f t="shared" si="272"/>
        <v>5.67</v>
      </c>
      <c r="Q3469" t="s">
        <v>8321</v>
      </c>
      <c r="R3469" t="s">
        <v>8325</v>
      </c>
      <c r="S3469" s="15">
        <f t="shared" si="273"/>
        <v>41899.792037037041</v>
      </c>
      <c r="T3469" s="15">
        <f t="shared" si="274"/>
        <v>41929.792037037041</v>
      </c>
      <c r="U3469">
        <f t="shared" si="275"/>
        <v>2014</v>
      </c>
    </row>
    <row r="3470" spans="1:21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1"/>
        <v>0</v>
      </c>
      <c r="P3470" s="10">
        <f t="shared" si="272"/>
        <v>5.67</v>
      </c>
      <c r="Q3470" t="s">
        <v>8319</v>
      </c>
      <c r="R3470" t="s">
        <v>8345</v>
      </c>
      <c r="S3470" s="15">
        <f t="shared" si="273"/>
        <v>42027.353738425925</v>
      </c>
      <c r="T3470" s="15">
        <f t="shared" si="274"/>
        <v>42057.353738425925</v>
      </c>
      <c r="U3470">
        <f t="shared" si="275"/>
        <v>2015</v>
      </c>
    </row>
    <row r="3471" spans="1:21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1"/>
        <v>2</v>
      </c>
      <c r="P3471" s="10">
        <f t="shared" si="272"/>
        <v>5.33</v>
      </c>
      <c r="Q3471" t="s">
        <v>8316</v>
      </c>
      <c r="R3471" t="s">
        <v>8334</v>
      </c>
      <c r="S3471" s="15">
        <f t="shared" si="273"/>
        <v>40619.097210648149</v>
      </c>
      <c r="T3471" s="15">
        <f t="shared" si="274"/>
        <v>40657.290972222225</v>
      </c>
      <c r="U3471">
        <f t="shared" si="275"/>
        <v>2011</v>
      </c>
    </row>
    <row r="3472" spans="1:21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1"/>
        <v>0</v>
      </c>
      <c r="P3472" s="10">
        <f t="shared" si="272"/>
        <v>16</v>
      </c>
      <c r="Q3472" t="s">
        <v>8323</v>
      </c>
      <c r="R3472" t="s">
        <v>8326</v>
      </c>
      <c r="S3472" s="15">
        <f t="shared" si="273"/>
        <v>42169.958506944444</v>
      </c>
      <c r="T3472" s="15">
        <f t="shared" si="274"/>
        <v>42199.958506944444</v>
      </c>
      <c r="U3472">
        <f t="shared" si="275"/>
        <v>2015</v>
      </c>
    </row>
    <row r="3473" spans="1:21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1"/>
        <v>0</v>
      </c>
      <c r="P3473" s="10">
        <f t="shared" si="272"/>
        <v>7.5</v>
      </c>
      <c r="Q3473" t="s">
        <v>8308</v>
      </c>
      <c r="R3473" t="s">
        <v>8310</v>
      </c>
      <c r="S3473" s="15">
        <f t="shared" si="273"/>
        <v>41803.116053240738</v>
      </c>
      <c r="T3473" s="15">
        <f t="shared" si="274"/>
        <v>41863.116053240738</v>
      </c>
      <c r="U3473">
        <f t="shared" si="275"/>
        <v>2014</v>
      </c>
    </row>
    <row r="3474" spans="1:21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1"/>
        <v>1</v>
      </c>
      <c r="P3474" s="10">
        <f t="shared" si="272"/>
        <v>15</v>
      </c>
      <c r="Q3474" t="s">
        <v>8346</v>
      </c>
      <c r="R3474" t="s">
        <v>8347</v>
      </c>
      <c r="S3474" s="15">
        <f t="shared" si="273"/>
        <v>42775.172824074078</v>
      </c>
      <c r="T3474" s="15">
        <f t="shared" si="274"/>
        <v>42800.172824074078</v>
      </c>
      <c r="U3474">
        <f t="shared" si="275"/>
        <v>2017</v>
      </c>
    </row>
    <row r="3475" spans="1:21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1"/>
        <v>0</v>
      </c>
      <c r="P3475" s="10">
        <f t="shared" si="272"/>
        <v>7.5</v>
      </c>
      <c r="Q3475" t="s">
        <v>8316</v>
      </c>
      <c r="R3475" t="s">
        <v>8334</v>
      </c>
      <c r="S3475" s="15">
        <f t="shared" si="273"/>
        <v>41845.866793981484</v>
      </c>
      <c r="T3475" s="15">
        <f t="shared" si="274"/>
        <v>41875.866793981484</v>
      </c>
      <c r="U3475">
        <f t="shared" si="275"/>
        <v>2014</v>
      </c>
    </row>
    <row r="3476" spans="1:21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1"/>
        <v>0</v>
      </c>
      <c r="P3476" s="10">
        <f t="shared" si="272"/>
        <v>5</v>
      </c>
      <c r="Q3476" t="s">
        <v>8311</v>
      </c>
      <c r="R3476" t="s">
        <v>8348</v>
      </c>
      <c r="S3476" s="15">
        <f t="shared" si="273"/>
        <v>42297.432951388888</v>
      </c>
      <c r="T3476" s="15">
        <f t="shared" si="274"/>
        <v>42350.416666666672</v>
      </c>
      <c r="U3476">
        <f t="shared" si="275"/>
        <v>2015</v>
      </c>
    </row>
    <row r="3477" spans="1:21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1"/>
        <v>1</v>
      </c>
      <c r="P3477" s="10">
        <f t="shared" si="272"/>
        <v>7.5</v>
      </c>
      <c r="Q3477" t="s">
        <v>8311</v>
      </c>
      <c r="R3477" t="s">
        <v>8348</v>
      </c>
      <c r="S3477" s="15">
        <f t="shared" si="273"/>
        <v>41838.536782407406</v>
      </c>
      <c r="T3477" s="15">
        <f t="shared" si="274"/>
        <v>41863.536782407406</v>
      </c>
      <c r="U3477">
        <f t="shared" si="275"/>
        <v>2014</v>
      </c>
    </row>
    <row r="3478" spans="1:21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1"/>
        <v>0</v>
      </c>
      <c r="P3478" s="10">
        <f t="shared" si="272"/>
        <v>7.5</v>
      </c>
      <c r="Q3478" t="s">
        <v>8311</v>
      </c>
      <c r="R3478" t="s">
        <v>8348</v>
      </c>
      <c r="S3478" s="15">
        <f t="shared" si="273"/>
        <v>42258.780324074076</v>
      </c>
      <c r="T3478" s="15">
        <f t="shared" si="274"/>
        <v>42288.780324074076</v>
      </c>
      <c r="U3478">
        <f t="shared" si="275"/>
        <v>2015</v>
      </c>
    </row>
    <row r="3479" spans="1:21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1"/>
        <v>1</v>
      </c>
      <c r="P3479" s="10">
        <f t="shared" si="272"/>
        <v>15</v>
      </c>
      <c r="Q3479" t="s">
        <v>8311</v>
      </c>
      <c r="R3479" t="s">
        <v>8348</v>
      </c>
      <c r="S3479" s="15">
        <f t="shared" si="273"/>
        <v>42463.866666666669</v>
      </c>
      <c r="T3479" s="15">
        <f t="shared" si="274"/>
        <v>42484.915972222225</v>
      </c>
      <c r="U3479">
        <f t="shared" si="275"/>
        <v>2016</v>
      </c>
    </row>
    <row r="3480" spans="1:21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1"/>
        <v>0</v>
      </c>
      <c r="P3480" s="10">
        <f t="shared" si="272"/>
        <v>15</v>
      </c>
      <c r="Q3480" t="s">
        <v>8313</v>
      </c>
      <c r="R3480" t="s">
        <v>8351</v>
      </c>
      <c r="S3480" s="15">
        <f t="shared" si="273"/>
        <v>41877.904988425929</v>
      </c>
      <c r="T3480" s="15">
        <f t="shared" si="274"/>
        <v>41907.904988425929</v>
      </c>
      <c r="U3480">
        <f t="shared" si="275"/>
        <v>2014</v>
      </c>
    </row>
    <row r="3481" spans="1:21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1"/>
        <v>3</v>
      </c>
      <c r="P3481" s="10">
        <f t="shared" si="272"/>
        <v>7.5</v>
      </c>
      <c r="Q3481" t="s">
        <v>8313</v>
      </c>
      <c r="R3481" t="s">
        <v>8314</v>
      </c>
      <c r="S3481" s="15">
        <f t="shared" si="273"/>
        <v>41860.91002314815</v>
      </c>
      <c r="T3481" s="15">
        <f t="shared" si="274"/>
        <v>41872.91002314815</v>
      </c>
      <c r="U3481">
        <f t="shared" si="275"/>
        <v>2014</v>
      </c>
    </row>
    <row r="3482" spans="1:21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1"/>
        <v>2</v>
      </c>
      <c r="P3482" s="10">
        <f t="shared" si="272"/>
        <v>15</v>
      </c>
      <c r="Q3482" t="s">
        <v>8308</v>
      </c>
      <c r="R3482" t="s">
        <v>8342</v>
      </c>
      <c r="S3482" s="15">
        <f t="shared" si="273"/>
        <v>42577.607361111113</v>
      </c>
      <c r="T3482" s="15">
        <f t="shared" si="274"/>
        <v>42607.607361111113</v>
      </c>
      <c r="U3482">
        <f t="shared" si="275"/>
        <v>2016</v>
      </c>
    </row>
    <row r="3483" spans="1:21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1"/>
        <v>1</v>
      </c>
      <c r="P3483" s="10">
        <f t="shared" si="272"/>
        <v>15</v>
      </c>
      <c r="Q3483" t="s">
        <v>8308</v>
      </c>
      <c r="R3483" t="s">
        <v>8315</v>
      </c>
      <c r="S3483" s="15">
        <f t="shared" si="273"/>
        <v>41880.827118055553</v>
      </c>
      <c r="T3483" s="15">
        <f t="shared" si="274"/>
        <v>41897.839583333334</v>
      </c>
      <c r="U3483">
        <f t="shared" si="275"/>
        <v>2014</v>
      </c>
    </row>
    <row r="3484" spans="1:21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1"/>
        <v>2</v>
      </c>
      <c r="P3484" s="10">
        <f t="shared" si="272"/>
        <v>7.5</v>
      </c>
      <c r="Q3484" t="s">
        <v>8323</v>
      </c>
      <c r="R3484" t="s">
        <v>8335</v>
      </c>
      <c r="S3484" s="15">
        <f t="shared" si="273"/>
        <v>42297.816284722227</v>
      </c>
      <c r="T3484" s="15">
        <f t="shared" si="274"/>
        <v>42338.708333333328</v>
      </c>
      <c r="U3484">
        <f t="shared" si="275"/>
        <v>2015</v>
      </c>
    </row>
    <row r="3485" spans="1:21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1"/>
        <v>10</v>
      </c>
      <c r="P3485" s="10">
        <f t="shared" si="272"/>
        <v>5</v>
      </c>
      <c r="Q3485" t="s">
        <v>8323</v>
      </c>
      <c r="R3485" t="s">
        <v>8326</v>
      </c>
      <c r="S3485" s="15">
        <f t="shared" si="273"/>
        <v>41820.870821759258</v>
      </c>
      <c r="T3485" s="15">
        <f t="shared" si="274"/>
        <v>41850.870821759258</v>
      </c>
      <c r="U3485">
        <f t="shared" si="275"/>
        <v>2014</v>
      </c>
    </row>
    <row r="3486" spans="1:21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ref="O3486:O3549" si="276">ROUND(E3486/D3486*100,0)</f>
        <v>0</v>
      </c>
      <c r="P3486" s="10">
        <f t="shared" si="272"/>
        <v>15</v>
      </c>
      <c r="Q3486" t="s">
        <v>8323</v>
      </c>
      <c r="R3486" t="s">
        <v>8326</v>
      </c>
      <c r="S3486" s="15">
        <f t="shared" si="273"/>
        <v>41970.085046296299</v>
      </c>
      <c r="T3486" s="15">
        <f t="shared" si="274"/>
        <v>42000.085046296299</v>
      </c>
      <c r="U3486">
        <f t="shared" si="275"/>
        <v>2014</v>
      </c>
    </row>
    <row r="3487" spans="1:21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6"/>
        <v>0</v>
      </c>
      <c r="P3487" s="10">
        <f t="shared" si="272"/>
        <v>4.83</v>
      </c>
      <c r="Q3487" t="s">
        <v>8321</v>
      </c>
      <c r="R3487" t="s">
        <v>8339</v>
      </c>
      <c r="S3487" s="15">
        <f t="shared" si="273"/>
        <v>41682.23646990741</v>
      </c>
      <c r="T3487" s="15">
        <f t="shared" si="274"/>
        <v>41712.194803240738</v>
      </c>
      <c r="U3487">
        <f t="shared" si="275"/>
        <v>2014</v>
      </c>
    </row>
    <row r="3488" spans="1:21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6"/>
        <v>0</v>
      </c>
      <c r="P3488" s="10">
        <f t="shared" si="272"/>
        <v>2</v>
      </c>
      <c r="Q3488" t="s">
        <v>8308</v>
      </c>
      <c r="R3488" t="s">
        <v>8342</v>
      </c>
      <c r="S3488" s="15">
        <f t="shared" si="273"/>
        <v>42230.578622685185</v>
      </c>
      <c r="T3488" s="15">
        <f t="shared" si="274"/>
        <v>42254.578622685185</v>
      </c>
      <c r="U3488">
        <f t="shared" si="275"/>
        <v>2015</v>
      </c>
    </row>
    <row r="3489" spans="1:21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6"/>
        <v>100</v>
      </c>
      <c r="P3489" s="10">
        <f t="shared" si="272"/>
        <v>13</v>
      </c>
      <c r="Q3489" t="s">
        <v>8321</v>
      </c>
      <c r="R3489" t="s">
        <v>8332</v>
      </c>
      <c r="S3489" s="15">
        <f t="shared" si="273"/>
        <v>42376.79206018518</v>
      </c>
      <c r="T3489" s="15">
        <f t="shared" si="274"/>
        <v>42394.79206018518</v>
      </c>
      <c r="U3489">
        <f t="shared" si="275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6"/>
        <v>130</v>
      </c>
      <c r="P3490" s="10">
        <f t="shared" si="272"/>
        <v>3.25</v>
      </c>
      <c r="Q3490" t="s">
        <v>8323</v>
      </c>
      <c r="R3490" t="s">
        <v>8326</v>
      </c>
      <c r="S3490" s="15">
        <f t="shared" si="273"/>
        <v>42628.849120370374</v>
      </c>
      <c r="T3490" s="15">
        <f t="shared" si="274"/>
        <v>42656.849120370374</v>
      </c>
      <c r="U3490">
        <f t="shared" si="275"/>
        <v>2016</v>
      </c>
    </row>
    <row r="3491" spans="1:21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6"/>
        <v>0</v>
      </c>
      <c r="P3491" s="10">
        <f t="shared" si="272"/>
        <v>4</v>
      </c>
      <c r="Q3491" t="s">
        <v>8308</v>
      </c>
      <c r="R3491" t="s">
        <v>8342</v>
      </c>
      <c r="S3491" s="15">
        <f t="shared" si="273"/>
        <v>41960.771354166667</v>
      </c>
      <c r="T3491" s="15">
        <f t="shared" si="274"/>
        <v>41990.771354166667</v>
      </c>
      <c r="U3491">
        <f t="shared" si="275"/>
        <v>2014</v>
      </c>
    </row>
    <row r="3492" spans="1:21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6"/>
        <v>0</v>
      </c>
      <c r="P3492" s="10">
        <f t="shared" si="272"/>
        <v>3</v>
      </c>
      <c r="Q3492" t="s">
        <v>8316</v>
      </c>
      <c r="R3492" t="s">
        <v>8334</v>
      </c>
      <c r="S3492" s="15">
        <f t="shared" si="273"/>
        <v>42002.926990740743</v>
      </c>
      <c r="T3492" s="15">
        <f t="shared" si="274"/>
        <v>42032.926990740743</v>
      </c>
      <c r="U3492">
        <f t="shared" si="275"/>
        <v>2014</v>
      </c>
    </row>
    <row r="3493" spans="1:21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6"/>
        <v>1</v>
      </c>
      <c r="P3493" s="10">
        <f t="shared" si="272"/>
        <v>4</v>
      </c>
      <c r="Q3493" t="s">
        <v>8308</v>
      </c>
      <c r="R3493" t="s">
        <v>8318</v>
      </c>
      <c r="S3493" s="15">
        <f t="shared" si="273"/>
        <v>42037.789895833332</v>
      </c>
      <c r="T3493" s="15">
        <f t="shared" si="274"/>
        <v>42067.789895833332</v>
      </c>
      <c r="U3493">
        <f t="shared" si="275"/>
        <v>2015</v>
      </c>
    </row>
    <row r="3494" spans="1:21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6"/>
        <v>0</v>
      </c>
      <c r="P3494" s="10">
        <f t="shared" si="272"/>
        <v>5.5</v>
      </c>
      <c r="Q3494" t="s">
        <v>8321</v>
      </c>
      <c r="R3494" t="s">
        <v>8325</v>
      </c>
      <c r="S3494" s="15">
        <f t="shared" si="273"/>
        <v>42160.927488425921</v>
      </c>
      <c r="T3494" s="15">
        <f t="shared" si="274"/>
        <v>42220.927488425921</v>
      </c>
      <c r="U3494">
        <f t="shared" si="275"/>
        <v>2015</v>
      </c>
    </row>
    <row r="3495" spans="1:21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6"/>
        <v>0</v>
      </c>
      <c r="P3495" s="10">
        <f t="shared" si="272"/>
        <v>5.5</v>
      </c>
      <c r="Q3495" t="s">
        <v>8321</v>
      </c>
      <c r="R3495" t="s">
        <v>8339</v>
      </c>
      <c r="S3495" s="15">
        <f t="shared" si="273"/>
        <v>42649.742210648154</v>
      </c>
      <c r="T3495" s="15">
        <f t="shared" si="274"/>
        <v>42694.783877314811</v>
      </c>
      <c r="U3495">
        <f t="shared" si="275"/>
        <v>2016</v>
      </c>
    </row>
    <row r="3496" spans="1:21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6"/>
        <v>0</v>
      </c>
      <c r="P3496" s="10">
        <f t="shared" si="272"/>
        <v>2.75</v>
      </c>
      <c r="Q3496" t="s">
        <v>8308</v>
      </c>
      <c r="R3496" t="s">
        <v>8310</v>
      </c>
      <c r="S3496" s="15">
        <f t="shared" si="273"/>
        <v>41830.947013888886</v>
      </c>
      <c r="T3496" s="15">
        <f t="shared" si="274"/>
        <v>41860.947013888886</v>
      </c>
      <c r="U3496">
        <f t="shared" si="275"/>
        <v>2014</v>
      </c>
    </row>
    <row r="3497" spans="1:21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6"/>
        <v>0</v>
      </c>
      <c r="P3497" s="10">
        <f t="shared" si="272"/>
        <v>3.67</v>
      </c>
      <c r="Q3497" t="s">
        <v>8316</v>
      </c>
      <c r="R3497" t="s">
        <v>8334</v>
      </c>
      <c r="S3497" s="15">
        <f t="shared" si="273"/>
        <v>41718.5237037037</v>
      </c>
      <c r="T3497" s="15">
        <f t="shared" si="274"/>
        <v>41748.5237037037</v>
      </c>
      <c r="U3497">
        <f t="shared" si="275"/>
        <v>2014</v>
      </c>
    </row>
    <row r="3498" spans="1:21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6"/>
        <v>0</v>
      </c>
      <c r="P3498" s="10">
        <f t="shared" si="272"/>
        <v>3.67</v>
      </c>
      <c r="Q3498" t="s">
        <v>8316</v>
      </c>
      <c r="R3498" t="s">
        <v>8344</v>
      </c>
      <c r="S3498" s="15">
        <f t="shared" si="273"/>
        <v>41908.996527777781</v>
      </c>
      <c r="T3498" s="15">
        <f t="shared" si="274"/>
        <v>41969.038194444445</v>
      </c>
      <c r="U3498">
        <f t="shared" si="275"/>
        <v>2014</v>
      </c>
    </row>
    <row r="3499" spans="1:21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6"/>
        <v>0</v>
      </c>
      <c r="P3499" s="10">
        <f t="shared" si="272"/>
        <v>5.5</v>
      </c>
      <c r="Q3499" t="s">
        <v>8327</v>
      </c>
      <c r="R3499" t="s">
        <v>8330</v>
      </c>
      <c r="S3499" s="15">
        <f t="shared" si="273"/>
        <v>42064.217418981483</v>
      </c>
      <c r="T3499" s="15">
        <f t="shared" si="274"/>
        <v>42094.140277777777</v>
      </c>
      <c r="U3499">
        <f t="shared" si="275"/>
        <v>2015</v>
      </c>
    </row>
    <row r="3500" spans="1:21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6"/>
        <v>0</v>
      </c>
      <c r="P3500" s="10">
        <f t="shared" si="272"/>
        <v>5.5</v>
      </c>
      <c r="Q3500" t="s">
        <v>8323</v>
      </c>
      <c r="R3500" t="s">
        <v>8324</v>
      </c>
      <c r="S3500" s="15">
        <f t="shared" si="273"/>
        <v>42107.156319444446</v>
      </c>
      <c r="T3500" s="15">
        <f t="shared" si="274"/>
        <v>42167.156319444446</v>
      </c>
      <c r="U3500">
        <f t="shared" si="275"/>
        <v>2015</v>
      </c>
    </row>
    <row r="3501" spans="1:21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6"/>
        <v>1</v>
      </c>
      <c r="P3501" s="10">
        <f t="shared" si="272"/>
        <v>5.5</v>
      </c>
      <c r="Q3501" t="s">
        <v>8323</v>
      </c>
      <c r="R3501" t="s">
        <v>8326</v>
      </c>
      <c r="S3501" s="15">
        <f t="shared" si="273"/>
        <v>42402.947002314817</v>
      </c>
      <c r="T3501" s="15">
        <f t="shared" si="274"/>
        <v>42452.145138888889</v>
      </c>
      <c r="U3501">
        <f t="shared" si="275"/>
        <v>2016</v>
      </c>
    </row>
    <row r="3502" spans="1:21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6"/>
        <v>0</v>
      </c>
      <c r="P3502" s="10">
        <f t="shared" si="272"/>
        <v>5.5</v>
      </c>
      <c r="Q3502" t="s">
        <v>8323</v>
      </c>
      <c r="R3502" t="s">
        <v>8326</v>
      </c>
      <c r="S3502" s="15">
        <f t="shared" si="273"/>
        <v>41961.492488425924</v>
      </c>
      <c r="T3502" s="15">
        <f t="shared" si="274"/>
        <v>42006.492488425924</v>
      </c>
      <c r="U3502">
        <f t="shared" si="275"/>
        <v>2014</v>
      </c>
    </row>
    <row r="3503" spans="1:21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6"/>
        <v>0</v>
      </c>
      <c r="P3503" s="10">
        <f t="shared" si="272"/>
        <v>5.5</v>
      </c>
      <c r="Q3503" t="s">
        <v>8323</v>
      </c>
      <c r="R3503" t="s">
        <v>8326</v>
      </c>
      <c r="S3503" s="15">
        <f t="shared" si="273"/>
        <v>42447.863553240735</v>
      </c>
      <c r="T3503" s="15">
        <f t="shared" si="274"/>
        <v>42477.863553240735</v>
      </c>
      <c r="U3503">
        <f t="shared" si="275"/>
        <v>2016</v>
      </c>
    </row>
    <row r="3504" spans="1:21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6"/>
        <v>0</v>
      </c>
      <c r="P3504" s="10">
        <f t="shared" si="272"/>
        <v>10</v>
      </c>
      <c r="Q3504" t="s">
        <v>8321</v>
      </c>
      <c r="R3504" t="s">
        <v>8337</v>
      </c>
      <c r="S3504" s="15">
        <f t="shared" si="273"/>
        <v>42616.049849537041</v>
      </c>
      <c r="T3504" s="15">
        <f t="shared" si="274"/>
        <v>42646.049849537041</v>
      </c>
      <c r="U3504">
        <f t="shared" si="275"/>
        <v>2016</v>
      </c>
    </row>
    <row r="3505" spans="1:21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6"/>
        <v>0</v>
      </c>
      <c r="P3505" s="10">
        <f t="shared" si="272"/>
        <v>10</v>
      </c>
      <c r="Q3505" t="s">
        <v>8321</v>
      </c>
      <c r="R3505" t="s">
        <v>8337</v>
      </c>
      <c r="S3505" s="15">
        <f t="shared" si="273"/>
        <v>41938.893263888887</v>
      </c>
      <c r="T3505" s="15">
        <f t="shared" si="274"/>
        <v>41959.934930555552</v>
      </c>
      <c r="U3505">
        <f t="shared" si="275"/>
        <v>2014</v>
      </c>
    </row>
    <row r="3506" spans="1:21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6"/>
        <v>0</v>
      </c>
      <c r="P3506" s="10">
        <f t="shared" si="272"/>
        <v>10</v>
      </c>
      <c r="Q3506" t="s">
        <v>8321</v>
      </c>
      <c r="R3506" t="s">
        <v>8337</v>
      </c>
      <c r="S3506" s="15">
        <f t="shared" si="273"/>
        <v>42514.434548611112</v>
      </c>
      <c r="T3506" s="15">
        <f t="shared" si="274"/>
        <v>42554.434548611112</v>
      </c>
      <c r="U3506">
        <f t="shared" si="275"/>
        <v>2016</v>
      </c>
    </row>
    <row r="3507" spans="1:21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6"/>
        <v>0</v>
      </c>
      <c r="P3507" s="10">
        <f t="shared" si="272"/>
        <v>10</v>
      </c>
      <c r="Q3507" t="s">
        <v>8321</v>
      </c>
      <c r="R3507" t="s">
        <v>8325</v>
      </c>
      <c r="S3507" s="15">
        <f t="shared" si="273"/>
        <v>42375.230115740742</v>
      </c>
      <c r="T3507" s="15">
        <f t="shared" si="274"/>
        <v>42417.999305555553</v>
      </c>
      <c r="U3507">
        <f t="shared" si="275"/>
        <v>2016</v>
      </c>
    </row>
    <row r="3508" spans="1:21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6"/>
        <v>0</v>
      </c>
      <c r="P3508" s="10">
        <f t="shared" si="272"/>
        <v>5</v>
      </c>
      <c r="Q3508" t="s">
        <v>8321</v>
      </c>
      <c r="R3508" t="s">
        <v>8339</v>
      </c>
      <c r="S3508" s="15">
        <f t="shared" si="273"/>
        <v>41650.015057870369</v>
      </c>
      <c r="T3508" s="15">
        <f t="shared" si="274"/>
        <v>41680.015057870369</v>
      </c>
      <c r="U3508">
        <f t="shared" si="275"/>
        <v>2014</v>
      </c>
    </row>
    <row r="3509" spans="1:21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6"/>
        <v>0</v>
      </c>
      <c r="P3509" s="10">
        <f t="shared" si="272"/>
        <v>10</v>
      </c>
      <c r="Q3509" t="s">
        <v>8321</v>
      </c>
      <c r="R3509" t="s">
        <v>8339</v>
      </c>
      <c r="S3509" s="15">
        <f t="shared" si="273"/>
        <v>42447.896875000006</v>
      </c>
      <c r="T3509" s="15">
        <f t="shared" si="274"/>
        <v>42474.606944444444</v>
      </c>
      <c r="U3509">
        <f t="shared" si="275"/>
        <v>2016</v>
      </c>
    </row>
    <row r="3510" spans="1:21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6"/>
        <v>0</v>
      </c>
      <c r="P3510" s="10">
        <f t="shared" si="272"/>
        <v>10</v>
      </c>
      <c r="Q3510" t="s">
        <v>8321</v>
      </c>
      <c r="R3510" t="s">
        <v>8339</v>
      </c>
      <c r="S3510" s="15">
        <f t="shared" si="273"/>
        <v>42153.631597222222</v>
      </c>
      <c r="T3510" s="15">
        <f t="shared" si="274"/>
        <v>42183.631597222222</v>
      </c>
      <c r="U3510">
        <f t="shared" si="275"/>
        <v>2015</v>
      </c>
    </row>
    <row r="3511" spans="1:21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6"/>
        <v>0</v>
      </c>
      <c r="P3511" s="10">
        <f t="shared" si="272"/>
        <v>10</v>
      </c>
      <c r="Q3511" t="s">
        <v>8308</v>
      </c>
      <c r="R3511" t="s">
        <v>8342</v>
      </c>
      <c r="S3511" s="15">
        <f t="shared" si="273"/>
        <v>42450.589143518519</v>
      </c>
      <c r="T3511" s="15">
        <f t="shared" si="274"/>
        <v>42510.589143518519</v>
      </c>
      <c r="U3511">
        <f t="shared" si="275"/>
        <v>2016</v>
      </c>
    </row>
    <row r="3512" spans="1:21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6"/>
        <v>1</v>
      </c>
      <c r="P3512" s="10">
        <f t="shared" si="272"/>
        <v>5</v>
      </c>
      <c r="Q3512" t="s">
        <v>8308</v>
      </c>
      <c r="R3512" t="s">
        <v>8342</v>
      </c>
      <c r="S3512" s="15">
        <f t="shared" si="273"/>
        <v>42049.716620370367</v>
      </c>
      <c r="T3512" s="15">
        <f t="shared" si="274"/>
        <v>42079.674953703703</v>
      </c>
      <c r="U3512">
        <f t="shared" si="275"/>
        <v>2015</v>
      </c>
    </row>
    <row r="3513" spans="1:21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6"/>
        <v>0</v>
      </c>
      <c r="P3513" s="10">
        <f t="shared" si="272"/>
        <v>10</v>
      </c>
      <c r="Q3513" t="s">
        <v>8308</v>
      </c>
      <c r="R3513" t="s">
        <v>8342</v>
      </c>
      <c r="S3513" s="15">
        <f t="shared" si="273"/>
        <v>42102.650567129633</v>
      </c>
      <c r="T3513" s="15">
        <f t="shared" si="274"/>
        <v>42148.625</v>
      </c>
      <c r="U3513">
        <f t="shared" si="275"/>
        <v>2015</v>
      </c>
    </row>
    <row r="3514" spans="1:21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6"/>
        <v>0</v>
      </c>
      <c r="P3514" s="10">
        <f t="shared" si="272"/>
        <v>10</v>
      </c>
      <c r="Q3514" t="s">
        <v>8308</v>
      </c>
      <c r="R3514" t="s">
        <v>8342</v>
      </c>
      <c r="S3514" s="15">
        <f t="shared" si="273"/>
        <v>42223.619456018518</v>
      </c>
      <c r="T3514" s="15">
        <f t="shared" si="274"/>
        <v>42253.215277777781</v>
      </c>
      <c r="U3514">
        <f t="shared" si="275"/>
        <v>2015</v>
      </c>
    </row>
    <row r="3515" spans="1:21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6"/>
        <v>0</v>
      </c>
      <c r="P3515" s="10">
        <f t="shared" si="272"/>
        <v>10</v>
      </c>
      <c r="Q3515" t="s">
        <v>8311</v>
      </c>
      <c r="R3515" t="s">
        <v>8352</v>
      </c>
      <c r="S3515" s="15">
        <f t="shared" si="273"/>
        <v>42349.824097222227</v>
      </c>
      <c r="T3515" s="15">
        <f t="shared" si="274"/>
        <v>42399.824097222227</v>
      </c>
      <c r="U3515">
        <f t="shared" si="275"/>
        <v>2015</v>
      </c>
    </row>
    <row r="3516" spans="1:21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6"/>
        <v>100</v>
      </c>
      <c r="P3516" s="10">
        <f t="shared" si="272"/>
        <v>10</v>
      </c>
      <c r="Q3516" t="s">
        <v>8327</v>
      </c>
      <c r="R3516" t="s">
        <v>8336</v>
      </c>
      <c r="S3516" s="15">
        <f t="shared" si="273"/>
        <v>42165.79833333334</v>
      </c>
      <c r="T3516" s="15">
        <f t="shared" si="274"/>
        <v>42195.79833333334</v>
      </c>
      <c r="U3516">
        <f t="shared" si="275"/>
        <v>2015</v>
      </c>
    </row>
    <row r="3517" spans="1:21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6"/>
        <v>2</v>
      </c>
      <c r="P3517" s="10">
        <f t="shared" si="272"/>
        <v>10</v>
      </c>
      <c r="Q3517" t="s">
        <v>8346</v>
      </c>
      <c r="R3517" t="s">
        <v>8347</v>
      </c>
      <c r="S3517" s="15">
        <f t="shared" si="273"/>
        <v>41851.696157407408</v>
      </c>
      <c r="T3517" s="15">
        <f t="shared" si="274"/>
        <v>41894.416666666664</v>
      </c>
      <c r="U3517">
        <f t="shared" si="275"/>
        <v>2014</v>
      </c>
    </row>
    <row r="3518" spans="1:21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6"/>
        <v>1</v>
      </c>
      <c r="P3518" s="10">
        <f t="shared" si="272"/>
        <v>10</v>
      </c>
      <c r="Q3518" t="s">
        <v>8316</v>
      </c>
      <c r="R3518" t="s">
        <v>8334</v>
      </c>
      <c r="S3518" s="15">
        <f t="shared" si="273"/>
        <v>40802.964594907404</v>
      </c>
      <c r="T3518" s="15">
        <f t="shared" si="274"/>
        <v>40832.964594907404</v>
      </c>
      <c r="U3518">
        <f t="shared" si="275"/>
        <v>2011</v>
      </c>
    </row>
    <row r="3519" spans="1:21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6"/>
        <v>0</v>
      </c>
      <c r="P3519" s="10">
        <f t="shared" si="272"/>
        <v>3.33</v>
      </c>
      <c r="Q3519" t="s">
        <v>8316</v>
      </c>
      <c r="R3519" t="s">
        <v>8334</v>
      </c>
      <c r="S3519" s="15">
        <f t="shared" si="273"/>
        <v>41526.345914351856</v>
      </c>
      <c r="T3519" s="15">
        <f t="shared" si="274"/>
        <v>41556.345914351856</v>
      </c>
      <c r="U3519">
        <f t="shared" si="275"/>
        <v>2013</v>
      </c>
    </row>
    <row r="3520" spans="1:21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6"/>
        <v>1</v>
      </c>
      <c r="P3520" s="10">
        <f t="shared" si="272"/>
        <v>5</v>
      </c>
      <c r="Q3520" t="s">
        <v>8316</v>
      </c>
      <c r="R3520" t="s">
        <v>8344</v>
      </c>
      <c r="S3520" s="15">
        <f t="shared" si="273"/>
        <v>42535.327476851846</v>
      </c>
      <c r="T3520" s="15">
        <f t="shared" si="274"/>
        <v>42565.327476851846</v>
      </c>
      <c r="U3520">
        <f t="shared" si="275"/>
        <v>2016</v>
      </c>
    </row>
    <row r="3521" spans="1:21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6"/>
        <v>0</v>
      </c>
      <c r="P3521" s="10">
        <f t="shared" si="272"/>
        <v>10</v>
      </c>
      <c r="Q3521" t="s">
        <v>8319</v>
      </c>
      <c r="R3521" t="s">
        <v>8345</v>
      </c>
      <c r="S3521" s="15">
        <f t="shared" si="273"/>
        <v>42746.019652777773</v>
      </c>
      <c r="T3521" s="15">
        <f t="shared" si="274"/>
        <v>42800.541666666672</v>
      </c>
      <c r="U3521">
        <f t="shared" si="275"/>
        <v>2017</v>
      </c>
    </row>
    <row r="3522" spans="1:21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6"/>
        <v>0</v>
      </c>
      <c r="P3522" s="10">
        <f t="shared" si="272"/>
        <v>10</v>
      </c>
      <c r="Q3522" t="s">
        <v>8313</v>
      </c>
      <c r="R3522" t="s">
        <v>8355</v>
      </c>
      <c r="S3522" s="15">
        <f t="shared" si="273"/>
        <v>41935.509652777779</v>
      </c>
      <c r="T3522" s="15">
        <f t="shared" si="274"/>
        <v>41965.551319444443</v>
      </c>
      <c r="U3522">
        <f t="shared" si="275"/>
        <v>2014</v>
      </c>
    </row>
    <row r="3523" spans="1:21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6"/>
        <v>0</v>
      </c>
      <c r="P3523" s="10">
        <f t="shared" ref="P3523:P3586" si="277">ROUND(E3523/L3523,2)</f>
        <v>10</v>
      </c>
      <c r="Q3523" t="s">
        <v>8311</v>
      </c>
      <c r="R3523" t="s">
        <v>8349</v>
      </c>
      <c r="S3523" s="15">
        <f t="shared" ref="S3523:S3586" si="278">(((J3523/60)/60)/24)+DATE(1970,1,1)</f>
        <v>42121.367002314815</v>
      </c>
      <c r="T3523" s="15">
        <f t="shared" ref="T3523:T3586" si="279">(((I3523/60)/60)/24)+DATE(1970,1,1)</f>
        <v>42152.836805555555</v>
      </c>
      <c r="U3523">
        <f t="shared" ref="U3523:U3586" si="280">YEAR(S3523)</f>
        <v>2015</v>
      </c>
    </row>
    <row r="3524" spans="1:21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6"/>
        <v>0</v>
      </c>
      <c r="P3524" s="10">
        <f t="shared" si="277"/>
        <v>5</v>
      </c>
      <c r="Q3524" t="s">
        <v>8327</v>
      </c>
      <c r="R3524" t="s">
        <v>8330</v>
      </c>
      <c r="S3524" s="15">
        <f t="shared" si="278"/>
        <v>41989.664409722223</v>
      </c>
      <c r="T3524" s="15">
        <f t="shared" si="279"/>
        <v>42019.664409722223</v>
      </c>
      <c r="U3524">
        <f t="shared" si="280"/>
        <v>2014</v>
      </c>
    </row>
    <row r="3525" spans="1:21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6"/>
        <v>0</v>
      </c>
      <c r="P3525" s="10">
        <f t="shared" si="277"/>
        <v>5</v>
      </c>
      <c r="Q3525" t="s">
        <v>8316</v>
      </c>
      <c r="R3525" t="s">
        <v>8344</v>
      </c>
      <c r="S3525" s="15">
        <f t="shared" si="278"/>
        <v>41772.797280092593</v>
      </c>
      <c r="T3525" s="15">
        <f t="shared" si="279"/>
        <v>41802.797280092593</v>
      </c>
      <c r="U3525">
        <f t="shared" si="280"/>
        <v>2014</v>
      </c>
    </row>
    <row r="3526" spans="1:21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6"/>
        <v>0</v>
      </c>
      <c r="P3526" s="10">
        <f t="shared" si="277"/>
        <v>10</v>
      </c>
      <c r="Q3526" t="s">
        <v>8316</v>
      </c>
      <c r="R3526" t="s">
        <v>8344</v>
      </c>
      <c r="S3526" s="15">
        <f t="shared" si="278"/>
        <v>42649.924907407403</v>
      </c>
      <c r="T3526" s="15">
        <f t="shared" si="279"/>
        <v>42679.924907407403</v>
      </c>
      <c r="U3526">
        <f t="shared" si="280"/>
        <v>2016</v>
      </c>
    </row>
    <row r="3527" spans="1:21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6"/>
        <v>0</v>
      </c>
      <c r="P3527" s="10">
        <f t="shared" si="277"/>
        <v>10</v>
      </c>
      <c r="Q3527" t="s">
        <v>8308</v>
      </c>
      <c r="R3527" t="s">
        <v>8318</v>
      </c>
      <c r="S3527" s="15">
        <f t="shared" si="278"/>
        <v>41830.033958333333</v>
      </c>
      <c r="T3527" s="15">
        <f t="shared" si="279"/>
        <v>41860.033958333333</v>
      </c>
      <c r="U3527">
        <f t="shared" si="280"/>
        <v>2014</v>
      </c>
    </row>
    <row r="3528" spans="1:21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6"/>
        <v>0</v>
      </c>
      <c r="P3528" s="10">
        <f t="shared" si="277"/>
        <v>5</v>
      </c>
      <c r="Q3528" t="s">
        <v>8316</v>
      </c>
      <c r="R3528" t="s">
        <v>8334</v>
      </c>
      <c r="S3528" s="15">
        <f t="shared" si="278"/>
        <v>41951.973229166666</v>
      </c>
      <c r="T3528" s="15">
        <f t="shared" si="279"/>
        <v>41981.973229166666</v>
      </c>
      <c r="U3528">
        <f t="shared" si="280"/>
        <v>2014</v>
      </c>
    </row>
    <row r="3529" spans="1:21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6"/>
        <v>200</v>
      </c>
      <c r="P3529" s="10">
        <f t="shared" si="277"/>
        <v>10</v>
      </c>
      <c r="Q3529" t="s">
        <v>8327</v>
      </c>
      <c r="R3529" t="s">
        <v>8329</v>
      </c>
      <c r="S3529" s="15">
        <f t="shared" si="278"/>
        <v>42109.826145833329</v>
      </c>
      <c r="T3529" s="15">
        <f t="shared" si="279"/>
        <v>42139.826145833329</v>
      </c>
      <c r="U3529">
        <f t="shared" si="280"/>
        <v>2015</v>
      </c>
    </row>
    <row r="3530" spans="1:21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6"/>
        <v>0</v>
      </c>
      <c r="P3530" s="10">
        <f t="shared" si="277"/>
        <v>10</v>
      </c>
      <c r="Q3530" t="s">
        <v>8308</v>
      </c>
      <c r="R3530" t="s">
        <v>8342</v>
      </c>
      <c r="S3530" s="15">
        <f t="shared" si="278"/>
        <v>42017.843287037031</v>
      </c>
      <c r="T3530" s="15">
        <f t="shared" si="279"/>
        <v>42047.843287037031</v>
      </c>
      <c r="U3530">
        <f t="shared" si="280"/>
        <v>2015</v>
      </c>
    </row>
    <row r="3531" spans="1:21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6"/>
        <v>0</v>
      </c>
      <c r="P3531" s="10">
        <f t="shared" si="277"/>
        <v>10</v>
      </c>
      <c r="Q3531" t="s">
        <v>8308</v>
      </c>
      <c r="R3531" t="s">
        <v>8342</v>
      </c>
      <c r="S3531" s="15">
        <f t="shared" si="278"/>
        <v>42262.849050925928</v>
      </c>
      <c r="T3531" s="15">
        <f t="shared" si="279"/>
        <v>42292.849050925928</v>
      </c>
      <c r="U3531">
        <f t="shared" si="280"/>
        <v>2015</v>
      </c>
    </row>
    <row r="3532" spans="1:21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6"/>
        <v>0</v>
      </c>
      <c r="P3532" s="10">
        <f t="shared" si="277"/>
        <v>5</v>
      </c>
      <c r="Q3532" t="s">
        <v>8319</v>
      </c>
      <c r="R3532" t="s">
        <v>8345</v>
      </c>
      <c r="S3532" s="15">
        <f t="shared" si="278"/>
        <v>42383.899456018517</v>
      </c>
      <c r="T3532" s="15">
        <f t="shared" si="279"/>
        <v>42413.899456018517</v>
      </c>
      <c r="U3532">
        <f t="shared" si="280"/>
        <v>2016</v>
      </c>
    </row>
    <row r="3533" spans="1:21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6"/>
        <v>0</v>
      </c>
      <c r="P3533" s="10">
        <f t="shared" si="277"/>
        <v>10</v>
      </c>
      <c r="Q3533" t="s">
        <v>8319</v>
      </c>
      <c r="R3533" t="s">
        <v>8345</v>
      </c>
      <c r="S3533" s="15">
        <f t="shared" si="278"/>
        <v>42061.69594907407</v>
      </c>
      <c r="T3533" s="15">
        <f t="shared" si="279"/>
        <v>42121.654282407413</v>
      </c>
      <c r="U3533">
        <f t="shared" si="280"/>
        <v>2015</v>
      </c>
    </row>
    <row r="3534" spans="1:21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6"/>
        <v>1</v>
      </c>
      <c r="P3534" s="10">
        <f t="shared" si="277"/>
        <v>5</v>
      </c>
      <c r="Q3534" t="s">
        <v>8311</v>
      </c>
      <c r="R3534" t="s">
        <v>8356</v>
      </c>
      <c r="S3534" s="15">
        <f t="shared" si="278"/>
        <v>42573.65662037037</v>
      </c>
      <c r="T3534" s="15">
        <f t="shared" si="279"/>
        <v>42588.65662037037</v>
      </c>
      <c r="U3534">
        <f t="shared" si="280"/>
        <v>2016</v>
      </c>
    </row>
    <row r="3535" spans="1:21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6"/>
        <v>0</v>
      </c>
      <c r="P3535" s="10">
        <f t="shared" si="277"/>
        <v>10</v>
      </c>
      <c r="Q3535" t="s">
        <v>8311</v>
      </c>
      <c r="R3535" t="s">
        <v>8356</v>
      </c>
      <c r="S3535" s="15">
        <f t="shared" si="278"/>
        <v>42172.669027777782</v>
      </c>
      <c r="T3535" s="15">
        <f t="shared" si="279"/>
        <v>42202.669027777782</v>
      </c>
      <c r="U3535">
        <f t="shared" si="280"/>
        <v>2015</v>
      </c>
    </row>
    <row r="3536" spans="1:21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6"/>
        <v>1</v>
      </c>
      <c r="P3536" s="10">
        <f t="shared" si="277"/>
        <v>10</v>
      </c>
      <c r="Q3536" t="s">
        <v>8323</v>
      </c>
      <c r="R3536" t="s">
        <v>8326</v>
      </c>
      <c r="S3536" s="15">
        <f t="shared" si="278"/>
        <v>42291.739548611105</v>
      </c>
      <c r="T3536" s="15">
        <f t="shared" si="279"/>
        <v>42351.781215277777</v>
      </c>
      <c r="U3536">
        <f t="shared" si="280"/>
        <v>2015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6"/>
        <v>5</v>
      </c>
      <c r="P3537" s="10">
        <f t="shared" si="277"/>
        <v>10</v>
      </c>
      <c r="Q3537" t="s">
        <v>8323</v>
      </c>
      <c r="R3537" t="s">
        <v>8326</v>
      </c>
      <c r="S3537" s="15">
        <f t="shared" si="278"/>
        <v>42261.632916666669</v>
      </c>
      <c r="T3537" s="15">
        <f t="shared" si="279"/>
        <v>42266.165972222225</v>
      </c>
      <c r="U3537">
        <f t="shared" si="280"/>
        <v>2015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6"/>
        <v>0</v>
      </c>
      <c r="P3538" s="10">
        <f t="shared" si="277"/>
        <v>5</v>
      </c>
      <c r="Q3538" t="s">
        <v>8323</v>
      </c>
      <c r="R3538" t="s">
        <v>8324</v>
      </c>
      <c r="S3538" s="15">
        <f t="shared" si="278"/>
        <v>41825.055231481485</v>
      </c>
      <c r="T3538" s="15">
        <f t="shared" si="279"/>
        <v>41850.055231481485</v>
      </c>
      <c r="U3538">
        <f t="shared" si="280"/>
        <v>2014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6"/>
        <v>0</v>
      </c>
      <c r="P3539" s="10">
        <f t="shared" si="277"/>
        <v>10</v>
      </c>
      <c r="Q3539" t="s">
        <v>8323</v>
      </c>
      <c r="R3539" t="s">
        <v>8324</v>
      </c>
      <c r="S3539" s="15">
        <f t="shared" si="278"/>
        <v>42745.031469907408</v>
      </c>
      <c r="T3539" s="15">
        <f t="shared" si="279"/>
        <v>42785.031469907408</v>
      </c>
      <c r="U3539">
        <f t="shared" si="280"/>
        <v>2017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6"/>
        <v>1</v>
      </c>
      <c r="P3540" s="10">
        <f t="shared" si="277"/>
        <v>10</v>
      </c>
      <c r="Q3540" t="s">
        <v>8323</v>
      </c>
      <c r="R3540" t="s">
        <v>8324</v>
      </c>
      <c r="S3540" s="15">
        <f t="shared" si="278"/>
        <v>41848.679803240739</v>
      </c>
      <c r="T3540" s="15">
        <f t="shared" si="279"/>
        <v>41908.679803240739</v>
      </c>
      <c r="U3540">
        <f t="shared" si="280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6"/>
        <v>1</v>
      </c>
      <c r="P3541" s="10">
        <f t="shared" si="277"/>
        <v>10</v>
      </c>
      <c r="Q3541" t="s">
        <v>8323</v>
      </c>
      <c r="R3541" t="s">
        <v>8326</v>
      </c>
      <c r="S3541" s="15">
        <f t="shared" si="278"/>
        <v>42803.842812499999</v>
      </c>
      <c r="T3541" s="15">
        <f t="shared" si="279"/>
        <v>42843.801145833335</v>
      </c>
      <c r="U3541">
        <f t="shared" si="280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6"/>
        <v>0</v>
      </c>
      <c r="P3542" s="10">
        <f t="shared" si="277"/>
        <v>10</v>
      </c>
      <c r="Q3542" t="s">
        <v>8323</v>
      </c>
      <c r="R3542" t="s">
        <v>8326</v>
      </c>
      <c r="S3542" s="15">
        <f t="shared" si="278"/>
        <v>42786.350231481483</v>
      </c>
      <c r="T3542" s="15">
        <f t="shared" si="279"/>
        <v>42846.308564814812</v>
      </c>
      <c r="U3542">
        <f t="shared" si="280"/>
        <v>2017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6"/>
        <v>1</v>
      </c>
      <c r="P3543" s="10">
        <f t="shared" si="277"/>
        <v>10</v>
      </c>
      <c r="Q3543" t="s">
        <v>8323</v>
      </c>
      <c r="R3543" t="s">
        <v>8326</v>
      </c>
      <c r="S3543" s="15">
        <f t="shared" si="278"/>
        <v>42048.711724537032</v>
      </c>
      <c r="T3543" s="15">
        <f t="shared" si="279"/>
        <v>42086.75</v>
      </c>
      <c r="U3543">
        <f t="shared" si="280"/>
        <v>2015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6"/>
        <v>10</v>
      </c>
      <c r="P3544" s="10">
        <f t="shared" si="277"/>
        <v>10</v>
      </c>
      <c r="Q3544" t="s">
        <v>8323</v>
      </c>
      <c r="R3544" t="s">
        <v>8326</v>
      </c>
      <c r="S3544" s="15">
        <f t="shared" si="278"/>
        <v>41831.697939814818</v>
      </c>
      <c r="T3544" s="15">
        <f t="shared" si="279"/>
        <v>41861.697939814818</v>
      </c>
      <c r="U3544">
        <f t="shared" si="280"/>
        <v>2014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6"/>
        <v>2</v>
      </c>
      <c r="P3545" s="10">
        <f t="shared" si="277"/>
        <v>5</v>
      </c>
      <c r="Q3545" t="s">
        <v>8323</v>
      </c>
      <c r="R3545" t="s">
        <v>8335</v>
      </c>
      <c r="S3545" s="15">
        <f t="shared" si="278"/>
        <v>42201.436226851853</v>
      </c>
      <c r="T3545" s="15">
        <f t="shared" si="279"/>
        <v>42244.9375</v>
      </c>
      <c r="U3545">
        <f t="shared" si="280"/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6"/>
        <v>2</v>
      </c>
      <c r="P3546" s="10">
        <f t="shared" si="277"/>
        <v>10</v>
      </c>
      <c r="Q3546" t="s">
        <v>8323</v>
      </c>
      <c r="R3546" t="s">
        <v>8326</v>
      </c>
      <c r="S3546" s="15">
        <f t="shared" si="278"/>
        <v>42128.431064814817</v>
      </c>
      <c r="T3546" s="15">
        <f t="shared" si="279"/>
        <v>42146.875</v>
      </c>
      <c r="U3546">
        <f t="shared" si="280"/>
        <v>2015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6"/>
        <v>0</v>
      </c>
      <c r="P3547" s="10">
        <f t="shared" si="277"/>
        <v>10</v>
      </c>
      <c r="Q3547" t="s">
        <v>8323</v>
      </c>
      <c r="R3547" t="s">
        <v>8335</v>
      </c>
      <c r="S3547" s="15">
        <f t="shared" si="278"/>
        <v>41865.659780092588</v>
      </c>
      <c r="T3547" s="15">
        <f t="shared" si="279"/>
        <v>41890.659780092588</v>
      </c>
      <c r="U3547">
        <f t="shared" si="280"/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6"/>
        <v>0</v>
      </c>
      <c r="P3548" s="10">
        <f t="shared" si="277"/>
        <v>10</v>
      </c>
      <c r="Q3548" t="s">
        <v>8323</v>
      </c>
      <c r="R3548" t="s">
        <v>8335</v>
      </c>
      <c r="S3548" s="15">
        <f t="shared" si="278"/>
        <v>42154.818819444445</v>
      </c>
      <c r="T3548" s="15">
        <f t="shared" si="279"/>
        <v>42185.165972222225</v>
      </c>
      <c r="U3548">
        <f t="shared" si="280"/>
        <v>2015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6"/>
        <v>0</v>
      </c>
      <c r="P3549" s="10">
        <f t="shared" si="277"/>
        <v>10</v>
      </c>
      <c r="Q3549" t="s">
        <v>8323</v>
      </c>
      <c r="R3549" t="s">
        <v>8326</v>
      </c>
      <c r="S3549" s="15">
        <f t="shared" si="278"/>
        <v>41863.527326388888</v>
      </c>
      <c r="T3549" s="15">
        <f t="shared" si="279"/>
        <v>41893.527326388888</v>
      </c>
      <c r="U3549">
        <f t="shared" si="280"/>
        <v>2014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ref="O3550:O3613" si="281">ROUND(E3550/D3550*100,0)</f>
        <v>0</v>
      </c>
      <c r="P3550" s="10">
        <f t="shared" si="277"/>
        <v>10</v>
      </c>
      <c r="Q3550" t="s">
        <v>8323</v>
      </c>
      <c r="R3550" t="s">
        <v>8326</v>
      </c>
      <c r="S3550" s="15">
        <f t="shared" si="278"/>
        <v>42437.64534722222</v>
      </c>
      <c r="T3550" s="15">
        <f t="shared" si="279"/>
        <v>42497.603680555556</v>
      </c>
      <c r="U3550">
        <f t="shared" si="280"/>
        <v>2016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81"/>
        <v>1</v>
      </c>
      <c r="P3551" s="10">
        <f t="shared" si="277"/>
        <v>10</v>
      </c>
      <c r="Q3551" t="s">
        <v>8323</v>
      </c>
      <c r="R3551" t="s">
        <v>8326</v>
      </c>
      <c r="S3551" s="15">
        <f t="shared" si="278"/>
        <v>42217.670104166667</v>
      </c>
      <c r="T3551" s="15">
        <f t="shared" si="279"/>
        <v>42247.670104166667</v>
      </c>
      <c r="U3551">
        <f t="shared" si="280"/>
        <v>2015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81"/>
        <v>0</v>
      </c>
      <c r="P3552" s="10">
        <f t="shared" si="277"/>
        <v>10</v>
      </c>
      <c r="Q3552" t="s">
        <v>8323</v>
      </c>
      <c r="R3552" t="s">
        <v>8326</v>
      </c>
      <c r="S3552" s="15">
        <f t="shared" si="278"/>
        <v>42622.436412037037</v>
      </c>
      <c r="T3552" s="15">
        <f t="shared" si="279"/>
        <v>42652.436412037037</v>
      </c>
      <c r="U3552">
        <f t="shared" si="280"/>
        <v>2016</v>
      </c>
    </row>
    <row r="3553" spans="1:21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81"/>
        <v>0</v>
      </c>
      <c r="P3553" s="10">
        <f t="shared" si="277"/>
        <v>10</v>
      </c>
      <c r="Q3553" t="s">
        <v>8323</v>
      </c>
      <c r="R3553" t="s">
        <v>8326</v>
      </c>
      <c r="S3553" s="15">
        <f t="shared" si="278"/>
        <v>42058.603877314818</v>
      </c>
      <c r="T3553" s="15">
        <f t="shared" si="279"/>
        <v>42087.165972222225</v>
      </c>
      <c r="U3553">
        <f t="shared" si="280"/>
        <v>2015</v>
      </c>
    </row>
    <row r="3554" spans="1:21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81"/>
        <v>0</v>
      </c>
      <c r="P3554" s="10">
        <f t="shared" si="277"/>
        <v>9</v>
      </c>
      <c r="Q3554" t="s">
        <v>8308</v>
      </c>
      <c r="R3554" t="s">
        <v>8342</v>
      </c>
      <c r="S3554" s="15">
        <f t="shared" si="278"/>
        <v>42276.903333333335</v>
      </c>
      <c r="T3554" s="15">
        <f t="shared" si="279"/>
        <v>42306.903333333335</v>
      </c>
      <c r="U3554">
        <f t="shared" si="280"/>
        <v>2015</v>
      </c>
    </row>
    <row r="3555" spans="1:21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81"/>
        <v>0</v>
      </c>
      <c r="P3555" s="10">
        <f t="shared" si="277"/>
        <v>4</v>
      </c>
      <c r="Q3555" t="s">
        <v>8321</v>
      </c>
      <c r="R3555" t="s">
        <v>8337</v>
      </c>
      <c r="S3555" s="15">
        <f t="shared" si="278"/>
        <v>42396.911712962959</v>
      </c>
      <c r="T3555" s="15">
        <f t="shared" si="279"/>
        <v>42426.911712962959</v>
      </c>
      <c r="U3555">
        <f t="shared" si="280"/>
        <v>2016</v>
      </c>
    </row>
    <row r="3556" spans="1:21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81"/>
        <v>0</v>
      </c>
      <c r="P3556" s="10">
        <f t="shared" si="277"/>
        <v>2</v>
      </c>
      <c r="Q3556" t="s">
        <v>8308</v>
      </c>
      <c r="R3556" t="s">
        <v>8310</v>
      </c>
      <c r="S3556" s="15">
        <f t="shared" si="278"/>
        <v>41838.832152777781</v>
      </c>
      <c r="T3556" s="15">
        <f t="shared" si="279"/>
        <v>41868.832152777781</v>
      </c>
      <c r="U3556">
        <f t="shared" si="280"/>
        <v>2014</v>
      </c>
    </row>
    <row r="3557" spans="1:21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81"/>
        <v>2</v>
      </c>
      <c r="P3557" s="10">
        <f t="shared" si="277"/>
        <v>2</v>
      </c>
      <c r="Q3557" t="s">
        <v>8308</v>
      </c>
      <c r="R3557" t="s">
        <v>8318</v>
      </c>
      <c r="S3557" s="15">
        <f t="shared" si="278"/>
        <v>41864.04886574074</v>
      </c>
      <c r="T3557" s="15">
        <f t="shared" si="279"/>
        <v>41884.04886574074</v>
      </c>
      <c r="U3557">
        <f t="shared" si="280"/>
        <v>2014</v>
      </c>
    </row>
    <row r="3558" spans="1:21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81"/>
        <v>1</v>
      </c>
      <c r="P3558" s="10">
        <f t="shared" si="277"/>
        <v>1</v>
      </c>
      <c r="Q3558" t="s">
        <v>8308</v>
      </c>
      <c r="R3558" t="s">
        <v>8342</v>
      </c>
      <c r="S3558" s="15">
        <f t="shared" si="278"/>
        <v>41927.067627314813</v>
      </c>
      <c r="T3558" s="15">
        <f t="shared" si="279"/>
        <v>41957.109293981484</v>
      </c>
      <c r="U3558">
        <f t="shared" si="280"/>
        <v>2014</v>
      </c>
    </row>
    <row r="3559" spans="1:21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81"/>
        <v>0</v>
      </c>
      <c r="P3559" s="10">
        <f t="shared" si="277"/>
        <v>8</v>
      </c>
      <c r="Q3559" t="s">
        <v>8319</v>
      </c>
      <c r="R3559" t="s">
        <v>8345</v>
      </c>
      <c r="S3559" s="15">
        <f t="shared" si="278"/>
        <v>41974.704745370371</v>
      </c>
      <c r="T3559" s="15">
        <f t="shared" si="279"/>
        <v>42004.704745370371</v>
      </c>
      <c r="U3559">
        <f t="shared" si="280"/>
        <v>2014</v>
      </c>
    </row>
    <row r="3560" spans="1:21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81"/>
        <v>0</v>
      </c>
      <c r="P3560" s="10">
        <f t="shared" si="277"/>
        <v>2.33</v>
      </c>
      <c r="Q3560" t="s">
        <v>8311</v>
      </c>
      <c r="R3560" t="s">
        <v>8348</v>
      </c>
      <c r="S3560" s="15">
        <f t="shared" si="278"/>
        <v>42013.059027777781</v>
      </c>
      <c r="T3560" s="15">
        <f t="shared" si="279"/>
        <v>42041.059027777781</v>
      </c>
      <c r="U3560">
        <f t="shared" si="280"/>
        <v>2015</v>
      </c>
    </row>
    <row r="3561" spans="1:21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81"/>
        <v>0</v>
      </c>
      <c r="P3561" s="10">
        <f t="shared" si="277"/>
        <v>2.33</v>
      </c>
      <c r="Q3561" t="s">
        <v>8323</v>
      </c>
      <c r="R3561" t="s">
        <v>8326</v>
      </c>
      <c r="S3561" s="15">
        <f t="shared" si="278"/>
        <v>42465.128391203703</v>
      </c>
      <c r="T3561" s="15">
        <f t="shared" si="279"/>
        <v>42495.128391203703</v>
      </c>
      <c r="U3561">
        <f t="shared" si="280"/>
        <v>2016</v>
      </c>
    </row>
    <row r="3562" spans="1:21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81"/>
        <v>0</v>
      </c>
      <c r="P3562" s="10">
        <f t="shared" si="277"/>
        <v>7</v>
      </c>
      <c r="Q3562" t="s">
        <v>8323</v>
      </c>
      <c r="R3562" t="s">
        <v>8326</v>
      </c>
      <c r="S3562" s="15">
        <f t="shared" si="278"/>
        <v>42513.976319444439</v>
      </c>
      <c r="T3562" s="15">
        <f t="shared" si="279"/>
        <v>42559.976319444439</v>
      </c>
      <c r="U3562">
        <f t="shared" si="280"/>
        <v>2016</v>
      </c>
    </row>
    <row r="3563" spans="1:21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81"/>
        <v>0</v>
      </c>
      <c r="P3563" s="10">
        <f t="shared" si="277"/>
        <v>3</v>
      </c>
      <c r="Q3563" t="s">
        <v>8321</v>
      </c>
      <c r="R3563" t="s">
        <v>8339</v>
      </c>
      <c r="S3563" s="15">
        <f t="shared" si="278"/>
        <v>42275.861157407402</v>
      </c>
      <c r="T3563" s="15">
        <f t="shared" si="279"/>
        <v>42335.902824074074</v>
      </c>
      <c r="U3563">
        <f t="shared" si="280"/>
        <v>2015</v>
      </c>
    </row>
    <row r="3564" spans="1:21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81"/>
        <v>1</v>
      </c>
      <c r="P3564" s="10">
        <f t="shared" si="277"/>
        <v>3</v>
      </c>
      <c r="Q3564" t="s">
        <v>8308</v>
      </c>
      <c r="R3564" t="s">
        <v>8342</v>
      </c>
      <c r="S3564" s="15">
        <f t="shared" si="278"/>
        <v>42525.656944444447</v>
      </c>
      <c r="T3564" s="15">
        <f t="shared" si="279"/>
        <v>42555.656944444447</v>
      </c>
      <c r="U3564">
        <f t="shared" si="280"/>
        <v>2016</v>
      </c>
    </row>
    <row r="3565" spans="1:21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81"/>
        <v>0</v>
      </c>
      <c r="P3565" s="10">
        <f t="shared" si="277"/>
        <v>3</v>
      </c>
      <c r="Q3565" t="s">
        <v>8308</v>
      </c>
      <c r="R3565" t="s">
        <v>8342</v>
      </c>
      <c r="S3565" s="15">
        <f t="shared" si="278"/>
        <v>42646.896898148145</v>
      </c>
      <c r="T3565" s="15">
        <f t="shared" si="279"/>
        <v>42676.896898148145</v>
      </c>
      <c r="U3565">
        <f t="shared" si="280"/>
        <v>2016</v>
      </c>
    </row>
    <row r="3566" spans="1:21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81"/>
        <v>0</v>
      </c>
      <c r="P3566" s="10">
        <f t="shared" si="277"/>
        <v>3</v>
      </c>
      <c r="Q3566" t="s">
        <v>8346</v>
      </c>
      <c r="R3566" t="s">
        <v>8347</v>
      </c>
      <c r="S3566" s="15">
        <f t="shared" si="278"/>
        <v>42011.925937499997</v>
      </c>
      <c r="T3566" s="15">
        <f t="shared" si="279"/>
        <v>42068.852083333331</v>
      </c>
      <c r="U3566">
        <f t="shared" si="280"/>
        <v>2015</v>
      </c>
    </row>
    <row r="3567" spans="1:21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81"/>
        <v>0</v>
      </c>
      <c r="P3567" s="10">
        <f t="shared" si="277"/>
        <v>6</v>
      </c>
      <c r="Q3567" t="s">
        <v>8311</v>
      </c>
      <c r="R3567" t="s">
        <v>8348</v>
      </c>
      <c r="S3567" s="15">
        <f t="shared" si="278"/>
        <v>42395.456412037034</v>
      </c>
      <c r="T3567" s="15">
        <f t="shared" si="279"/>
        <v>42425.456412037034</v>
      </c>
      <c r="U3567">
        <f t="shared" si="280"/>
        <v>2016</v>
      </c>
    </row>
    <row r="3568" spans="1:21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81"/>
        <v>0</v>
      </c>
      <c r="P3568" s="10">
        <f t="shared" si="277"/>
        <v>3</v>
      </c>
      <c r="Q3568" t="s">
        <v>8313</v>
      </c>
      <c r="R3568" t="s">
        <v>8355</v>
      </c>
      <c r="S3568" s="15">
        <f t="shared" si="278"/>
        <v>41974.712245370371</v>
      </c>
      <c r="T3568" s="15">
        <f t="shared" si="279"/>
        <v>42004.712245370371</v>
      </c>
      <c r="U3568">
        <f t="shared" si="280"/>
        <v>2014</v>
      </c>
    </row>
    <row r="3569" spans="1:21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81"/>
        <v>0</v>
      </c>
      <c r="P3569" s="10">
        <f t="shared" si="277"/>
        <v>3</v>
      </c>
      <c r="Q3569" t="s">
        <v>8316</v>
      </c>
      <c r="R3569" t="s">
        <v>8344</v>
      </c>
      <c r="S3569" s="15">
        <f t="shared" si="278"/>
        <v>42413.649641203709</v>
      </c>
      <c r="T3569" s="15">
        <f t="shared" si="279"/>
        <v>42443.607974537037</v>
      </c>
      <c r="U3569">
        <f t="shared" si="280"/>
        <v>2016</v>
      </c>
    </row>
    <row r="3570" spans="1:21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81"/>
        <v>1</v>
      </c>
      <c r="P3570" s="10">
        <f t="shared" si="277"/>
        <v>3</v>
      </c>
      <c r="Q3570" t="s">
        <v>8323</v>
      </c>
      <c r="R3570" t="s">
        <v>8326</v>
      </c>
      <c r="S3570" s="15">
        <f t="shared" si="278"/>
        <v>41982.904386574075</v>
      </c>
      <c r="T3570" s="15">
        <f t="shared" si="279"/>
        <v>42042.904386574075</v>
      </c>
      <c r="U3570">
        <f t="shared" si="280"/>
        <v>2014</v>
      </c>
    </row>
    <row r="3571" spans="1:21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81"/>
        <v>0</v>
      </c>
      <c r="P3571" s="10">
        <f t="shared" si="277"/>
        <v>5</v>
      </c>
      <c r="Q3571" t="s">
        <v>8321</v>
      </c>
      <c r="R3571" t="s">
        <v>8325</v>
      </c>
      <c r="S3571" s="15">
        <f t="shared" si="278"/>
        <v>41792.687442129631</v>
      </c>
      <c r="T3571" s="15">
        <f t="shared" si="279"/>
        <v>41822.687442129631</v>
      </c>
      <c r="U3571">
        <f t="shared" si="280"/>
        <v>2014</v>
      </c>
    </row>
    <row r="3572" spans="1:21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81"/>
        <v>0</v>
      </c>
      <c r="P3572" s="10">
        <f t="shared" si="277"/>
        <v>5</v>
      </c>
      <c r="Q3572" t="s">
        <v>8321</v>
      </c>
      <c r="R3572" t="s">
        <v>8339</v>
      </c>
      <c r="S3572" s="15">
        <f t="shared" si="278"/>
        <v>42423.985567129625</v>
      </c>
      <c r="T3572" s="15">
        <f t="shared" si="279"/>
        <v>42453.943900462968</v>
      </c>
      <c r="U3572">
        <f t="shared" si="280"/>
        <v>2016</v>
      </c>
    </row>
    <row r="3573" spans="1:21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81"/>
        <v>0</v>
      </c>
      <c r="P3573" s="10">
        <f t="shared" si="277"/>
        <v>5</v>
      </c>
      <c r="Q3573" t="s">
        <v>8321</v>
      </c>
      <c r="R3573" t="s">
        <v>8339</v>
      </c>
      <c r="S3573" s="15">
        <f t="shared" si="278"/>
        <v>41331.555127314816</v>
      </c>
      <c r="T3573" s="15">
        <f t="shared" si="279"/>
        <v>41356.513460648144</v>
      </c>
      <c r="U3573">
        <f t="shared" si="280"/>
        <v>2013</v>
      </c>
    </row>
    <row r="3574" spans="1:21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81"/>
        <v>1</v>
      </c>
      <c r="P3574" s="10">
        <f t="shared" si="277"/>
        <v>5</v>
      </c>
      <c r="Q3574" t="s">
        <v>8308</v>
      </c>
      <c r="R3574" t="s">
        <v>8342</v>
      </c>
      <c r="S3574" s="15">
        <f t="shared" si="278"/>
        <v>42307.034074074079</v>
      </c>
      <c r="T3574" s="15">
        <f t="shared" si="279"/>
        <v>42337.075740740736</v>
      </c>
      <c r="U3574">
        <f t="shared" si="280"/>
        <v>2015</v>
      </c>
    </row>
    <row r="3575" spans="1:21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81"/>
        <v>0</v>
      </c>
      <c r="P3575" s="10">
        <f t="shared" si="277"/>
        <v>5</v>
      </c>
      <c r="Q3575" t="s">
        <v>8311</v>
      </c>
      <c r="R3575" t="s">
        <v>8352</v>
      </c>
      <c r="S3575" s="15">
        <f t="shared" si="278"/>
        <v>41471.446851851848</v>
      </c>
      <c r="T3575" s="15">
        <f t="shared" si="279"/>
        <v>41501.446851851848</v>
      </c>
      <c r="U3575">
        <f t="shared" si="280"/>
        <v>2013</v>
      </c>
    </row>
    <row r="3576" spans="1:21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81"/>
        <v>0</v>
      </c>
      <c r="P3576" s="10">
        <f t="shared" si="277"/>
        <v>5</v>
      </c>
      <c r="Q3576" t="s">
        <v>8316</v>
      </c>
      <c r="R3576" t="s">
        <v>8334</v>
      </c>
      <c r="S3576" s="15">
        <f t="shared" si="278"/>
        <v>42123.185798611114</v>
      </c>
      <c r="T3576" s="15">
        <f t="shared" si="279"/>
        <v>42153.185798611114</v>
      </c>
      <c r="U3576">
        <f t="shared" si="280"/>
        <v>2015</v>
      </c>
    </row>
    <row r="3577" spans="1:21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81"/>
        <v>1</v>
      </c>
      <c r="P3577" s="10">
        <f t="shared" si="277"/>
        <v>5</v>
      </c>
      <c r="Q3577" t="s">
        <v>8316</v>
      </c>
      <c r="R3577" t="s">
        <v>8334</v>
      </c>
      <c r="S3577" s="15">
        <f t="shared" si="278"/>
        <v>41835.977083333331</v>
      </c>
      <c r="T3577" s="15">
        <f t="shared" si="279"/>
        <v>41865.977083333331</v>
      </c>
      <c r="U3577">
        <f t="shared" si="280"/>
        <v>2014</v>
      </c>
    </row>
    <row r="3578" spans="1:21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81"/>
        <v>0</v>
      </c>
      <c r="P3578" s="10">
        <f t="shared" si="277"/>
        <v>5</v>
      </c>
      <c r="Q3578" t="s">
        <v>8316</v>
      </c>
      <c r="R3578" t="s">
        <v>8334</v>
      </c>
      <c r="S3578" s="15">
        <f t="shared" si="278"/>
        <v>41722.792407407411</v>
      </c>
      <c r="T3578" s="15">
        <f t="shared" si="279"/>
        <v>41735.792407407411</v>
      </c>
      <c r="U3578">
        <f t="shared" si="280"/>
        <v>2014</v>
      </c>
    </row>
    <row r="3579" spans="1:21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81"/>
        <v>0</v>
      </c>
      <c r="P3579" s="10">
        <f t="shared" si="277"/>
        <v>5</v>
      </c>
      <c r="Q3579" t="s">
        <v>8316</v>
      </c>
      <c r="R3579" t="s">
        <v>8344</v>
      </c>
      <c r="S3579" s="15">
        <f t="shared" si="278"/>
        <v>41975.347523148142</v>
      </c>
      <c r="T3579" s="15">
        <f t="shared" si="279"/>
        <v>42005.347523148142</v>
      </c>
      <c r="U3579">
        <f t="shared" si="280"/>
        <v>2014</v>
      </c>
    </row>
    <row r="3580" spans="1:21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81"/>
        <v>0</v>
      </c>
      <c r="P3580" s="10">
        <f t="shared" si="277"/>
        <v>5</v>
      </c>
      <c r="Q3580" t="s">
        <v>8319</v>
      </c>
      <c r="R3580" t="s">
        <v>8345</v>
      </c>
      <c r="S3580" s="15">
        <f t="shared" si="278"/>
        <v>41837.905694444446</v>
      </c>
      <c r="T3580" s="15">
        <f t="shared" si="279"/>
        <v>41867.905694444446</v>
      </c>
      <c r="U3580">
        <f t="shared" si="280"/>
        <v>2014</v>
      </c>
    </row>
    <row r="3581" spans="1:21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81"/>
        <v>1</v>
      </c>
      <c r="P3581" s="10">
        <f t="shared" si="277"/>
        <v>5</v>
      </c>
      <c r="Q3581" t="s">
        <v>8327</v>
      </c>
      <c r="R3581" t="s">
        <v>8354</v>
      </c>
      <c r="S3581" s="15">
        <f t="shared" si="278"/>
        <v>40782.165532407409</v>
      </c>
      <c r="T3581" s="15">
        <f t="shared" si="279"/>
        <v>40797.554166666669</v>
      </c>
      <c r="U3581">
        <f t="shared" si="280"/>
        <v>2011</v>
      </c>
    </row>
    <row r="3582" spans="1:21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81"/>
        <v>0</v>
      </c>
      <c r="P3582" s="10">
        <f t="shared" si="277"/>
        <v>5</v>
      </c>
      <c r="Q3582" t="s">
        <v>8311</v>
      </c>
      <c r="R3582" t="s">
        <v>8352</v>
      </c>
      <c r="S3582" s="15">
        <f t="shared" si="278"/>
        <v>41136.85805555556</v>
      </c>
      <c r="T3582" s="15">
        <f t="shared" si="279"/>
        <v>41159.32708333333</v>
      </c>
      <c r="U3582">
        <f t="shared" si="280"/>
        <v>2012</v>
      </c>
    </row>
    <row r="3583" spans="1:21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81"/>
        <v>0</v>
      </c>
      <c r="P3583" s="10">
        <f t="shared" si="277"/>
        <v>5</v>
      </c>
      <c r="Q3583" t="s">
        <v>8311</v>
      </c>
      <c r="R3583" t="s">
        <v>8352</v>
      </c>
      <c r="S3583" s="15">
        <f t="shared" si="278"/>
        <v>42527.007326388892</v>
      </c>
      <c r="T3583" s="15">
        <f t="shared" si="279"/>
        <v>42587.007326388892</v>
      </c>
      <c r="U3583">
        <f t="shared" si="280"/>
        <v>2016</v>
      </c>
    </row>
    <row r="3584" spans="1:21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81"/>
        <v>1</v>
      </c>
      <c r="P3584" s="10">
        <f t="shared" si="277"/>
        <v>5</v>
      </c>
      <c r="Q3584" t="s">
        <v>8313</v>
      </c>
      <c r="R3584" t="s">
        <v>8351</v>
      </c>
      <c r="S3584" s="15">
        <f t="shared" si="278"/>
        <v>42325.448958333334</v>
      </c>
      <c r="T3584" s="15">
        <f t="shared" si="279"/>
        <v>42357.448958333334</v>
      </c>
      <c r="U3584">
        <f t="shared" si="280"/>
        <v>2015</v>
      </c>
    </row>
    <row r="3585" spans="1:21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81"/>
        <v>0</v>
      </c>
      <c r="P3585" s="10">
        <f t="shared" si="277"/>
        <v>5</v>
      </c>
      <c r="Q3585" t="s">
        <v>8327</v>
      </c>
      <c r="R3585" t="s">
        <v>8330</v>
      </c>
      <c r="S3585" s="15">
        <f t="shared" si="278"/>
        <v>42791.669837962967</v>
      </c>
      <c r="T3585" s="15">
        <f t="shared" si="279"/>
        <v>42821.191666666666</v>
      </c>
      <c r="U3585">
        <f t="shared" si="280"/>
        <v>2017</v>
      </c>
    </row>
    <row r="3586" spans="1:21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81"/>
        <v>0</v>
      </c>
      <c r="P3586" s="10">
        <f t="shared" si="277"/>
        <v>5</v>
      </c>
      <c r="Q3586" t="s">
        <v>8319</v>
      </c>
      <c r="R3586" t="s">
        <v>8345</v>
      </c>
      <c r="S3586" s="15">
        <f t="shared" si="278"/>
        <v>42019.737766203703</v>
      </c>
      <c r="T3586" s="15">
        <f t="shared" si="279"/>
        <v>42077.625</v>
      </c>
      <c r="U3586">
        <f t="shared" si="280"/>
        <v>2015</v>
      </c>
    </row>
    <row r="3587" spans="1:21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1"/>
        <v>0</v>
      </c>
      <c r="P3587" s="10">
        <f t="shared" ref="P3587:P3650" si="282">ROUND(E3587/L3587,2)</f>
        <v>1</v>
      </c>
      <c r="Q3587" t="s">
        <v>8319</v>
      </c>
      <c r="R3587" t="s">
        <v>8345</v>
      </c>
      <c r="S3587" s="15">
        <f t="shared" ref="S3587:S3650" si="283">(((J3587/60)/60)/24)+DATE(1970,1,1)</f>
        <v>42027.856990740736</v>
      </c>
      <c r="T3587" s="15">
        <f t="shared" ref="T3587:T3650" si="284">(((I3587/60)/60)/24)+DATE(1970,1,1)</f>
        <v>42087.815324074079</v>
      </c>
      <c r="U3587">
        <f t="shared" ref="U3587:U3650" si="285">YEAR(S3587)</f>
        <v>2015</v>
      </c>
    </row>
    <row r="3588" spans="1:21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1"/>
        <v>1</v>
      </c>
      <c r="P3588" s="10">
        <f t="shared" si="282"/>
        <v>1</v>
      </c>
      <c r="Q3588" t="s">
        <v>8319</v>
      </c>
      <c r="R3588" t="s">
        <v>8345</v>
      </c>
      <c r="S3588" s="15">
        <f t="shared" si="283"/>
        <v>42019.76944444445</v>
      </c>
      <c r="T3588" s="15">
        <f t="shared" si="284"/>
        <v>42079.727777777778</v>
      </c>
      <c r="U3588">
        <f t="shared" si="285"/>
        <v>2015</v>
      </c>
    </row>
    <row r="3589" spans="1:21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1"/>
        <v>0</v>
      </c>
      <c r="P3589" s="10">
        <f t="shared" si="282"/>
        <v>5</v>
      </c>
      <c r="Q3589" t="s">
        <v>8319</v>
      </c>
      <c r="R3589" t="s">
        <v>8345</v>
      </c>
      <c r="S3589" s="15">
        <f t="shared" si="283"/>
        <v>42333.330277777779</v>
      </c>
      <c r="T3589" s="15">
        <f t="shared" si="284"/>
        <v>42363.330277777779</v>
      </c>
      <c r="U3589">
        <f t="shared" si="285"/>
        <v>2015</v>
      </c>
    </row>
    <row r="3590" spans="1:21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1"/>
        <v>0</v>
      </c>
      <c r="P3590" s="10">
        <f t="shared" si="282"/>
        <v>5</v>
      </c>
      <c r="Q3590" t="s">
        <v>8319</v>
      </c>
      <c r="R3590" t="s">
        <v>8345</v>
      </c>
      <c r="S3590" s="15">
        <f t="shared" si="283"/>
        <v>42422.536192129628</v>
      </c>
      <c r="T3590" s="15">
        <f t="shared" si="284"/>
        <v>42452.494525462964</v>
      </c>
      <c r="U3590">
        <f t="shared" si="285"/>
        <v>2016</v>
      </c>
    </row>
    <row r="3591" spans="1:21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1"/>
        <v>1</v>
      </c>
      <c r="P3591" s="10">
        <f t="shared" si="282"/>
        <v>5</v>
      </c>
      <c r="Q3591" t="s">
        <v>8323</v>
      </c>
      <c r="R3591" t="s">
        <v>8326</v>
      </c>
      <c r="S3591" s="15">
        <f t="shared" si="283"/>
        <v>42453.428240740745</v>
      </c>
      <c r="T3591" s="15">
        <f t="shared" si="284"/>
        <v>42483.428240740745</v>
      </c>
      <c r="U3591">
        <f t="shared" si="285"/>
        <v>2016</v>
      </c>
    </row>
    <row r="3592" spans="1:21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1"/>
        <v>0</v>
      </c>
      <c r="P3592" s="10">
        <f t="shared" si="282"/>
        <v>5</v>
      </c>
      <c r="Q3592" t="s">
        <v>8323</v>
      </c>
      <c r="R3592" t="s">
        <v>8326</v>
      </c>
      <c r="S3592" s="15">
        <f t="shared" si="283"/>
        <v>41985.427361111113</v>
      </c>
      <c r="T3592" s="15">
        <f t="shared" si="284"/>
        <v>42015.427361111113</v>
      </c>
      <c r="U3592">
        <f t="shared" si="285"/>
        <v>2014</v>
      </c>
    </row>
    <row r="3593" spans="1:21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1"/>
        <v>0</v>
      </c>
      <c r="P3593" s="10">
        <f t="shared" si="282"/>
        <v>5</v>
      </c>
      <c r="Q3593" t="s">
        <v>8323</v>
      </c>
      <c r="R3593" t="s">
        <v>8324</v>
      </c>
      <c r="S3593" s="15">
        <f t="shared" si="283"/>
        <v>42060.04550925926</v>
      </c>
      <c r="T3593" s="15">
        <f t="shared" si="284"/>
        <v>42090.003842592589</v>
      </c>
      <c r="U3593">
        <f t="shared" si="285"/>
        <v>2015</v>
      </c>
    </row>
    <row r="3594" spans="1:21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1"/>
        <v>0</v>
      </c>
      <c r="P3594" s="10">
        <f t="shared" si="282"/>
        <v>5</v>
      </c>
      <c r="Q3594" t="s">
        <v>8323</v>
      </c>
      <c r="R3594" t="s">
        <v>8335</v>
      </c>
      <c r="S3594" s="15">
        <f t="shared" si="283"/>
        <v>41799.259039351848</v>
      </c>
      <c r="T3594" s="15">
        <f t="shared" si="284"/>
        <v>41819.259039351848</v>
      </c>
      <c r="U3594">
        <f t="shared" si="285"/>
        <v>2014</v>
      </c>
    </row>
    <row r="3595" spans="1:21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1"/>
        <v>0</v>
      </c>
      <c r="P3595" s="10">
        <f t="shared" si="282"/>
        <v>5</v>
      </c>
      <c r="Q3595" t="s">
        <v>8323</v>
      </c>
      <c r="R3595" t="s">
        <v>8326</v>
      </c>
      <c r="S3595" s="15">
        <f t="shared" si="283"/>
        <v>42492.98505787037</v>
      </c>
      <c r="T3595" s="15">
        <f t="shared" si="284"/>
        <v>42522.98505787037</v>
      </c>
      <c r="U3595">
        <f t="shared" si="285"/>
        <v>2016</v>
      </c>
    </row>
    <row r="3596" spans="1:21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1"/>
        <v>0</v>
      </c>
      <c r="P3596" s="10">
        <f t="shared" si="282"/>
        <v>5</v>
      </c>
      <c r="Q3596" t="s">
        <v>8323</v>
      </c>
      <c r="R3596" t="s">
        <v>8326</v>
      </c>
      <c r="S3596" s="15">
        <f t="shared" si="283"/>
        <v>41915.400219907409</v>
      </c>
      <c r="T3596" s="15">
        <f t="shared" si="284"/>
        <v>41919.1875</v>
      </c>
      <c r="U3596">
        <f t="shared" si="285"/>
        <v>2014</v>
      </c>
    </row>
    <row r="3597" spans="1:21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1"/>
        <v>0</v>
      </c>
      <c r="P3597" s="10">
        <f t="shared" si="282"/>
        <v>5</v>
      </c>
      <c r="Q3597" t="s">
        <v>8323</v>
      </c>
      <c r="R3597" t="s">
        <v>8326</v>
      </c>
      <c r="S3597" s="15">
        <f t="shared" si="283"/>
        <v>42109.801712962959</v>
      </c>
      <c r="T3597" s="15">
        <f t="shared" si="284"/>
        <v>42139.801712962959</v>
      </c>
      <c r="U3597">
        <f t="shared" si="285"/>
        <v>2015</v>
      </c>
    </row>
    <row r="3598" spans="1:21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1"/>
        <v>0</v>
      </c>
      <c r="P3598" s="10">
        <f t="shared" si="282"/>
        <v>5</v>
      </c>
      <c r="Q3598" t="s">
        <v>8323</v>
      </c>
      <c r="R3598" t="s">
        <v>8326</v>
      </c>
      <c r="S3598" s="15">
        <f t="shared" si="283"/>
        <v>41809.389930555553</v>
      </c>
      <c r="T3598" s="15">
        <f t="shared" si="284"/>
        <v>41839.389930555553</v>
      </c>
      <c r="U3598">
        <f t="shared" si="285"/>
        <v>2014</v>
      </c>
    </row>
    <row r="3599" spans="1:21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1"/>
        <v>0</v>
      </c>
      <c r="P3599" s="10">
        <f t="shared" si="282"/>
        <v>5</v>
      </c>
      <c r="Q3599" t="s">
        <v>8323</v>
      </c>
      <c r="R3599" t="s">
        <v>8326</v>
      </c>
      <c r="S3599" s="15">
        <f t="shared" si="283"/>
        <v>41848.772928240738</v>
      </c>
      <c r="T3599" s="15">
        <f t="shared" si="284"/>
        <v>41877.686111111114</v>
      </c>
      <c r="U3599">
        <f t="shared" si="285"/>
        <v>2014</v>
      </c>
    </row>
    <row r="3600" spans="1:21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1"/>
        <v>0</v>
      </c>
      <c r="P3600" s="10">
        <f t="shared" si="282"/>
        <v>5</v>
      </c>
      <c r="Q3600" t="s">
        <v>8323</v>
      </c>
      <c r="R3600" t="s">
        <v>8326</v>
      </c>
      <c r="S3600" s="15">
        <f t="shared" si="283"/>
        <v>42510.938900462963</v>
      </c>
      <c r="T3600" s="15">
        <f t="shared" si="284"/>
        <v>42540.938900462963</v>
      </c>
      <c r="U3600">
        <f t="shared" si="285"/>
        <v>2016</v>
      </c>
    </row>
    <row r="3601" spans="1:21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1"/>
        <v>0</v>
      </c>
      <c r="P3601" s="10">
        <f t="shared" si="282"/>
        <v>4</v>
      </c>
      <c r="Q3601" t="s">
        <v>8308</v>
      </c>
      <c r="R3601" t="s">
        <v>8342</v>
      </c>
      <c r="S3601" s="15">
        <f t="shared" si="283"/>
        <v>42131.455439814818</v>
      </c>
      <c r="T3601" s="15">
        <f t="shared" si="284"/>
        <v>42161.44930555555</v>
      </c>
      <c r="U3601">
        <f t="shared" si="285"/>
        <v>2015</v>
      </c>
    </row>
    <row r="3602" spans="1:21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1"/>
        <v>0</v>
      </c>
      <c r="P3602" s="10">
        <f t="shared" si="282"/>
        <v>1.33</v>
      </c>
      <c r="Q3602" t="s">
        <v>8319</v>
      </c>
      <c r="R3602" t="s">
        <v>8345</v>
      </c>
      <c r="S3602" s="15">
        <f t="shared" si="283"/>
        <v>42034.339363425926</v>
      </c>
      <c r="T3602" s="15">
        <f t="shared" si="284"/>
        <v>42064.339363425926</v>
      </c>
      <c r="U3602">
        <f t="shared" si="285"/>
        <v>2015</v>
      </c>
    </row>
    <row r="3603" spans="1:21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1"/>
        <v>0</v>
      </c>
      <c r="P3603" s="10">
        <f t="shared" si="282"/>
        <v>2</v>
      </c>
      <c r="Q3603" t="s">
        <v>8316</v>
      </c>
      <c r="R3603" t="s">
        <v>8344</v>
      </c>
      <c r="S3603" s="15">
        <f t="shared" si="283"/>
        <v>42645.367442129631</v>
      </c>
      <c r="T3603" s="15">
        <f t="shared" si="284"/>
        <v>42680.409108796302</v>
      </c>
      <c r="U3603">
        <f t="shared" si="285"/>
        <v>2016</v>
      </c>
    </row>
    <row r="3604" spans="1:21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1"/>
        <v>0</v>
      </c>
      <c r="P3604" s="10">
        <f t="shared" si="282"/>
        <v>2</v>
      </c>
      <c r="Q3604" t="s">
        <v>8323</v>
      </c>
      <c r="R3604" t="s">
        <v>8326</v>
      </c>
      <c r="S3604" s="15">
        <f t="shared" si="283"/>
        <v>41812.77443287037</v>
      </c>
      <c r="T3604" s="15">
        <f t="shared" si="284"/>
        <v>41872.77443287037</v>
      </c>
      <c r="U3604">
        <f t="shared" si="285"/>
        <v>2014</v>
      </c>
    </row>
    <row r="3605" spans="1:21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1"/>
        <v>0</v>
      </c>
      <c r="P3605" s="10">
        <f t="shared" si="282"/>
        <v>1</v>
      </c>
      <c r="Q3605" t="s">
        <v>8321</v>
      </c>
      <c r="R3605" t="s">
        <v>8325</v>
      </c>
      <c r="S3605" s="15">
        <f t="shared" si="283"/>
        <v>42375.996886574074</v>
      </c>
      <c r="T3605" s="15">
        <f t="shared" si="284"/>
        <v>42435.996886574074</v>
      </c>
      <c r="U3605">
        <f t="shared" si="285"/>
        <v>2016</v>
      </c>
    </row>
    <row r="3606" spans="1:21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1"/>
        <v>0</v>
      </c>
      <c r="P3606" s="10">
        <f t="shared" si="282"/>
        <v>1</v>
      </c>
      <c r="Q3606" t="s">
        <v>8321</v>
      </c>
      <c r="R3606" t="s">
        <v>8339</v>
      </c>
      <c r="S3606" s="15">
        <f t="shared" si="283"/>
        <v>41500.747453703705</v>
      </c>
      <c r="T3606" s="15">
        <f t="shared" si="284"/>
        <v>41530.747453703705</v>
      </c>
      <c r="U3606">
        <f t="shared" si="285"/>
        <v>2013</v>
      </c>
    </row>
    <row r="3607" spans="1:21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1"/>
        <v>0</v>
      </c>
      <c r="P3607" s="10">
        <f t="shared" si="282"/>
        <v>1</v>
      </c>
      <c r="Q3607" t="s">
        <v>8308</v>
      </c>
      <c r="R3607" t="s">
        <v>8310</v>
      </c>
      <c r="S3607" s="15">
        <f t="shared" si="283"/>
        <v>42615.753310185188</v>
      </c>
      <c r="T3607" s="15">
        <f t="shared" si="284"/>
        <v>42645.753310185188</v>
      </c>
      <c r="U3607">
        <f t="shared" si="285"/>
        <v>2016</v>
      </c>
    </row>
    <row r="3608" spans="1:21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1"/>
        <v>3</v>
      </c>
      <c r="P3608" s="10">
        <f t="shared" si="282"/>
        <v>1</v>
      </c>
      <c r="Q3608" t="s">
        <v>8311</v>
      </c>
      <c r="R3608" t="s">
        <v>8348</v>
      </c>
      <c r="S3608" s="15">
        <f t="shared" si="283"/>
        <v>42524.667662037042</v>
      </c>
      <c r="T3608" s="15">
        <f t="shared" si="284"/>
        <v>42549.667662037042</v>
      </c>
      <c r="U3608">
        <f t="shared" si="285"/>
        <v>2016</v>
      </c>
    </row>
    <row r="3609" spans="1:21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1"/>
        <v>0</v>
      </c>
      <c r="P3609" s="10">
        <f t="shared" si="282"/>
        <v>1</v>
      </c>
      <c r="Q3609" t="s">
        <v>8313</v>
      </c>
      <c r="R3609" t="s">
        <v>8351</v>
      </c>
      <c r="S3609" s="15">
        <f t="shared" si="283"/>
        <v>42033.845543981486</v>
      </c>
      <c r="T3609" s="15">
        <f t="shared" si="284"/>
        <v>42063.845543981486</v>
      </c>
      <c r="U3609">
        <f t="shared" si="285"/>
        <v>2015</v>
      </c>
    </row>
    <row r="3610" spans="1:21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1"/>
        <v>0</v>
      </c>
      <c r="P3610" s="10">
        <f t="shared" si="282"/>
        <v>1.5</v>
      </c>
      <c r="Q3610" t="s">
        <v>8308</v>
      </c>
      <c r="R3610" t="s">
        <v>8342</v>
      </c>
      <c r="S3610" s="15">
        <f t="shared" si="283"/>
        <v>42031.362187499995</v>
      </c>
      <c r="T3610" s="15">
        <f t="shared" si="284"/>
        <v>42061.362187499995</v>
      </c>
      <c r="U3610">
        <f t="shared" si="285"/>
        <v>2015</v>
      </c>
    </row>
    <row r="3611" spans="1:21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1"/>
        <v>0</v>
      </c>
      <c r="P3611" s="10">
        <f t="shared" si="282"/>
        <v>1</v>
      </c>
      <c r="Q3611" t="s">
        <v>8323</v>
      </c>
      <c r="R3611" t="s">
        <v>8324</v>
      </c>
      <c r="S3611" s="15">
        <f t="shared" si="283"/>
        <v>42460.374305555553</v>
      </c>
      <c r="T3611" s="15">
        <f t="shared" si="284"/>
        <v>42510.374305555553</v>
      </c>
      <c r="U3611">
        <f t="shared" si="285"/>
        <v>2016</v>
      </c>
    </row>
    <row r="3612" spans="1:21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1"/>
        <v>0</v>
      </c>
      <c r="P3612" s="10">
        <f t="shared" si="282"/>
        <v>1.5</v>
      </c>
      <c r="Q3612" t="s">
        <v>8323</v>
      </c>
      <c r="R3612" t="s">
        <v>8335</v>
      </c>
      <c r="S3612" s="15">
        <f t="shared" si="283"/>
        <v>41849.887037037035</v>
      </c>
      <c r="T3612" s="15">
        <f t="shared" si="284"/>
        <v>41909.887037037035</v>
      </c>
      <c r="U3612">
        <f t="shared" si="285"/>
        <v>2014</v>
      </c>
    </row>
    <row r="3613" spans="1:21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1"/>
        <v>0</v>
      </c>
      <c r="P3613" s="10">
        <f t="shared" si="282"/>
        <v>1.5</v>
      </c>
      <c r="Q3613" t="s">
        <v>8323</v>
      </c>
      <c r="R3613" t="s">
        <v>8326</v>
      </c>
      <c r="S3613" s="15">
        <f t="shared" si="283"/>
        <v>42095.229166666672</v>
      </c>
      <c r="T3613" s="15">
        <f t="shared" si="284"/>
        <v>42109.211111111115</v>
      </c>
      <c r="U3613">
        <f t="shared" si="285"/>
        <v>2015</v>
      </c>
    </row>
    <row r="3614" spans="1:21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ref="O3614:O3677" si="286">ROUND(E3614/D3614*100,0)</f>
        <v>0</v>
      </c>
      <c r="P3614" s="10">
        <f t="shared" si="282"/>
        <v>3</v>
      </c>
      <c r="Q3614" t="s">
        <v>8323</v>
      </c>
      <c r="R3614" t="s">
        <v>8326</v>
      </c>
      <c r="S3614" s="15">
        <f t="shared" si="283"/>
        <v>42107.864722222221</v>
      </c>
      <c r="T3614" s="15">
        <f t="shared" si="284"/>
        <v>42137.864722222221</v>
      </c>
      <c r="U3614">
        <f t="shared" si="285"/>
        <v>2015</v>
      </c>
    </row>
    <row r="3615" spans="1:21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6"/>
        <v>2</v>
      </c>
      <c r="P3615" s="10">
        <f t="shared" si="282"/>
        <v>1.5</v>
      </c>
      <c r="Q3615" t="s">
        <v>8323</v>
      </c>
      <c r="R3615" t="s">
        <v>8326</v>
      </c>
      <c r="S3615" s="15">
        <f t="shared" si="283"/>
        <v>42307.189270833333</v>
      </c>
      <c r="T3615" s="15">
        <f t="shared" si="284"/>
        <v>42322.958333333328</v>
      </c>
      <c r="U3615">
        <f t="shared" si="285"/>
        <v>2015</v>
      </c>
    </row>
    <row r="3616" spans="1:21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6"/>
        <v>0</v>
      </c>
      <c r="P3616" s="10">
        <f t="shared" si="282"/>
        <v>1</v>
      </c>
      <c r="Q3616" t="s">
        <v>8323</v>
      </c>
      <c r="R3616" t="s">
        <v>8326</v>
      </c>
      <c r="S3616" s="15">
        <f t="shared" si="283"/>
        <v>42358.573182870372</v>
      </c>
      <c r="T3616" s="15">
        <f t="shared" si="284"/>
        <v>42377.273611111115</v>
      </c>
      <c r="U3616">
        <f t="shared" si="285"/>
        <v>2015</v>
      </c>
    </row>
    <row r="3617" spans="1:21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6"/>
        <v>0</v>
      </c>
      <c r="P3617" s="10">
        <f t="shared" si="282"/>
        <v>1</v>
      </c>
      <c r="Q3617" t="s">
        <v>8321</v>
      </c>
      <c r="R3617" t="s">
        <v>8339</v>
      </c>
      <c r="S3617" s="15">
        <f t="shared" si="283"/>
        <v>42130.335358796292</v>
      </c>
      <c r="T3617" s="15">
        <f t="shared" si="284"/>
        <v>42145.335358796292</v>
      </c>
      <c r="U3617">
        <f t="shared" si="285"/>
        <v>2015</v>
      </c>
    </row>
    <row r="3618" spans="1:21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6"/>
        <v>0</v>
      </c>
      <c r="P3618" s="10">
        <f t="shared" si="282"/>
        <v>2</v>
      </c>
      <c r="Q3618" t="s">
        <v>8308</v>
      </c>
      <c r="R3618" t="s">
        <v>8342</v>
      </c>
      <c r="S3618" s="15">
        <f t="shared" si="283"/>
        <v>42076.092152777783</v>
      </c>
      <c r="T3618" s="15">
        <f t="shared" si="284"/>
        <v>42106.092152777783</v>
      </c>
      <c r="U3618">
        <f t="shared" si="285"/>
        <v>2015</v>
      </c>
    </row>
    <row r="3619" spans="1:21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6"/>
        <v>0</v>
      </c>
      <c r="P3619" s="10">
        <f t="shared" si="282"/>
        <v>2</v>
      </c>
      <c r="Q3619" t="s">
        <v>8311</v>
      </c>
      <c r="R3619" t="s">
        <v>8352</v>
      </c>
      <c r="S3619" s="15">
        <f t="shared" si="283"/>
        <v>41729.702314814815</v>
      </c>
      <c r="T3619" s="15">
        <f t="shared" si="284"/>
        <v>41759.702314814815</v>
      </c>
      <c r="U3619">
        <f t="shared" si="285"/>
        <v>2014</v>
      </c>
    </row>
    <row r="3620" spans="1:21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6"/>
        <v>0</v>
      </c>
      <c r="P3620" s="10">
        <f t="shared" si="282"/>
        <v>1</v>
      </c>
      <c r="Q3620" t="s">
        <v>8311</v>
      </c>
      <c r="R3620" t="s">
        <v>8348</v>
      </c>
      <c r="S3620" s="15">
        <f t="shared" si="283"/>
        <v>41931.959016203706</v>
      </c>
      <c r="T3620" s="15">
        <f t="shared" si="284"/>
        <v>41962.00068287037</v>
      </c>
      <c r="U3620">
        <f t="shared" si="285"/>
        <v>2014</v>
      </c>
    </row>
    <row r="3621" spans="1:21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6"/>
        <v>0</v>
      </c>
      <c r="P3621" s="10">
        <f t="shared" si="282"/>
        <v>1</v>
      </c>
      <c r="Q3621" t="s">
        <v>8313</v>
      </c>
      <c r="R3621" t="s">
        <v>8353</v>
      </c>
      <c r="S3621" s="15">
        <f t="shared" si="283"/>
        <v>42023.143414351856</v>
      </c>
      <c r="T3621" s="15">
        <f t="shared" si="284"/>
        <v>42053.143414351856</v>
      </c>
      <c r="U3621">
        <f t="shared" si="285"/>
        <v>2015</v>
      </c>
    </row>
    <row r="3622" spans="1:21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6"/>
        <v>2</v>
      </c>
      <c r="P3622" s="10">
        <f t="shared" si="282"/>
        <v>1</v>
      </c>
      <c r="Q3622" t="s">
        <v>8316</v>
      </c>
      <c r="R3622" t="s">
        <v>8334</v>
      </c>
      <c r="S3622" s="15">
        <f t="shared" si="283"/>
        <v>42066.733587962968</v>
      </c>
      <c r="T3622" s="15">
        <f t="shared" si="284"/>
        <v>42096.691921296297</v>
      </c>
      <c r="U3622">
        <f t="shared" si="285"/>
        <v>2015</v>
      </c>
    </row>
    <row r="3623" spans="1:21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6"/>
        <v>1</v>
      </c>
      <c r="P3623" s="10">
        <f t="shared" si="282"/>
        <v>1</v>
      </c>
      <c r="Q3623" t="s">
        <v>8316</v>
      </c>
      <c r="R3623" t="s">
        <v>8334</v>
      </c>
      <c r="S3623" s="15">
        <f t="shared" si="283"/>
        <v>41647.632256944446</v>
      </c>
      <c r="T3623" s="15">
        <f t="shared" si="284"/>
        <v>41667.632256944446</v>
      </c>
      <c r="U3623">
        <f t="shared" si="285"/>
        <v>2014</v>
      </c>
    </row>
    <row r="3624" spans="1:21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6"/>
        <v>0</v>
      </c>
      <c r="P3624" s="10">
        <f t="shared" si="282"/>
        <v>2</v>
      </c>
      <c r="Q3624" t="s">
        <v>8308</v>
      </c>
      <c r="R3624" t="s">
        <v>8342</v>
      </c>
      <c r="S3624" s="15">
        <f t="shared" si="283"/>
        <v>42377.70694444445</v>
      </c>
      <c r="T3624" s="15">
        <f t="shared" si="284"/>
        <v>42407.70694444445</v>
      </c>
      <c r="U3624">
        <f t="shared" si="285"/>
        <v>2016</v>
      </c>
    </row>
    <row r="3625" spans="1:21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6"/>
        <v>0</v>
      </c>
      <c r="P3625" s="10">
        <f t="shared" si="282"/>
        <v>1</v>
      </c>
      <c r="Q3625" t="s">
        <v>8319</v>
      </c>
      <c r="R3625" t="s">
        <v>8345</v>
      </c>
      <c r="S3625" s="15">
        <f t="shared" si="283"/>
        <v>42489.099687499998</v>
      </c>
      <c r="T3625" s="15">
        <f t="shared" si="284"/>
        <v>42549.099687499998</v>
      </c>
      <c r="U3625">
        <f t="shared" si="285"/>
        <v>2016</v>
      </c>
    </row>
    <row r="3626" spans="1:21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6"/>
        <v>0</v>
      </c>
      <c r="P3626" s="10">
        <f t="shared" si="282"/>
        <v>1</v>
      </c>
      <c r="Q3626" t="s">
        <v>8319</v>
      </c>
      <c r="R3626" t="s">
        <v>8345</v>
      </c>
      <c r="S3626" s="15">
        <f t="shared" si="283"/>
        <v>42041.218715277777</v>
      </c>
      <c r="T3626" s="15">
        <f t="shared" si="284"/>
        <v>42071.218715277777</v>
      </c>
      <c r="U3626">
        <f t="shared" si="285"/>
        <v>2015</v>
      </c>
    </row>
    <row r="3627" spans="1:21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6"/>
        <v>0</v>
      </c>
      <c r="P3627" s="10">
        <f t="shared" si="282"/>
        <v>1</v>
      </c>
      <c r="Q3627" t="s">
        <v>8311</v>
      </c>
      <c r="R3627" t="s">
        <v>8356</v>
      </c>
      <c r="S3627" s="15">
        <f t="shared" si="283"/>
        <v>41745.826273148145</v>
      </c>
      <c r="T3627" s="15">
        <f t="shared" si="284"/>
        <v>41795.826273148145</v>
      </c>
      <c r="U3627">
        <f t="shared" si="285"/>
        <v>2014</v>
      </c>
    </row>
    <row r="3628" spans="1:21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6"/>
        <v>0</v>
      </c>
      <c r="P3628" s="10">
        <f t="shared" si="282"/>
        <v>1</v>
      </c>
      <c r="Q3628" t="s">
        <v>8323</v>
      </c>
      <c r="R3628" t="s">
        <v>8326</v>
      </c>
      <c r="S3628" s="15">
        <f t="shared" si="283"/>
        <v>42444.877743055549</v>
      </c>
      <c r="T3628" s="15">
        <f t="shared" si="284"/>
        <v>42504.877743055549</v>
      </c>
      <c r="U3628">
        <f t="shared" si="285"/>
        <v>2016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6"/>
        <v>0</v>
      </c>
      <c r="P3629" s="10">
        <f t="shared" si="282"/>
        <v>1</v>
      </c>
      <c r="Q3629" t="s">
        <v>8323</v>
      </c>
      <c r="R3629" t="s">
        <v>8326</v>
      </c>
      <c r="S3629" s="15">
        <f t="shared" si="283"/>
        <v>41828.922905092593</v>
      </c>
      <c r="T3629" s="15">
        <f t="shared" si="284"/>
        <v>41888.922905092593</v>
      </c>
      <c r="U3629">
        <f t="shared" si="285"/>
        <v>2014</v>
      </c>
    </row>
    <row r="3630" spans="1:21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6"/>
        <v>0</v>
      </c>
      <c r="P3630" s="10">
        <f t="shared" si="282"/>
        <v>1</v>
      </c>
      <c r="Q3630" t="s">
        <v>8323</v>
      </c>
      <c r="R3630" t="s">
        <v>8324</v>
      </c>
      <c r="S3630" s="15">
        <f t="shared" si="283"/>
        <v>42567.531157407408</v>
      </c>
      <c r="T3630" s="15">
        <f t="shared" si="284"/>
        <v>42597.531157407408</v>
      </c>
      <c r="U3630">
        <f t="shared" si="285"/>
        <v>2016</v>
      </c>
    </row>
    <row r="3631" spans="1:21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6"/>
        <v>0</v>
      </c>
      <c r="P3631" s="10">
        <f t="shared" si="282"/>
        <v>1</v>
      </c>
      <c r="Q3631" t="s">
        <v>8323</v>
      </c>
      <c r="R3631" t="s">
        <v>8324</v>
      </c>
      <c r="S3631" s="15">
        <f t="shared" si="283"/>
        <v>42658.690532407403</v>
      </c>
      <c r="T3631" s="15">
        <f t="shared" si="284"/>
        <v>42673.073611111111</v>
      </c>
      <c r="U3631">
        <f t="shared" si="285"/>
        <v>2016</v>
      </c>
    </row>
    <row r="3632" spans="1:21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6"/>
        <v>0</v>
      </c>
      <c r="P3632" s="10">
        <f t="shared" si="282"/>
        <v>1</v>
      </c>
      <c r="Q3632" t="s">
        <v>8323</v>
      </c>
      <c r="R3632" t="s">
        <v>8335</v>
      </c>
      <c r="S3632" s="15">
        <f t="shared" si="283"/>
        <v>42437.094490740739</v>
      </c>
      <c r="T3632" s="15">
        <f t="shared" si="284"/>
        <v>42495.708333333328</v>
      </c>
      <c r="U3632">
        <f t="shared" si="285"/>
        <v>2016</v>
      </c>
    </row>
    <row r="3633" spans="1:21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6"/>
        <v>0</v>
      </c>
      <c r="P3633" s="10">
        <f t="shared" si="282"/>
        <v>2</v>
      </c>
      <c r="Q3633" t="s">
        <v>8323</v>
      </c>
      <c r="R3633" t="s">
        <v>8326</v>
      </c>
      <c r="S3633" s="15">
        <f t="shared" si="283"/>
        <v>42391.772997685184</v>
      </c>
      <c r="T3633" s="15">
        <f t="shared" si="284"/>
        <v>42416.772997685184</v>
      </c>
      <c r="U3633">
        <f t="shared" si="285"/>
        <v>2016</v>
      </c>
    </row>
    <row r="3634" spans="1:21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6"/>
        <v>0</v>
      </c>
      <c r="P3634" s="10">
        <f t="shared" si="282"/>
        <v>1</v>
      </c>
      <c r="Q3634" t="s">
        <v>8321</v>
      </c>
      <c r="R3634" t="s">
        <v>8337</v>
      </c>
      <c r="S3634" s="15">
        <f t="shared" si="283"/>
        <v>42096.704976851848</v>
      </c>
      <c r="T3634" s="15">
        <f t="shared" si="284"/>
        <v>42112.427777777775</v>
      </c>
      <c r="U3634">
        <f t="shared" si="285"/>
        <v>2015</v>
      </c>
    </row>
    <row r="3635" spans="1:21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6"/>
        <v>0</v>
      </c>
      <c r="P3635" s="10">
        <f t="shared" si="282"/>
        <v>1</v>
      </c>
      <c r="Q3635" t="s">
        <v>8321</v>
      </c>
      <c r="R3635" t="s">
        <v>8325</v>
      </c>
      <c r="S3635" s="15">
        <f t="shared" si="283"/>
        <v>42534.180717592593</v>
      </c>
      <c r="T3635" s="15">
        <f t="shared" si="284"/>
        <v>42594.180717592593</v>
      </c>
      <c r="U3635">
        <f t="shared" si="285"/>
        <v>2016</v>
      </c>
    </row>
    <row r="3636" spans="1:21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6"/>
        <v>0</v>
      </c>
      <c r="P3636" s="10">
        <f t="shared" si="282"/>
        <v>1</v>
      </c>
      <c r="Q3636" t="s">
        <v>8321</v>
      </c>
      <c r="R3636" t="s">
        <v>8325</v>
      </c>
      <c r="S3636" s="15">
        <f t="shared" si="283"/>
        <v>42416.881018518514</v>
      </c>
      <c r="T3636" s="15">
        <f t="shared" si="284"/>
        <v>42476.839351851857</v>
      </c>
      <c r="U3636">
        <f t="shared" si="285"/>
        <v>2016</v>
      </c>
    </row>
    <row r="3637" spans="1:21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6"/>
        <v>0</v>
      </c>
      <c r="P3637" s="10">
        <f t="shared" si="282"/>
        <v>1</v>
      </c>
      <c r="Q3637" t="s">
        <v>8321</v>
      </c>
      <c r="R3637" t="s">
        <v>8325</v>
      </c>
      <c r="S3637" s="15">
        <f t="shared" si="283"/>
        <v>42009.64061342593</v>
      </c>
      <c r="T3637" s="15">
        <f t="shared" si="284"/>
        <v>42069.64061342593</v>
      </c>
      <c r="U3637">
        <f t="shared" si="285"/>
        <v>2015</v>
      </c>
    </row>
    <row r="3638" spans="1:21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6"/>
        <v>0</v>
      </c>
      <c r="P3638" s="10">
        <f t="shared" si="282"/>
        <v>1</v>
      </c>
      <c r="Q3638" t="s">
        <v>8321</v>
      </c>
      <c r="R3638" t="s">
        <v>8339</v>
      </c>
      <c r="S3638" s="15">
        <f t="shared" si="283"/>
        <v>42488.848784722228</v>
      </c>
      <c r="T3638" s="15">
        <f t="shared" si="284"/>
        <v>42508.848784722228</v>
      </c>
      <c r="U3638">
        <f t="shared" si="285"/>
        <v>2016</v>
      </c>
    </row>
    <row r="3639" spans="1:21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6"/>
        <v>0</v>
      </c>
      <c r="P3639" s="10">
        <f t="shared" si="282"/>
        <v>1</v>
      </c>
      <c r="Q3639" t="s">
        <v>8321</v>
      </c>
      <c r="R3639" t="s">
        <v>8339</v>
      </c>
      <c r="S3639" s="15">
        <f t="shared" si="283"/>
        <v>42753.329039351855</v>
      </c>
      <c r="T3639" s="15">
        <f t="shared" si="284"/>
        <v>42783.329039351855</v>
      </c>
      <c r="U3639">
        <f t="shared" si="285"/>
        <v>2017</v>
      </c>
    </row>
    <row r="3640" spans="1:21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6"/>
        <v>0</v>
      </c>
      <c r="P3640" s="10">
        <f t="shared" si="282"/>
        <v>1</v>
      </c>
      <c r="Q3640" t="s">
        <v>8321</v>
      </c>
      <c r="R3640" t="s">
        <v>8339</v>
      </c>
      <c r="S3640" s="15">
        <f t="shared" si="283"/>
        <v>41620.93141203704</v>
      </c>
      <c r="T3640" s="15">
        <f t="shared" si="284"/>
        <v>41680.93141203704</v>
      </c>
      <c r="U3640">
        <f t="shared" si="285"/>
        <v>2013</v>
      </c>
    </row>
    <row r="3641" spans="1:21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6"/>
        <v>0</v>
      </c>
      <c r="P3641" s="10">
        <f t="shared" si="282"/>
        <v>1</v>
      </c>
      <c r="Q3641" t="s">
        <v>8308</v>
      </c>
      <c r="R3641" t="s">
        <v>8342</v>
      </c>
      <c r="S3641" s="15">
        <f t="shared" si="283"/>
        <v>42009.817199074074</v>
      </c>
      <c r="T3641" s="15">
        <f t="shared" si="284"/>
        <v>42039.817199074074</v>
      </c>
      <c r="U3641">
        <f t="shared" si="285"/>
        <v>2015</v>
      </c>
    </row>
    <row r="3642" spans="1:21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6"/>
        <v>0</v>
      </c>
      <c r="P3642" s="10">
        <f t="shared" si="282"/>
        <v>1</v>
      </c>
      <c r="Q3642" t="s">
        <v>8308</v>
      </c>
      <c r="R3642" t="s">
        <v>8342</v>
      </c>
      <c r="S3642" s="15">
        <f t="shared" si="283"/>
        <v>42433.737453703703</v>
      </c>
      <c r="T3642" s="15">
        <f t="shared" si="284"/>
        <v>42493.695787037039</v>
      </c>
      <c r="U3642">
        <f t="shared" si="285"/>
        <v>2016</v>
      </c>
    </row>
    <row r="3643" spans="1:21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6"/>
        <v>0</v>
      </c>
      <c r="P3643" s="10">
        <f t="shared" si="282"/>
        <v>1</v>
      </c>
      <c r="Q3643" t="s">
        <v>8308</v>
      </c>
      <c r="R3643" t="s">
        <v>8342</v>
      </c>
      <c r="S3643" s="15">
        <f t="shared" si="283"/>
        <v>42411.942997685182</v>
      </c>
      <c r="T3643" s="15">
        <f t="shared" si="284"/>
        <v>42441.942997685182</v>
      </c>
      <c r="U3643">
        <f t="shared" si="285"/>
        <v>2016</v>
      </c>
    </row>
    <row r="3644" spans="1:21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6"/>
        <v>0</v>
      </c>
      <c r="P3644" s="10">
        <f t="shared" si="282"/>
        <v>1</v>
      </c>
      <c r="Q3644" t="s">
        <v>8308</v>
      </c>
      <c r="R3644" t="s">
        <v>8342</v>
      </c>
      <c r="S3644" s="15">
        <f t="shared" si="283"/>
        <v>42535.68440972222</v>
      </c>
      <c r="T3644" s="15">
        <f t="shared" si="284"/>
        <v>42565.68440972222</v>
      </c>
      <c r="U3644">
        <f t="shared" si="285"/>
        <v>2016</v>
      </c>
    </row>
    <row r="3645" spans="1:21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6"/>
        <v>0</v>
      </c>
      <c r="P3645" s="10">
        <f t="shared" si="282"/>
        <v>1</v>
      </c>
      <c r="Q3645" t="s">
        <v>8308</v>
      </c>
      <c r="R3645" t="s">
        <v>8342</v>
      </c>
      <c r="S3645" s="15">
        <f t="shared" si="283"/>
        <v>42031.471666666665</v>
      </c>
      <c r="T3645" s="15">
        <f t="shared" si="284"/>
        <v>42091.43</v>
      </c>
      <c r="U3645">
        <f t="shared" si="285"/>
        <v>2015</v>
      </c>
    </row>
    <row r="3646" spans="1:21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6"/>
        <v>0</v>
      </c>
      <c r="P3646" s="10">
        <f t="shared" si="282"/>
        <v>1</v>
      </c>
      <c r="Q3646" t="s">
        <v>8308</v>
      </c>
      <c r="R3646" t="s">
        <v>8342</v>
      </c>
      <c r="S3646" s="15">
        <f t="shared" si="283"/>
        <v>42605.908182870371</v>
      </c>
      <c r="T3646" s="15">
        <f t="shared" si="284"/>
        <v>42635.908182870371</v>
      </c>
      <c r="U3646">
        <f t="shared" si="285"/>
        <v>2016</v>
      </c>
    </row>
    <row r="3647" spans="1:21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6"/>
        <v>0</v>
      </c>
      <c r="P3647" s="10">
        <f t="shared" si="282"/>
        <v>1</v>
      </c>
      <c r="Q3647" t="s">
        <v>8308</v>
      </c>
      <c r="R3647" t="s">
        <v>8342</v>
      </c>
      <c r="S3647" s="15">
        <f t="shared" si="283"/>
        <v>42052.93850694444</v>
      </c>
      <c r="T3647" s="15">
        <f t="shared" si="284"/>
        <v>42082.896840277783</v>
      </c>
      <c r="U3647">
        <f t="shared" si="285"/>
        <v>2015</v>
      </c>
    </row>
    <row r="3648" spans="1:21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6"/>
        <v>0</v>
      </c>
      <c r="P3648" s="10">
        <f t="shared" si="282"/>
        <v>1</v>
      </c>
      <c r="Q3648" t="s">
        <v>8308</v>
      </c>
      <c r="R3648" t="s">
        <v>8342</v>
      </c>
      <c r="S3648" s="15">
        <f t="shared" si="283"/>
        <v>42178.614571759259</v>
      </c>
      <c r="T3648" s="15">
        <f t="shared" si="284"/>
        <v>42193.614571759259</v>
      </c>
      <c r="U3648">
        <f t="shared" si="285"/>
        <v>2015</v>
      </c>
    </row>
    <row r="3649" spans="1:21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6"/>
        <v>0</v>
      </c>
      <c r="P3649" s="10">
        <f t="shared" si="282"/>
        <v>1</v>
      </c>
      <c r="Q3649" t="s">
        <v>8308</v>
      </c>
      <c r="R3649" t="s">
        <v>8342</v>
      </c>
      <c r="S3649" s="15">
        <f t="shared" si="283"/>
        <v>41908.650347222225</v>
      </c>
      <c r="T3649" s="15">
        <f t="shared" si="284"/>
        <v>41968.692013888889</v>
      </c>
      <c r="U3649">
        <f t="shared" si="285"/>
        <v>2014</v>
      </c>
    </row>
    <row r="3650" spans="1:21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6"/>
        <v>0</v>
      </c>
      <c r="P3650" s="10">
        <f t="shared" si="282"/>
        <v>1</v>
      </c>
      <c r="Q3650" t="s">
        <v>8308</v>
      </c>
      <c r="R3650" t="s">
        <v>8342</v>
      </c>
      <c r="S3650" s="15">
        <f t="shared" si="283"/>
        <v>42031.928576388891</v>
      </c>
      <c r="T3650" s="15">
        <f t="shared" si="284"/>
        <v>42061.928576388891</v>
      </c>
      <c r="U3650">
        <f t="shared" si="285"/>
        <v>2015</v>
      </c>
    </row>
    <row r="3651" spans="1:21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6"/>
        <v>0</v>
      </c>
      <c r="P3651" s="10">
        <f t="shared" ref="P3651:P3705" si="287">ROUND(E3651/L3651,2)</f>
        <v>1</v>
      </c>
      <c r="Q3651" t="s">
        <v>8308</v>
      </c>
      <c r="R3651" t="s">
        <v>8342</v>
      </c>
      <c r="S3651" s="15">
        <f t="shared" ref="S3651:S3714" si="288">(((J3651/60)/60)/24)+DATE(1970,1,1)</f>
        <v>41865.583275462966</v>
      </c>
      <c r="T3651" s="15">
        <f t="shared" ref="T3651:T3714" si="289">(((I3651/60)/60)/24)+DATE(1970,1,1)</f>
        <v>41925.583275462966</v>
      </c>
      <c r="U3651">
        <f t="shared" ref="U3651:U3714" si="290">YEAR(S3651)</f>
        <v>2014</v>
      </c>
    </row>
    <row r="3652" spans="1:21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6"/>
        <v>0</v>
      </c>
      <c r="P3652" s="10">
        <f t="shared" si="287"/>
        <v>1</v>
      </c>
      <c r="Q3652" t="s">
        <v>8308</v>
      </c>
      <c r="R3652" t="s">
        <v>8310</v>
      </c>
      <c r="S3652" s="15">
        <f t="shared" si="288"/>
        <v>42639.805601851855</v>
      </c>
      <c r="T3652" s="15">
        <f t="shared" si="289"/>
        <v>42669.805601851855</v>
      </c>
      <c r="U3652">
        <f t="shared" si="290"/>
        <v>2016</v>
      </c>
    </row>
    <row r="3653" spans="1:21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6"/>
        <v>0</v>
      </c>
      <c r="P3653" s="10">
        <f t="shared" si="287"/>
        <v>1</v>
      </c>
      <c r="Q3653" t="s">
        <v>8308</v>
      </c>
      <c r="R3653" t="s">
        <v>8310</v>
      </c>
      <c r="S3653" s="15">
        <f t="shared" si="288"/>
        <v>41815.927106481482</v>
      </c>
      <c r="T3653" s="15">
        <f t="shared" si="289"/>
        <v>41845.927106481482</v>
      </c>
      <c r="U3653">
        <f t="shared" si="290"/>
        <v>2014</v>
      </c>
    </row>
    <row r="3654" spans="1:21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6"/>
        <v>0</v>
      </c>
      <c r="P3654" s="10">
        <f t="shared" si="287"/>
        <v>1</v>
      </c>
      <c r="Q3654" t="s">
        <v>8346</v>
      </c>
      <c r="R3654" t="s">
        <v>8347</v>
      </c>
      <c r="S3654" s="15">
        <f t="shared" si="288"/>
        <v>41918.818460648145</v>
      </c>
      <c r="T3654" s="15">
        <f t="shared" si="289"/>
        <v>41948.860127314816</v>
      </c>
      <c r="U3654">
        <f t="shared" si="290"/>
        <v>2014</v>
      </c>
    </row>
    <row r="3655" spans="1:21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6"/>
        <v>0</v>
      </c>
      <c r="P3655" s="10">
        <f t="shared" si="287"/>
        <v>1</v>
      </c>
      <c r="Q3655" t="s">
        <v>8316</v>
      </c>
      <c r="R3655" t="s">
        <v>8334</v>
      </c>
      <c r="S3655" s="15">
        <f t="shared" si="288"/>
        <v>42347.203587962969</v>
      </c>
      <c r="T3655" s="15">
        <f t="shared" si="289"/>
        <v>42377.203587962969</v>
      </c>
      <c r="U3655">
        <f t="shared" si="290"/>
        <v>2015</v>
      </c>
    </row>
    <row r="3656" spans="1:21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6"/>
        <v>0</v>
      </c>
      <c r="P3656" s="10">
        <f t="shared" si="287"/>
        <v>1</v>
      </c>
      <c r="Q3656" t="s">
        <v>8316</v>
      </c>
      <c r="R3656" t="s">
        <v>8344</v>
      </c>
      <c r="S3656" s="15">
        <f t="shared" si="288"/>
        <v>41828.649502314816</v>
      </c>
      <c r="T3656" s="15">
        <f t="shared" si="289"/>
        <v>41858.649502314816</v>
      </c>
      <c r="U3656">
        <f t="shared" si="290"/>
        <v>2014</v>
      </c>
    </row>
    <row r="3657" spans="1:21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6"/>
        <v>0</v>
      </c>
      <c r="P3657" s="10">
        <f t="shared" si="287"/>
        <v>1</v>
      </c>
      <c r="Q3657" t="s">
        <v>8316</v>
      </c>
      <c r="R3657" t="s">
        <v>8344</v>
      </c>
      <c r="S3657" s="15">
        <f t="shared" si="288"/>
        <v>41958.285046296296</v>
      </c>
      <c r="T3657" s="15">
        <f t="shared" si="289"/>
        <v>41972.189583333333</v>
      </c>
      <c r="U3657">
        <f t="shared" si="290"/>
        <v>2014</v>
      </c>
    </row>
    <row r="3658" spans="1:21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6"/>
        <v>0</v>
      </c>
      <c r="P3658" s="10">
        <f t="shared" si="287"/>
        <v>1</v>
      </c>
      <c r="Q3658" t="s">
        <v>8308</v>
      </c>
      <c r="R3658" t="s">
        <v>8310</v>
      </c>
      <c r="S3658" s="15">
        <f t="shared" si="288"/>
        <v>42393.961909722217</v>
      </c>
      <c r="T3658" s="15">
        <f t="shared" si="289"/>
        <v>42428.961909722217</v>
      </c>
      <c r="U3658">
        <f t="shared" si="290"/>
        <v>2016</v>
      </c>
    </row>
    <row r="3659" spans="1:21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6"/>
        <v>0</v>
      </c>
      <c r="P3659" s="10">
        <f t="shared" si="287"/>
        <v>1</v>
      </c>
      <c r="Q3659" t="s">
        <v>8311</v>
      </c>
      <c r="R3659" t="s">
        <v>8348</v>
      </c>
      <c r="S3659" s="15">
        <f t="shared" si="288"/>
        <v>42479.318518518514</v>
      </c>
      <c r="T3659" s="15">
        <f t="shared" si="289"/>
        <v>42524.318518518514</v>
      </c>
      <c r="U3659">
        <f t="shared" si="290"/>
        <v>2016</v>
      </c>
    </row>
    <row r="3660" spans="1:21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6"/>
        <v>0</v>
      </c>
      <c r="P3660" s="10">
        <f t="shared" si="287"/>
        <v>1</v>
      </c>
      <c r="Q3660" t="s">
        <v>8311</v>
      </c>
      <c r="R3660" t="s">
        <v>8348</v>
      </c>
      <c r="S3660" s="15">
        <f t="shared" si="288"/>
        <v>42708.25309027778</v>
      </c>
      <c r="T3660" s="15">
        <f t="shared" si="289"/>
        <v>42738.25309027778</v>
      </c>
      <c r="U3660">
        <f t="shared" si="290"/>
        <v>2016</v>
      </c>
    </row>
    <row r="3661" spans="1:21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6"/>
        <v>0</v>
      </c>
      <c r="P3661" s="10">
        <f t="shared" si="287"/>
        <v>1</v>
      </c>
      <c r="Q3661" t="s">
        <v>8311</v>
      </c>
      <c r="R3661" t="s">
        <v>8348</v>
      </c>
      <c r="S3661" s="15">
        <f t="shared" si="288"/>
        <v>42486.748414351852</v>
      </c>
      <c r="T3661" s="15">
        <f t="shared" si="289"/>
        <v>42516.748414351852</v>
      </c>
      <c r="U3661">
        <f t="shared" si="290"/>
        <v>2016</v>
      </c>
    </row>
    <row r="3662" spans="1:21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6"/>
        <v>0</v>
      </c>
      <c r="P3662" s="10">
        <f t="shared" si="287"/>
        <v>1</v>
      </c>
      <c r="Q3662" t="s">
        <v>8311</v>
      </c>
      <c r="R3662" t="s">
        <v>8348</v>
      </c>
      <c r="S3662" s="15">
        <f t="shared" si="288"/>
        <v>42390.171261574069</v>
      </c>
      <c r="T3662" s="15">
        <f t="shared" si="289"/>
        <v>42420.171261574069</v>
      </c>
      <c r="U3662">
        <f t="shared" si="290"/>
        <v>2016</v>
      </c>
    </row>
    <row r="3663" spans="1:21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6"/>
        <v>0</v>
      </c>
      <c r="P3663" s="10">
        <f t="shared" si="287"/>
        <v>1</v>
      </c>
      <c r="Q3663" t="s">
        <v>8311</v>
      </c>
      <c r="R3663" t="s">
        <v>8352</v>
      </c>
      <c r="S3663" s="15">
        <f t="shared" si="288"/>
        <v>41444.64261574074</v>
      </c>
      <c r="T3663" s="15">
        <f t="shared" si="289"/>
        <v>41486.821527777778</v>
      </c>
      <c r="U3663">
        <f t="shared" si="290"/>
        <v>2013</v>
      </c>
    </row>
    <row r="3664" spans="1:21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6"/>
        <v>0</v>
      </c>
      <c r="P3664" s="10">
        <f t="shared" si="287"/>
        <v>1</v>
      </c>
      <c r="Q3664" t="s">
        <v>8313</v>
      </c>
      <c r="R3664" t="s">
        <v>8355</v>
      </c>
      <c r="S3664" s="15">
        <f t="shared" si="288"/>
        <v>42031.884652777779</v>
      </c>
      <c r="T3664" s="15">
        <f t="shared" si="289"/>
        <v>42065.886111111111</v>
      </c>
      <c r="U3664">
        <f t="shared" si="290"/>
        <v>2015</v>
      </c>
    </row>
    <row r="3665" spans="1:21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6"/>
        <v>0</v>
      </c>
      <c r="P3665" s="10">
        <f t="shared" si="287"/>
        <v>1</v>
      </c>
      <c r="Q3665" t="s">
        <v>8313</v>
      </c>
      <c r="R3665" t="s">
        <v>8351</v>
      </c>
      <c r="S3665" s="15">
        <f t="shared" si="288"/>
        <v>41956.950983796298</v>
      </c>
      <c r="T3665" s="15">
        <f t="shared" si="289"/>
        <v>41986.950983796298</v>
      </c>
      <c r="U3665">
        <f t="shared" si="290"/>
        <v>2014</v>
      </c>
    </row>
    <row r="3666" spans="1:21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6"/>
        <v>0</v>
      </c>
      <c r="P3666" s="10">
        <f t="shared" si="287"/>
        <v>1</v>
      </c>
      <c r="Q3666" t="s">
        <v>8313</v>
      </c>
      <c r="R3666" t="s">
        <v>8351</v>
      </c>
      <c r="S3666" s="15">
        <f t="shared" si="288"/>
        <v>42151.667337962965</v>
      </c>
      <c r="T3666" s="15">
        <f t="shared" si="289"/>
        <v>42211.667337962965</v>
      </c>
      <c r="U3666">
        <f t="shared" si="290"/>
        <v>2015</v>
      </c>
    </row>
    <row r="3667" spans="1:21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6"/>
        <v>0</v>
      </c>
      <c r="P3667" s="10">
        <f t="shared" si="287"/>
        <v>1</v>
      </c>
      <c r="Q3667" t="s">
        <v>8327</v>
      </c>
      <c r="R3667" t="s">
        <v>8330</v>
      </c>
      <c r="S3667" s="15">
        <f t="shared" si="288"/>
        <v>42063.869791666672</v>
      </c>
      <c r="T3667" s="15">
        <f t="shared" si="289"/>
        <v>42093.828125</v>
      </c>
      <c r="U3667">
        <f t="shared" si="290"/>
        <v>2015</v>
      </c>
    </row>
    <row r="3668" spans="1:21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6"/>
        <v>0</v>
      </c>
      <c r="P3668" s="10">
        <f t="shared" si="287"/>
        <v>1</v>
      </c>
      <c r="Q3668" t="s">
        <v>8327</v>
      </c>
      <c r="R3668" t="s">
        <v>8330</v>
      </c>
      <c r="S3668" s="15">
        <f t="shared" si="288"/>
        <v>42425.960983796293</v>
      </c>
      <c r="T3668" s="15">
        <f t="shared" si="289"/>
        <v>42463.006944444445</v>
      </c>
      <c r="U3668">
        <f t="shared" si="290"/>
        <v>2016</v>
      </c>
    </row>
    <row r="3669" spans="1:21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6"/>
        <v>0</v>
      </c>
      <c r="P3669" s="10">
        <f t="shared" si="287"/>
        <v>1</v>
      </c>
      <c r="Q3669" t="s">
        <v>8327</v>
      </c>
      <c r="R3669" t="s">
        <v>8330</v>
      </c>
      <c r="S3669" s="15">
        <f t="shared" si="288"/>
        <v>42044.927974537044</v>
      </c>
      <c r="T3669" s="15">
        <f t="shared" si="289"/>
        <v>42099.458333333328</v>
      </c>
      <c r="U3669">
        <f t="shared" si="290"/>
        <v>2015</v>
      </c>
    </row>
    <row r="3670" spans="1:21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6"/>
        <v>0</v>
      </c>
      <c r="P3670" s="10">
        <f t="shared" si="287"/>
        <v>1</v>
      </c>
      <c r="Q3670" t="s">
        <v>8327</v>
      </c>
      <c r="R3670" t="s">
        <v>8330</v>
      </c>
      <c r="S3670" s="15">
        <f t="shared" si="288"/>
        <v>42102.036527777775</v>
      </c>
      <c r="T3670" s="15">
        <f t="shared" si="289"/>
        <v>42132.036527777775</v>
      </c>
      <c r="U3670">
        <f t="shared" si="290"/>
        <v>2015</v>
      </c>
    </row>
    <row r="3671" spans="1:21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6"/>
        <v>0</v>
      </c>
      <c r="P3671" s="10">
        <f t="shared" si="287"/>
        <v>1</v>
      </c>
      <c r="Q3671" t="s">
        <v>8327</v>
      </c>
      <c r="R3671" t="s">
        <v>8330</v>
      </c>
      <c r="S3671" s="15">
        <f t="shared" si="288"/>
        <v>42435.874212962968</v>
      </c>
      <c r="T3671" s="15">
        <f t="shared" si="289"/>
        <v>42494.832546296297</v>
      </c>
      <c r="U3671">
        <f t="shared" si="290"/>
        <v>2016</v>
      </c>
    </row>
    <row r="3672" spans="1:21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6"/>
        <v>0</v>
      </c>
      <c r="P3672" s="10">
        <f t="shared" si="287"/>
        <v>1</v>
      </c>
      <c r="Q3672" t="s">
        <v>8313</v>
      </c>
      <c r="R3672" t="s">
        <v>8353</v>
      </c>
      <c r="S3672" s="15">
        <f t="shared" si="288"/>
        <v>42413.433831018512</v>
      </c>
      <c r="T3672" s="15">
        <f t="shared" si="289"/>
        <v>42443.392164351855</v>
      </c>
      <c r="U3672">
        <f t="shared" si="290"/>
        <v>2016</v>
      </c>
    </row>
    <row r="3673" spans="1:21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6"/>
        <v>0</v>
      </c>
      <c r="P3673" s="10">
        <f t="shared" si="287"/>
        <v>1</v>
      </c>
      <c r="Q3673" t="s">
        <v>8316</v>
      </c>
      <c r="R3673" t="s">
        <v>8334</v>
      </c>
      <c r="S3673" s="15">
        <f t="shared" si="288"/>
        <v>42397.679513888885</v>
      </c>
      <c r="T3673" s="15">
        <f t="shared" si="289"/>
        <v>42411.679513888885</v>
      </c>
      <c r="U3673">
        <f t="shared" si="290"/>
        <v>2016</v>
      </c>
    </row>
    <row r="3674" spans="1:21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6"/>
        <v>0</v>
      </c>
      <c r="P3674" s="10">
        <f t="shared" si="287"/>
        <v>1</v>
      </c>
      <c r="Q3674" t="s">
        <v>8308</v>
      </c>
      <c r="R3674" t="s">
        <v>8342</v>
      </c>
      <c r="S3674" s="15">
        <f t="shared" si="288"/>
        <v>42515.727650462963</v>
      </c>
      <c r="T3674" s="15">
        <f t="shared" si="289"/>
        <v>42545.727650462963</v>
      </c>
      <c r="U3674">
        <f t="shared" si="290"/>
        <v>2016</v>
      </c>
    </row>
    <row r="3675" spans="1:21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6"/>
        <v>0</v>
      </c>
      <c r="P3675" s="10">
        <f t="shared" si="287"/>
        <v>1</v>
      </c>
      <c r="Q3675" t="s">
        <v>8319</v>
      </c>
      <c r="R3675" t="s">
        <v>8345</v>
      </c>
      <c r="S3675" s="15">
        <f t="shared" si="288"/>
        <v>42026.687453703707</v>
      </c>
      <c r="T3675" s="15">
        <f t="shared" si="289"/>
        <v>42056.687453703707</v>
      </c>
      <c r="U3675">
        <f t="shared" si="290"/>
        <v>2015</v>
      </c>
    </row>
    <row r="3676" spans="1:21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6"/>
        <v>0</v>
      </c>
      <c r="P3676" s="10">
        <f t="shared" si="287"/>
        <v>1</v>
      </c>
      <c r="Q3676" t="s">
        <v>8319</v>
      </c>
      <c r="R3676" t="s">
        <v>8345</v>
      </c>
      <c r="S3676" s="15">
        <f t="shared" si="288"/>
        <v>42044.724953703699</v>
      </c>
      <c r="T3676" s="15">
        <f t="shared" si="289"/>
        <v>42074.683287037042</v>
      </c>
      <c r="U3676">
        <f t="shared" si="290"/>
        <v>2015</v>
      </c>
    </row>
    <row r="3677" spans="1:21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6"/>
        <v>0</v>
      </c>
      <c r="P3677" s="10">
        <f t="shared" si="287"/>
        <v>1</v>
      </c>
      <c r="Q3677" t="s">
        <v>8319</v>
      </c>
      <c r="R3677" t="s">
        <v>8345</v>
      </c>
      <c r="S3677" s="15">
        <f t="shared" si="288"/>
        <v>42502.913761574076</v>
      </c>
      <c r="T3677" s="15">
        <f t="shared" si="289"/>
        <v>42517.919444444444</v>
      </c>
      <c r="U3677">
        <f t="shared" si="290"/>
        <v>2016</v>
      </c>
    </row>
    <row r="3678" spans="1:21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ref="O3678:O3741" si="291">ROUND(E3678/D3678*100,0)</f>
        <v>0</v>
      </c>
      <c r="P3678" s="10">
        <f t="shared" si="287"/>
        <v>1</v>
      </c>
      <c r="Q3678" t="s">
        <v>8319</v>
      </c>
      <c r="R3678" t="s">
        <v>8345</v>
      </c>
      <c r="S3678" s="15">
        <f t="shared" si="288"/>
        <v>42412.318668981476</v>
      </c>
      <c r="T3678" s="15">
        <f t="shared" si="289"/>
        <v>42452.277002314819</v>
      </c>
      <c r="U3678">
        <f t="shared" si="290"/>
        <v>2016</v>
      </c>
    </row>
    <row r="3679" spans="1:21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91"/>
        <v>0</v>
      </c>
      <c r="P3679" s="10">
        <f t="shared" si="287"/>
        <v>1</v>
      </c>
      <c r="Q3679" t="s">
        <v>8319</v>
      </c>
      <c r="R3679" t="s">
        <v>8345</v>
      </c>
      <c r="S3679" s="15">
        <f t="shared" si="288"/>
        <v>42045.784155092595</v>
      </c>
      <c r="T3679" s="15">
        <f t="shared" si="289"/>
        <v>42075.742488425924</v>
      </c>
      <c r="U3679">
        <f t="shared" si="290"/>
        <v>2015</v>
      </c>
    </row>
    <row r="3680" spans="1:21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91"/>
        <v>0</v>
      </c>
      <c r="P3680" s="10">
        <f t="shared" si="287"/>
        <v>1</v>
      </c>
      <c r="Q3680" t="s">
        <v>8319</v>
      </c>
      <c r="R3680" t="s">
        <v>8345</v>
      </c>
      <c r="S3680" s="15">
        <f t="shared" si="288"/>
        <v>42642.988819444443</v>
      </c>
      <c r="T3680" s="15">
        <f t="shared" si="289"/>
        <v>42672.988819444443</v>
      </c>
      <c r="U3680">
        <f t="shared" si="290"/>
        <v>2016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91"/>
        <v>0</v>
      </c>
      <c r="P3681" s="10">
        <f t="shared" si="287"/>
        <v>1</v>
      </c>
      <c r="Q3681" t="s">
        <v>8319</v>
      </c>
      <c r="R3681" t="s">
        <v>8345</v>
      </c>
      <c r="S3681" s="15">
        <f t="shared" si="288"/>
        <v>41828.967916666668</v>
      </c>
      <c r="T3681" s="15">
        <f t="shared" si="289"/>
        <v>41858.967916666668</v>
      </c>
      <c r="U3681">
        <f t="shared" si="290"/>
        <v>2014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91"/>
        <v>0</v>
      </c>
      <c r="P3682" s="10">
        <f t="shared" si="287"/>
        <v>1</v>
      </c>
      <c r="Q3682" t="s">
        <v>8319</v>
      </c>
      <c r="R3682" t="s">
        <v>8345</v>
      </c>
      <c r="S3682" s="15">
        <f t="shared" si="288"/>
        <v>42551.961689814809</v>
      </c>
      <c r="T3682" s="15">
        <f t="shared" si="289"/>
        <v>42581.961689814809</v>
      </c>
      <c r="U3682">
        <f t="shared" si="290"/>
        <v>2016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91"/>
        <v>0</v>
      </c>
      <c r="P3683" s="10">
        <f t="shared" si="287"/>
        <v>1</v>
      </c>
      <c r="Q3683" t="s">
        <v>8319</v>
      </c>
      <c r="R3683" t="s">
        <v>8345</v>
      </c>
      <c r="S3683" s="15">
        <f t="shared" si="288"/>
        <v>41878.140497685185</v>
      </c>
      <c r="T3683" s="15">
        <f t="shared" si="289"/>
        <v>41908.140497685185</v>
      </c>
      <c r="U3683">
        <f t="shared" si="290"/>
        <v>2014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91"/>
        <v>0</v>
      </c>
      <c r="P3684" s="10">
        <f t="shared" si="287"/>
        <v>1</v>
      </c>
      <c r="Q3684" t="s">
        <v>8311</v>
      </c>
      <c r="R3684" t="s">
        <v>8356</v>
      </c>
      <c r="S3684" s="15">
        <f t="shared" si="288"/>
        <v>42474.86482638889</v>
      </c>
      <c r="T3684" s="15">
        <f t="shared" si="289"/>
        <v>42484.86482638889</v>
      </c>
      <c r="U3684">
        <f t="shared" si="290"/>
        <v>2016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91"/>
        <v>0</v>
      </c>
      <c r="P3685" s="10">
        <f t="shared" si="287"/>
        <v>1</v>
      </c>
      <c r="Q3685" t="s">
        <v>8323</v>
      </c>
      <c r="R3685" t="s">
        <v>8326</v>
      </c>
      <c r="S3685" s="15">
        <f t="shared" si="288"/>
        <v>42107.841284722221</v>
      </c>
      <c r="T3685" s="15">
        <f t="shared" si="289"/>
        <v>42167.841284722221</v>
      </c>
      <c r="U3685">
        <f t="shared" si="290"/>
        <v>2015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91"/>
        <v>0</v>
      </c>
      <c r="P3686" s="10">
        <f t="shared" si="287"/>
        <v>1</v>
      </c>
      <c r="Q3686" t="s">
        <v>8323</v>
      </c>
      <c r="R3686" t="s">
        <v>8326</v>
      </c>
      <c r="S3686" s="15">
        <f t="shared" si="288"/>
        <v>42017.907337962963</v>
      </c>
      <c r="T3686" s="15">
        <f t="shared" si="289"/>
        <v>42077.865671296298</v>
      </c>
      <c r="U3686">
        <f t="shared" si="290"/>
        <v>2015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91"/>
        <v>0</v>
      </c>
      <c r="P3687" s="10">
        <f t="shared" si="287"/>
        <v>1</v>
      </c>
      <c r="Q3687" t="s">
        <v>8323</v>
      </c>
      <c r="R3687" t="s">
        <v>8324</v>
      </c>
      <c r="S3687" s="15">
        <f t="shared" si="288"/>
        <v>42034.960127314815</v>
      </c>
      <c r="T3687" s="15">
        <f t="shared" si="289"/>
        <v>42064.960127314815</v>
      </c>
      <c r="U3687">
        <f t="shared" si="290"/>
        <v>2015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91"/>
        <v>0</v>
      </c>
      <c r="P3688" s="10">
        <f t="shared" si="287"/>
        <v>1</v>
      </c>
      <c r="Q3688" t="s">
        <v>8323</v>
      </c>
      <c r="R3688" t="s">
        <v>8324</v>
      </c>
      <c r="S3688" s="15">
        <f t="shared" si="288"/>
        <v>41953.95821759259</v>
      </c>
      <c r="T3688" s="15">
        <f t="shared" si="289"/>
        <v>42013.95821759259</v>
      </c>
      <c r="U3688">
        <f t="shared" si="290"/>
        <v>2014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91"/>
        <v>0</v>
      </c>
      <c r="P3689" s="10">
        <f t="shared" si="287"/>
        <v>1</v>
      </c>
      <c r="Q3689" t="s">
        <v>8323</v>
      </c>
      <c r="R3689" t="s">
        <v>8324</v>
      </c>
      <c r="S3689" s="15">
        <f t="shared" si="288"/>
        <v>42509.374537037031</v>
      </c>
      <c r="T3689" s="15">
        <f t="shared" si="289"/>
        <v>42517.55</v>
      </c>
      <c r="U3689">
        <f t="shared" si="290"/>
        <v>2016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91"/>
        <v>0</v>
      </c>
      <c r="P3690" s="10">
        <f t="shared" si="287"/>
        <v>1</v>
      </c>
      <c r="Q3690" t="s">
        <v>8323</v>
      </c>
      <c r="R3690" t="s">
        <v>8335</v>
      </c>
      <c r="S3690" s="15">
        <f t="shared" si="288"/>
        <v>42460.320613425924</v>
      </c>
      <c r="T3690" s="15">
        <f t="shared" si="289"/>
        <v>42490.231944444444</v>
      </c>
      <c r="U3690">
        <f t="shared" si="290"/>
        <v>2016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91"/>
        <v>0</v>
      </c>
      <c r="P3691" s="10">
        <f t="shared" si="287"/>
        <v>1</v>
      </c>
      <c r="Q3691" t="s">
        <v>8323</v>
      </c>
      <c r="R3691" t="s">
        <v>8335</v>
      </c>
      <c r="S3691" s="15">
        <f t="shared" si="288"/>
        <v>41942.84710648148</v>
      </c>
      <c r="T3691" s="15">
        <f t="shared" si="289"/>
        <v>41972.888773148152</v>
      </c>
      <c r="U3691">
        <f t="shared" si="290"/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91"/>
        <v>0</v>
      </c>
      <c r="P3692" s="10">
        <f t="shared" si="287"/>
        <v>1</v>
      </c>
      <c r="Q3692" t="s">
        <v>8323</v>
      </c>
      <c r="R3692" t="s">
        <v>8335</v>
      </c>
      <c r="S3692" s="15">
        <f t="shared" si="288"/>
        <v>42590.677152777775</v>
      </c>
      <c r="T3692" s="15">
        <f t="shared" si="289"/>
        <v>42650.632638888885</v>
      </c>
      <c r="U3692">
        <f t="shared" si="290"/>
        <v>2016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91"/>
        <v>0</v>
      </c>
      <c r="P3693" s="10">
        <f t="shared" si="287"/>
        <v>1</v>
      </c>
      <c r="Q3693" t="s">
        <v>8323</v>
      </c>
      <c r="R3693" t="s">
        <v>8335</v>
      </c>
      <c r="S3693" s="15">
        <f t="shared" si="288"/>
        <v>42665.970347222217</v>
      </c>
      <c r="T3693" s="15">
        <f t="shared" si="289"/>
        <v>42696.012013888889</v>
      </c>
      <c r="U3693">
        <f t="shared" si="290"/>
        <v>2016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91"/>
        <v>0</v>
      </c>
      <c r="P3694" s="10">
        <f t="shared" si="287"/>
        <v>1</v>
      </c>
      <c r="Q3694" t="s">
        <v>8323</v>
      </c>
      <c r="R3694" t="s">
        <v>8335</v>
      </c>
      <c r="S3694" s="15">
        <f t="shared" si="288"/>
        <v>42689.029583333337</v>
      </c>
      <c r="T3694" s="15">
        <f t="shared" si="289"/>
        <v>42749.029583333337</v>
      </c>
      <c r="U3694">
        <f t="shared" si="290"/>
        <v>2016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91"/>
        <v>0</v>
      </c>
      <c r="P3695" s="10">
        <f t="shared" si="287"/>
        <v>1</v>
      </c>
      <c r="Q3695" t="s">
        <v>8323</v>
      </c>
      <c r="R3695" t="s">
        <v>8326</v>
      </c>
      <c r="S3695" s="15">
        <f t="shared" si="288"/>
        <v>42041.743090277778</v>
      </c>
      <c r="T3695" s="15">
        <f t="shared" si="289"/>
        <v>42071.701423611114</v>
      </c>
      <c r="U3695">
        <f t="shared" si="290"/>
        <v>2015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91"/>
        <v>0</v>
      </c>
      <c r="P3696" s="10">
        <f t="shared" si="287"/>
        <v>1</v>
      </c>
      <c r="Q3696" t="s">
        <v>8323</v>
      </c>
      <c r="R3696" t="s">
        <v>8326</v>
      </c>
      <c r="S3696" s="15">
        <f t="shared" si="288"/>
        <v>41789.893599537041</v>
      </c>
      <c r="T3696" s="15">
        <f t="shared" si="289"/>
        <v>41815.875</v>
      </c>
      <c r="U3696">
        <f t="shared" si="290"/>
        <v>2014</v>
      </c>
    </row>
    <row r="3697" spans="1:21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91"/>
        <v>0</v>
      </c>
      <c r="P3697" s="10">
        <f t="shared" si="287"/>
        <v>1</v>
      </c>
      <c r="Q3697" t="s">
        <v>8323</v>
      </c>
      <c r="R3697" t="s">
        <v>8326</v>
      </c>
      <c r="S3697" s="15">
        <f t="shared" si="288"/>
        <v>42611.261064814811</v>
      </c>
      <c r="T3697" s="15">
        <f t="shared" si="289"/>
        <v>42625.707638888889</v>
      </c>
      <c r="U3697">
        <f t="shared" si="290"/>
        <v>2016</v>
      </c>
    </row>
    <row r="3698" spans="1:21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91"/>
        <v>0</v>
      </c>
      <c r="P3698" s="10">
        <f t="shared" si="287"/>
        <v>1</v>
      </c>
      <c r="Q3698" t="s">
        <v>8323</v>
      </c>
      <c r="R3698" t="s">
        <v>8326</v>
      </c>
      <c r="S3698" s="15">
        <f t="shared" si="288"/>
        <v>42059.270023148143</v>
      </c>
      <c r="T3698" s="15">
        <f t="shared" si="289"/>
        <v>42119.190972222219</v>
      </c>
      <c r="U3698">
        <f t="shared" si="290"/>
        <v>2015</v>
      </c>
    </row>
    <row r="3699" spans="1:21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91"/>
        <v>0</v>
      </c>
      <c r="P3699" s="10">
        <f t="shared" si="287"/>
        <v>1</v>
      </c>
      <c r="Q3699" t="s">
        <v>8323</v>
      </c>
      <c r="R3699" t="s">
        <v>8326</v>
      </c>
      <c r="S3699" s="15">
        <f t="shared" si="288"/>
        <v>42415.168564814812</v>
      </c>
      <c r="T3699" s="15">
        <f t="shared" si="289"/>
        <v>42445.126898148148</v>
      </c>
      <c r="U3699">
        <f t="shared" si="290"/>
        <v>2016</v>
      </c>
    </row>
    <row r="3700" spans="1:21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91"/>
        <v>0</v>
      </c>
      <c r="P3700" s="10">
        <f t="shared" si="287"/>
        <v>1</v>
      </c>
      <c r="Q3700" t="s">
        <v>8323</v>
      </c>
      <c r="R3700" t="s">
        <v>8326</v>
      </c>
      <c r="S3700" s="15">
        <f t="shared" si="288"/>
        <v>42433.825717592597</v>
      </c>
      <c r="T3700" s="15">
        <f t="shared" si="289"/>
        <v>42493.784050925926</v>
      </c>
      <c r="U3700">
        <f t="shared" si="290"/>
        <v>2016</v>
      </c>
    </row>
    <row r="3701" spans="1:21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91"/>
        <v>0</v>
      </c>
      <c r="P3701" s="10">
        <f t="shared" si="287"/>
        <v>1</v>
      </c>
      <c r="Q3701" t="s">
        <v>8323</v>
      </c>
      <c r="R3701" t="s">
        <v>8326</v>
      </c>
      <c r="S3701" s="15">
        <f t="shared" si="288"/>
        <v>41890.16269675926</v>
      </c>
      <c r="T3701" s="15">
        <f t="shared" si="289"/>
        <v>41920.16269675926</v>
      </c>
      <c r="U3701">
        <f t="shared" si="290"/>
        <v>2014</v>
      </c>
    </row>
    <row r="3702" spans="1:21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91"/>
        <v>0</v>
      </c>
      <c r="P3702" s="10">
        <f t="shared" si="287"/>
        <v>1</v>
      </c>
      <c r="Q3702" t="s">
        <v>8323</v>
      </c>
      <c r="R3702" t="s">
        <v>8326</v>
      </c>
      <c r="S3702" s="15">
        <f t="shared" si="288"/>
        <v>42174.780821759254</v>
      </c>
      <c r="T3702" s="15">
        <f t="shared" si="289"/>
        <v>42204.780821759254</v>
      </c>
      <c r="U3702">
        <f t="shared" si="290"/>
        <v>2015</v>
      </c>
    </row>
    <row r="3703" spans="1:21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91"/>
        <v>0</v>
      </c>
      <c r="P3703" s="10">
        <f t="shared" si="287"/>
        <v>1</v>
      </c>
      <c r="Q3703" t="s">
        <v>8323</v>
      </c>
      <c r="R3703" t="s">
        <v>8326</v>
      </c>
      <c r="S3703" s="15">
        <f t="shared" si="288"/>
        <v>41842.201261574075</v>
      </c>
      <c r="T3703" s="15">
        <f t="shared" si="289"/>
        <v>41872.201261574075</v>
      </c>
      <c r="U3703">
        <f t="shared" si="290"/>
        <v>2014</v>
      </c>
    </row>
    <row r="3704" spans="1:21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91"/>
        <v>0</v>
      </c>
      <c r="P3704" s="10">
        <f t="shared" si="287"/>
        <v>1</v>
      </c>
      <c r="Q3704" t="s">
        <v>8323</v>
      </c>
      <c r="R3704" t="s">
        <v>8326</v>
      </c>
      <c r="S3704" s="15">
        <f t="shared" si="288"/>
        <v>41905.636469907404</v>
      </c>
      <c r="T3704" s="15">
        <f t="shared" si="289"/>
        <v>41935.636469907404</v>
      </c>
      <c r="U3704">
        <f t="shared" si="290"/>
        <v>2014</v>
      </c>
    </row>
    <row r="3705" spans="1:21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91"/>
        <v>0</v>
      </c>
      <c r="P3705" s="10">
        <f t="shared" si="287"/>
        <v>1</v>
      </c>
      <c r="Q3705" t="s">
        <v>8323</v>
      </c>
      <c r="R3705" t="s">
        <v>8326</v>
      </c>
      <c r="S3705" s="15">
        <f t="shared" si="288"/>
        <v>42400.946597222224</v>
      </c>
      <c r="T3705" s="15">
        <f t="shared" si="289"/>
        <v>42428</v>
      </c>
      <c r="U3705">
        <f t="shared" si="290"/>
        <v>2016</v>
      </c>
    </row>
    <row r="3706" spans="1:21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91"/>
        <v>0</v>
      </c>
      <c r="P3706" s="10">
        <f>IFERROR(ROUND(E2/L2,2),0)</f>
        <v>88.6</v>
      </c>
      <c r="Q3706" t="s">
        <v>8321</v>
      </c>
      <c r="R3706" t="s">
        <v>8337</v>
      </c>
      <c r="S3706" s="15">
        <f t="shared" si="288"/>
        <v>42593.431793981479</v>
      </c>
      <c r="T3706" s="15">
        <f t="shared" si="289"/>
        <v>42653.431793981479</v>
      </c>
      <c r="U3706">
        <f t="shared" si="290"/>
        <v>2016</v>
      </c>
    </row>
    <row r="3707" spans="1:21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91"/>
        <v>0</v>
      </c>
      <c r="P3707" s="10">
        <f t="shared" ref="P3707:P3770" si="292">IFERROR(ROUND(E3/L3,2),0)</f>
        <v>1389.36</v>
      </c>
      <c r="Q3707" t="s">
        <v>8321</v>
      </c>
      <c r="R3707" t="s">
        <v>8337</v>
      </c>
      <c r="S3707" s="15">
        <f t="shared" si="288"/>
        <v>42114.928726851853</v>
      </c>
      <c r="T3707" s="15">
        <f t="shared" si="289"/>
        <v>42139.928726851853</v>
      </c>
      <c r="U3707">
        <f t="shared" si="290"/>
        <v>2015</v>
      </c>
    </row>
    <row r="3708" spans="1:21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91"/>
        <v>0</v>
      </c>
      <c r="P3708" s="10">
        <f t="shared" si="292"/>
        <v>272.36</v>
      </c>
      <c r="Q3708" t="s">
        <v>8321</v>
      </c>
      <c r="R3708" t="s">
        <v>8337</v>
      </c>
      <c r="S3708" s="15">
        <f t="shared" si="288"/>
        <v>41882.937303240738</v>
      </c>
      <c r="T3708" s="15">
        <f t="shared" si="289"/>
        <v>41942.937303240738</v>
      </c>
      <c r="U3708">
        <f t="shared" si="290"/>
        <v>2014</v>
      </c>
    </row>
    <row r="3709" spans="1:21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91"/>
        <v>0</v>
      </c>
      <c r="P3709" s="10">
        <f t="shared" si="292"/>
        <v>116.35</v>
      </c>
      <c r="Q3709" t="s">
        <v>8321</v>
      </c>
      <c r="R3709" t="s">
        <v>8337</v>
      </c>
      <c r="S3709" s="15">
        <f t="shared" si="288"/>
        <v>41778.915416666663</v>
      </c>
      <c r="T3709" s="15">
        <f t="shared" si="289"/>
        <v>41806.844444444447</v>
      </c>
      <c r="U3709">
        <f t="shared" si="290"/>
        <v>2014</v>
      </c>
    </row>
    <row r="3710" spans="1:21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91"/>
        <v>0</v>
      </c>
      <c r="P3710" s="10">
        <f t="shared" si="292"/>
        <v>188.51</v>
      </c>
      <c r="Q3710" t="s">
        <v>8321</v>
      </c>
      <c r="R3710" t="s">
        <v>8337</v>
      </c>
      <c r="S3710" s="15">
        <f t="shared" si="288"/>
        <v>42541.837511574078</v>
      </c>
      <c r="T3710" s="15">
        <f t="shared" si="289"/>
        <v>42557</v>
      </c>
      <c r="U3710">
        <f t="shared" si="290"/>
        <v>2016</v>
      </c>
    </row>
    <row r="3711" spans="1:21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91"/>
        <v>0</v>
      </c>
      <c r="P3711" s="10">
        <f t="shared" si="292"/>
        <v>173.58</v>
      </c>
      <c r="Q3711" t="s">
        <v>8321</v>
      </c>
      <c r="R3711" t="s">
        <v>8337</v>
      </c>
      <c r="S3711" s="15">
        <f t="shared" si="288"/>
        <v>42491.80768518518</v>
      </c>
      <c r="T3711" s="15">
        <f t="shared" si="289"/>
        <v>42521.729861111111</v>
      </c>
      <c r="U3711">
        <f t="shared" si="290"/>
        <v>2016</v>
      </c>
    </row>
    <row r="3712" spans="1:21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91"/>
        <v>0</v>
      </c>
      <c r="P3712" s="10">
        <f t="shared" si="292"/>
        <v>29.19</v>
      </c>
      <c r="Q3712" t="s">
        <v>8321</v>
      </c>
      <c r="R3712" t="s">
        <v>8337</v>
      </c>
      <c r="S3712" s="15">
        <f t="shared" si="288"/>
        <v>42221.909930555557</v>
      </c>
      <c r="T3712" s="15">
        <f t="shared" si="289"/>
        <v>42251.708333333328</v>
      </c>
      <c r="U3712">
        <f t="shared" si="290"/>
        <v>2015</v>
      </c>
    </row>
    <row r="3713" spans="1:21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91"/>
        <v>0</v>
      </c>
      <c r="P3713" s="10">
        <f t="shared" si="292"/>
        <v>1323.25</v>
      </c>
      <c r="Q3713" t="s">
        <v>8321</v>
      </c>
      <c r="R3713" t="s">
        <v>8337</v>
      </c>
      <c r="S3713" s="15">
        <f t="shared" si="288"/>
        <v>42096.410115740742</v>
      </c>
      <c r="T3713" s="15">
        <f t="shared" si="289"/>
        <v>42140.427777777775</v>
      </c>
      <c r="U3713">
        <f t="shared" si="290"/>
        <v>2015</v>
      </c>
    </row>
    <row r="3714" spans="1:21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91"/>
        <v>0</v>
      </c>
      <c r="P3714" s="10">
        <f t="shared" si="292"/>
        <v>247.94</v>
      </c>
      <c r="Q3714" t="s">
        <v>8321</v>
      </c>
      <c r="R3714" t="s">
        <v>8337</v>
      </c>
      <c r="S3714" s="15">
        <f t="shared" si="288"/>
        <v>42239.573993055557</v>
      </c>
      <c r="T3714" s="15">
        <f t="shared" si="289"/>
        <v>42289.573993055557</v>
      </c>
      <c r="U3714">
        <f t="shared" si="290"/>
        <v>2015</v>
      </c>
    </row>
    <row r="3715" spans="1:21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1"/>
        <v>0</v>
      </c>
      <c r="P3715" s="10">
        <f t="shared" si="292"/>
        <v>86.16</v>
      </c>
      <c r="Q3715" t="s">
        <v>8321</v>
      </c>
      <c r="R3715" t="s">
        <v>8337</v>
      </c>
      <c r="S3715" s="15">
        <f t="shared" ref="S3715:S3778" si="293">(((J3715/60)/60)/24)+DATE(1970,1,1)</f>
        <v>42053.198287037041</v>
      </c>
      <c r="T3715" s="15">
        <f t="shared" ref="T3715:T3778" si="294">(((I3715/60)/60)/24)+DATE(1970,1,1)</f>
        <v>42083.15662037037</v>
      </c>
      <c r="U3715">
        <f t="shared" ref="U3715:U3778" si="295">YEAR(S3715)</f>
        <v>2015</v>
      </c>
    </row>
    <row r="3716" spans="1:21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1"/>
        <v>0</v>
      </c>
      <c r="P3716" s="10">
        <f t="shared" si="292"/>
        <v>849.67</v>
      </c>
      <c r="Q3716" t="s">
        <v>8321</v>
      </c>
      <c r="R3716" t="s">
        <v>8337</v>
      </c>
      <c r="S3716" s="15">
        <f t="shared" si="293"/>
        <v>42559.064143518524</v>
      </c>
      <c r="T3716" s="15">
        <f t="shared" si="294"/>
        <v>42616.246527777781</v>
      </c>
      <c r="U3716">
        <f t="shared" si="295"/>
        <v>2016</v>
      </c>
    </row>
    <row r="3717" spans="1:21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1"/>
        <v>0</v>
      </c>
      <c r="P3717" s="10">
        <f t="shared" si="292"/>
        <v>422.02</v>
      </c>
      <c r="Q3717" t="s">
        <v>8321</v>
      </c>
      <c r="R3717" t="s">
        <v>8337</v>
      </c>
      <c r="S3717" s="15">
        <f t="shared" si="293"/>
        <v>41969.767824074079</v>
      </c>
      <c r="T3717" s="15">
        <f t="shared" si="294"/>
        <v>42012.762499999997</v>
      </c>
      <c r="U3717">
        <f t="shared" si="295"/>
        <v>2014</v>
      </c>
    </row>
    <row r="3718" spans="1:21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1"/>
        <v>0</v>
      </c>
      <c r="P3718" s="10">
        <f t="shared" si="292"/>
        <v>259.25</v>
      </c>
      <c r="Q3718" t="s">
        <v>8321</v>
      </c>
      <c r="R3718" t="s">
        <v>8337</v>
      </c>
      <c r="S3718" s="15">
        <f t="shared" si="293"/>
        <v>41904.07671296296</v>
      </c>
      <c r="T3718" s="15">
        <f t="shared" si="294"/>
        <v>41934.07671296296</v>
      </c>
      <c r="U3718">
        <f t="shared" si="295"/>
        <v>2014</v>
      </c>
    </row>
    <row r="3719" spans="1:21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1"/>
        <v>0</v>
      </c>
      <c r="P3719" s="10">
        <f t="shared" si="292"/>
        <v>842.11</v>
      </c>
      <c r="Q3719" t="s">
        <v>8321</v>
      </c>
      <c r="R3719" t="s">
        <v>8325</v>
      </c>
      <c r="S3719" s="15">
        <f t="shared" si="293"/>
        <v>42171.913090277783</v>
      </c>
      <c r="T3719" s="15">
        <f t="shared" si="294"/>
        <v>42231.913090277783</v>
      </c>
      <c r="U3719">
        <f t="shared" si="295"/>
        <v>2015</v>
      </c>
    </row>
    <row r="3720" spans="1:21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1"/>
        <v>0</v>
      </c>
      <c r="P3720" s="10">
        <f t="shared" si="292"/>
        <v>511.79</v>
      </c>
      <c r="Q3720" t="s">
        <v>8321</v>
      </c>
      <c r="R3720" t="s">
        <v>8325</v>
      </c>
      <c r="S3720" s="15">
        <f t="shared" si="293"/>
        <v>42243.961273148147</v>
      </c>
      <c r="T3720" s="15">
        <f t="shared" si="294"/>
        <v>42278</v>
      </c>
      <c r="U3720">
        <f t="shared" si="295"/>
        <v>2015</v>
      </c>
    </row>
    <row r="3721" spans="1:21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1"/>
        <v>0</v>
      </c>
      <c r="P3721" s="10">
        <f t="shared" si="292"/>
        <v>223.58</v>
      </c>
      <c r="Q3721" t="s">
        <v>8321</v>
      </c>
      <c r="R3721" t="s">
        <v>8325</v>
      </c>
      <c r="S3721" s="15">
        <f t="shared" si="293"/>
        <v>42351.658842592587</v>
      </c>
      <c r="T3721" s="15">
        <f t="shared" si="294"/>
        <v>42381.658842592587</v>
      </c>
      <c r="U3721">
        <f t="shared" si="295"/>
        <v>2015</v>
      </c>
    </row>
    <row r="3722" spans="1:21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1"/>
        <v>0</v>
      </c>
      <c r="P3722" s="10">
        <f t="shared" si="292"/>
        <v>64.569999999999993</v>
      </c>
      <c r="Q3722" t="s">
        <v>8321</v>
      </c>
      <c r="R3722" t="s">
        <v>8325</v>
      </c>
      <c r="S3722" s="15">
        <f t="shared" si="293"/>
        <v>42047.394942129627</v>
      </c>
      <c r="T3722" s="15">
        <f t="shared" si="294"/>
        <v>42082.353275462956</v>
      </c>
      <c r="U3722">
        <f t="shared" si="295"/>
        <v>2015</v>
      </c>
    </row>
    <row r="3723" spans="1:21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1"/>
        <v>0</v>
      </c>
      <c r="P3723" s="10">
        <f t="shared" si="292"/>
        <v>176.2</v>
      </c>
      <c r="Q3723" t="s">
        <v>8321</v>
      </c>
      <c r="R3723" t="s">
        <v>8325</v>
      </c>
      <c r="S3723" s="15">
        <f t="shared" si="293"/>
        <v>42033.573009259257</v>
      </c>
      <c r="T3723" s="15">
        <f t="shared" si="294"/>
        <v>42063.573009259257</v>
      </c>
      <c r="U3723">
        <f t="shared" si="295"/>
        <v>2015</v>
      </c>
    </row>
    <row r="3724" spans="1:21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1"/>
        <v>0</v>
      </c>
      <c r="P3724" s="10">
        <f t="shared" si="292"/>
        <v>83.8</v>
      </c>
      <c r="Q3724" t="s">
        <v>8321</v>
      </c>
      <c r="R3724" t="s">
        <v>8325</v>
      </c>
      <c r="S3724" s="15">
        <f t="shared" si="293"/>
        <v>42072.758981481486</v>
      </c>
      <c r="T3724" s="15">
        <f t="shared" si="294"/>
        <v>42132.758981481486</v>
      </c>
      <c r="U3724">
        <f t="shared" si="295"/>
        <v>2015</v>
      </c>
    </row>
    <row r="3725" spans="1:21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1"/>
        <v>0</v>
      </c>
      <c r="P3725" s="10">
        <f t="shared" si="292"/>
        <v>593.94000000000005</v>
      </c>
      <c r="Q3725" t="s">
        <v>8321</v>
      </c>
      <c r="R3725" t="s">
        <v>8325</v>
      </c>
      <c r="S3725" s="15">
        <f t="shared" si="293"/>
        <v>42191.824062500003</v>
      </c>
      <c r="T3725" s="15">
        <f t="shared" si="294"/>
        <v>42221.824062500003</v>
      </c>
      <c r="U3725">
        <f t="shared" si="295"/>
        <v>2015</v>
      </c>
    </row>
    <row r="3726" spans="1:21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1"/>
        <v>0</v>
      </c>
      <c r="P3726" s="10">
        <f t="shared" si="292"/>
        <v>134.36000000000001</v>
      </c>
      <c r="Q3726" t="s">
        <v>8321</v>
      </c>
      <c r="R3726" t="s">
        <v>8325</v>
      </c>
      <c r="S3726" s="15">
        <f t="shared" si="293"/>
        <v>42304.955381944441</v>
      </c>
      <c r="T3726" s="15">
        <f t="shared" si="294"/>
        <v>42334.997048611112</v>
      </c>
      <c r="U3726">
        <f t="shared" si="295"/>
        <v>2015</v>
      </c>
    </row>
    <row r="3727" spans="1:21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1"/>
        <v>0</v>
      </c>
      <c r="P3727" s="10">
        <f t="shared" si="292"/>
        <v>65.89</v>
      </c>
      <c r="Q3727" t="s">
        <v>8321</v>
      </c>
      <c r="R3727" t="s">
        <v>8325</v>
      </c>
      <c r="S3727" s="15">
        <f t="shared" si="293"/>
        <v>42712.011944444443</v>
      </c>
      <c r="T3727" s="15">
        <f t="shared" si="294"/>
        <v>42742.011944444443</v>
      </c>
      <c r="U3727">
        <f t="shared" si="295"/>
        <v>2016</v>
      </c>
    </row>
    <row r="3728" spans="1:21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1"/>
        <v>0</v>
      </c>
      <c r="P3728" s="10">
        <f t="shared" si="292"/>
        <v>426.93</v>
      </c>
      <c r="Q3728" t="s">
        <v>8321</v>
      </c>
      <c r="R3728" t="s">
        <v>8325</v>
      </c>
      <c r="S3728" s="15">
        <f t="shared" si="293"/>
        <v>42767.812893518523</v>
      </c>
      <c r="T3728" s="15">
        <f t="shared" si="294"/>
        <v>42797.833333333328</v>
      </c>
      <c r="U3728">
        <f t="shared" si="295"/>
        <v>2017</v>
      </c>
    </row>
    <row r="3729" spans="1:21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1"/>
        <v>0</v>
      </c>
      <c r="P3729" s="10">
        <f t="shared" si="292"/>
        <v>180.75</v>
      </c>
      <c r="Q3729" t="s">
        <v>8321</v>
      </c>
      <c r="R3729" t="s">
        <v>8325</v>
      </c>
      <c r="S3729" s="15">
        <f t="shared" si="293"/>
        <v>41857.18304398148</v>
      </c>
      <c r="T3729" s="15">
        <f t="shared" si="294"/>
        <v>41887.18304398148</v>
      </c>
      <c r="U3729">
        <f t="shared" si="295"/>
        <v>2014</v>
      </c>
    </row>
    <row r="3730" spans="1:21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1"/>
        <v>0</v>
      </c>
      <c r="P3730" s="10">
        <f t="shared" si="292"/>
        <v>282.66000000000003</v>
      </c>
      <c r="Q3730" t="s">
        <v>8321</v>
      </c>
      <c r="R3730" t="s">
        <v>8325</v>
      </c>
      <c r="S3730" s="15">
        <f t="shared" si="293"/>
        <v>41911.934791666667</v>
      </c>
      <c r="T3730" s="15">
        <f t="shared" si="294"/>
        <v>41971.976458333331</v>
      </c>
      <c r="U3730">
        <f t="shared" si="295"/>
        <v>2014</v>
      </c>
    </row>
    <row r="3731" spans="1:21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1"/>
        <v>0</v>
      </c>
      <c r="P3731" s="10">
        <f t="shared" si="292"/>
        <v>128.38999999999999</v>
      </c>
      <c r="Q3731" t="s">
        <v>8321</v>
      </c>
      <c r="R3731" t="s">
        <v>8325</v>
      </c>
      <c r="S3731" s="15">
        <f t="shared" si="293"/>
        <v>42135.67050925926</v>
      </c>
      <c r="T3731" s="15">
        <f t="shared" si="294"/>
        <v>42195.67050925926</v>
      </c>
      <c r="U3731">
        <f t="shared" si="295"/>
        <v>2015</v>
      </c>
    </row>
    <row r="3732" spans="1:21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1"/>
        <v>0</v>
      </c>
      <c r="P3732" s="10">
        <f t="shared" si="292"/>
        <v>136.63999999999999</v>
      </c>
      <c r="Q3732" t="s">
        <v>8321</v>
      </c>
      <c r="R3732" t="s">
        <v>8325</v>
      </c>
      <c r="S3732" s="15">
        <f t="shared" si="293"/>
        <v>42584.123865740738</v>
      </c>
      <c r="T3732" s="15">
        <f t="shared" si="294"/>
        <v>42614.123865740738</v>
      </c>
      <c r="U3732">
        <f t="shared" si="295"/>
        <v>2016</v>
      </c>
    </row>
    <row r="3733" spans="1:21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1"/>
        <v>0</v>
      </c>
      <c r="P3733" s="10">
        <f t="shared" si="292"/>
        <v>2928.93</v>
      </c>
      <c r="Q3733" t="s">
        <v>8321</v>
      </c>
      <c r="R3733" t="s">
        <v>8325</v>
      </c>
      <c r="S3733" s="15">
        <f t="shared" si="293"/>
        <v>42255.927824074075</v>
      </c>
      <c r="T3733" s="15">
        <f t="shared" si="294"/>
        <v>42285.874305555553</v>
      </c>
      <c r="U3733">
        <f t="shared" si="295"/>
        <v>2015</v>
      </c>
    </row>
    <row r="3734" spans="1:21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1"/>
        <v>0</v>
      </c>
      <c r="P3734" s="10">
        <f t="shared" si="292"/>
        <v>56.97</v>
      </c>
      <c r="Q3734" t="s">
        <v>8321</v>
      </c>
      <c r="R3734" t="s">
        <v>8325</v>
      </c>
      <c r="S3734" s="15">
        <f t="shared" si="293"/>
        <v>42567.004432870366</v>
      </c>
      <c r="T3734" s="15">
        <f t="shared" si="294"/>
        <v>42588.004432870366</v>
      </c>
      <c r="U3734">
        <f t="shared" si="295"/>
        <v>2016</v>
      </c>
    </row>
    <row r="3735" spans="1:21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1"/>
        <v>0</v>
      </c>
      <c r="P3735" s="10">
        <f t="shared" si="292"/>
        <v>245.02</v>
      </c>
      <c r="Q3735" t="s">
        <v>8321</v>
      </c>
      <c r="R3735" t="s">
        <v>8325</v>
      </c>
      <c r="S3735" s="15">
        <f t="shared" si="293"/>
        <v>41959.369988425926</v>
      </c>
      <c r="T3735" s="15">
        <f t="shared" si="294"/>
        <v>41989.369988425926</v>
      </c>
      <c r="U3735">
        <f t="shared" si="295"/>
        <v>2014</v>
      </c>
    </row>
    <row r="3736" spans="1:21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1"/>
        <v>0</v>
      </c>
      <c r="P3736" s="10">
        <f t="shared" si="292"/>
        <v>164.8</v>
      </c>
      <c r="Q3736" t="s">
        <v>8321</v>
      </c>
      <c r="R3736" t="s">
        <v>8325</v>
      </c>
      <c r="S3736" s="15">
        <f t="shared" si="293"/>
        <v>42165.922858796301</v>
      </c>
      <c r="T3736" s="15">
        <f t="shared" si="294"/>
        <v>42195.922858796301</v>
      </c>
      <c r="U3736">
        <f t="shared" si="295"/>
        <v>2015</v>
      </c>
    </row>
    <row r="3737" spans="1:21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1"/>
        <v>0</v>
      </c>
      <c r="P3737" s="10">
        <f t="shared" si="292"/>
        <v>108.97</v>
      </c>
      <c r="Q3737" t="s">
        <v>8321</v>
      </c>
      <c r="R3737" t="s">
        <v>8325</v>
      </c>
      <c r="S3737" s="15">
        <f t="shared" si="293"/>
        <v>42031.837546296301</v>
      </c>
      <c r="T3737" s="15">
        <f t="shared" si="294"/>
        <v>42091.79587962963</v>
      </c>
      <c r="U3737">
        <f t="shared" si="295"/>
        <v>2015</v>
      </c>
    </row>
    <row r="3738" spans="1:21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1"/>
        <v>0</v>
      </c>
      <c r="P3738" s="10">
        <f t="shared" si="292"/>
        <v>54.88</v>
      </c>
      <c r="Q3738" t="s">
        <v>8321</v>
      </c>
      <c r="R3738" t="s">
        <v>8325</v>
      </c>
      <c r="S3738" s="15">
        <f t="shared" si="293"/>
        <v>42482.048032407409</v>
      </c>
      <c r="T3738" s="15">
        <f t="shared" si="294"/>
        <v>42512.045138888891</v>
      </c>
      <c r="U3738">
        <f t="shared" si="295"/>
        <v>2016</v>
      </c>
    </row>
    <row r="3739" spans="1:21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1"/>
        <v>0</v>
      </c>
      <c r="P3739" s="10">
        <f t="shared" si="292"/>
        <v>107.82</v>
      </c>
      <c r="Q3739" t="s">
        <v>8321</v>
      </c>
      <c r="R3739" t="s">
        <v>8325</v>
      </c>
      <c r="S3739" s="15">
        <f t="shared" si="293"/>
        <v>42135.235254629632</v>
      </c>
      <c r="T3739" s="15">
        <f t="shared" si="294"/>
        <v>42195.235254629632</v>
      </c>
      <c r="U3739">
        <f t="shared" si="295"/>
        <v>2015</v>
      </c>
    </row>
    <row r="3740" spans="1:21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1"/>
        <v>0</v>
      </c>
      <c r="P3740" s="10">
        <f t="shared" si="292"/>
        <v>91.21</v>
      </c>
      <c r="Q3740" t="s">
        <v>8321</v>
      </c>
      <c r="R3740" t="s">
        <v>8325</v>
      </c>
      <c r="S3740" s="15">
        <f t="shared" si="293"/>
        <v>42438.961273148147</v>
      </c>
      <c r="T3740" s="15">
        <f t="shared" si="294"/>
        <v>42468.919606481482</v>
      </c>
      <c r="U3740">
        <f t="shared" si="295"/>
        <v>2016</v>
      </c>
    </row>
    <row r="3741" spans="1:21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1"/>
        <v>0</v>
      </c>
      <c r="P3741" s="10">
        <f t="shared" si="292"/>
        <v>326.29000000000002</v>
      </c>
      <c r="Q3741" t="s">
        <v>8321</v>
      </c>
      <c r="R3741" t="s">
        <v>8325</v>
      </c>
      <c r="S3741" s="15">
        <f t="shared" si="293"/>
        <v>42164.893993055557</v>
      </c>
      <c r="T3741" s="15">
        <f t="shared" si="294"/>
        <v>42194.893993055557</v>
      </c>
      <c r="U3741">
        <f t="shared" si="295"/>
        <v>2015</v>
      </c>
    </row>
    <row r="3742" spans="1:21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ref="O3742:O3805" si="296">ROUND(E3742/D3742*100,0)</f>
        <v>0</v>
      </c>
      <c r="P3742" s="10">
        <f t="shared" si="292"/>
        <v>483.34</v>
      </c>
      <c r="Q3742" t="s">
        <v>8321</v>
      </c>
      <c r="R3742" t="s">
        <v>8325</v>
      </c>
      <c r="S3742" s="15">
        <f t="shared" si="293"/>
        <v>42096.686400462961</v>
      </c>
      <c r="T3742" s="15">
        <f t="shared" si="294"/>
        <v>42156.686400462961</v>
      </c>
      <c r="U3742">
        <f t="shared" si="295"/>
        <v>2015</v>
      </c>
    </row>
    <row r="3743" spans="1:21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6"/>
        <v>0</v>
      </c>
      <c r="P3743" s="10">
        <f t="shared" si="292"/>
        <v>161.26</v>
      </c>
      <c r="Q3743" t="s">
        <v>8321</v>
      </c>
      <c r="R3743" t="s">
        <v>8325</v>
      </c>
      <c r="S3743" s="15">
        <f t="shared" si="293"/>
        <v>42383.933993055558</v>
      </c>
      <c r="T3743" s="15">
        <f t="shared" si="294"/>
        <v>42413.933993055558</v>
      </c>
      <c r="U3743">
        <f t="shared" si="295"/>
        <v>2016</v>
      </c>
    </row>
    <row r="3744" spans="1:21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6"/>
        <v>0</v>
      </c>
      <c r="P3744" s="10">
        <f t="shared" si="292"/>
        <v>68.819999999999993</v>
      </c>
      <c r="Q3744" t="s">
        <v>8321</v>
      </c>
      <c r="R3744" t="s">
        <v>8325</v>
      </c>
      <c r="S3744" s="15">
        <f t="shared" si="293"/>
        <v>42341.958923611113</v>
      </c>
      <c r="T3744" s="15">
        <f t="shared" si="294"/>
        <v>42371.958923611113</v>
      </c>
      <c r="U3744">
        <f t="shared" si="295"/>
        <v>2015</v>
      </c>
    </row>
    <row r="3745" spans="1:21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6"/>
        <v>0</v>
      </c>
      <c r="P3745" s="10">
        <f t="shared" si="292"/>
        <v>449.26</v>
      </c>
      <c r="Q3745" t="s">
        <v>8321</v>
      </c>
      <c r="R3745" t="s">
        <v>8325</v>
      </c>
      <c r="S3745" s="15">
        <f t="shared" si="293"/>
        <v>42612.911712962959</v>
      </c>
      <c r="T3745" s="15">
        <f t="shared" si="294"/>
        <v>42642.911712962959</v>
      </c>
      <c r="U3745">
        <f t="shared" si="295"/>
        <v>2016</v>
      </c>
    </row>
    <row r="3746" spans="1:21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6"/>
        <v>0</v>
      </c>
      <c r="P3746" s="10">
        <f t="shared" si="292"/>
        <v>155.24</v>
      </c>
      <c r="Q3746" t="s">
        <v>8321</v>
      </c>
      <c r="R3746" t="s">
        <v>8325</v>
      </c>
      <c r="S3746" s="15">
        <f t="shared" si="293"/>
        <v>42164.908530092594</v>
      </c>
      <c r="T3746" s="15">
        <f t="shared" si="294"/>
        <v>42194.908530092594</v>
      </c>
      <c r="U3746">
        <f t="shared" si="295"/>
        <v>2015</v>
      </c>
    </row>
    <row r="3747" spans="1:21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6"/>
        <v>0</v>
      </c>
      <c r="P3747" s="10">
        <f t="shared" si="292"/>
        <v>147.16999999999999</v>
      </c>
      <c r="Q3747" t="s">
        <v>8321</v>
      </c>
      <c r="R3747" t="s">
        <v>8325</v>
      </c>
      <c r="S3747" s="15">
        <f t="shared" si="293"/>
        <v>42321.08447916666</v>
      </c>
      <c r="T3747" s="15">
        <f t="shared" si="294"/>
        <v>42374</v>
      </c>
      <c r="U3747">
        <f t="shared" si="295"/>
        <v>2015</v>
      </c>
    </row>
    <row r="3748" spans="1:21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6"/>
        <v>0</v>
      </c>
      <c r="P3748" s="10">
        <f t="shared" si="292"/>
        <v>262.16000000000003</v>
      </c>
      <c r="Q3748" t="s">
        <v>8321</v>
      </c>
      <c r="R3748" t="s">
        <v>8325</v>
      </c>
      <c r="S3748" s="15">
        <f t="shared" si="293"/>
        <v>42713.962499999994</v>
      </c>
      <c r="T3748" s="15">
        <f t="shared" si="294"/>
        <v>42734.375</v>
      </c>
      <c r="U3748">
        <f t="shared" si="295"/>
        <v>2016</v>
      </c>
    </row>
    <row r="3749" spans="1:21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6"/>
        <v>0</v>
      </c>
      <c r="P3749" s="10">
        <f t="shared" si="292"/>
        <v>20.47</v>
      </c>
      <c r="Q3749" t="s">
        <v>8321</v>
      </c>
      <c r="R3749" t="s">
        <v>8339</v>
      </c>
      <c r="S3749" s="15">
        <f t="shared" si="293"/>
        <v>42285.909027777772</v>
      </c>
      <c r="T3749" s="15">
        <f t="shared" si="294"/>
        <v>42299.790972222225</v>
      </c>
      <c r="U3749">
        <f t="shared" si="295"/>
        <v>2015</v>
      </c>
    </row>
    <row r="3750" spans="1:21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6"/>
        <v>0</v>
      </c>
      <c r="P3750" s="10">
        <f t="shared" si="292"/>
        <v>577.28</v>
      </c>
      <c r="Q3750" t="s">
        <v>8321</v>
      </c>
      <c r="R3750" t="s">
        <v>8339</v>
      </c>
      <c r="S3750" s="15">
        <f t="shared" si="293"/>
        <v>40070.901412037041</v>
      </c>
      <c r="T3750" s="15">
        <f t="shared" si="294"/>
        <v>40144.207638888889</v>
      </c>
      <c r="U3750">
        <f t="shared" si="295"/>
        <v>2009</v>
      </c>
    </row>
    <row r="3751" spans="1:21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6"/>
        <v>0</v>
      </c>
      <c r="P3751" s="10">
        <f t="shared" si="292"/>
        <v>457.39</v>
      </c>
      <c r="Q3751" t="s">
        <v>8321</v>
      </c>
      <c r="R3751" t="s">
        <v>8339</v>
      </c>
      <c r="S3751" s="15">
        <f t="shared" si="293"/>
        <v>42228.629884259266</v>
      </c>
      <c r="T3751" s="15">
        <f t="shared" si="294"/>
        <v>42288.629884259266</v>
      </c>
      <c r="U3751">
        <f t="shared" si="295"/>
        <v>2015</v>
      </c>
    </row>
    <row r="3752" spans="1:21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6"/>
        <v>0</v>
      </c>
      <c r="P3752" s="10">
        <f t="shared" si="292"/>
        <v>220.74</v>
      </c>
      <c r="Q3752" t="s">
        <v>8321</v>
      </c>
      <c r="R3752" t="s">
        <v>8339</v>
      </c>
      <c r="S3752" s="15">
        <f t="shared" si="293"/>
        <v>41456.36241898148</v>
      </c>
      <c r="T3752" s="15">
        <f t="shared" si="294"/>
        <v>41486.36241898148</v>
      </c>
      <c r="U3752">
        <f t="shared" si="295"/>
        <v>2013</v>
      </c>
    </row>
    <row r="3753" spans="1:21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6"/>
        <v>0</v>
      </c>
      <c r="P3753" s="10">
        <f t="shared" si="292"/>
        <v>108</v>
      </c>
      <c r="Q3753" t="s">
        <v>8321</v>
      </c>
      <c r="R3753" t="s">
        <v>8339</v>
      </c>
      <c r="S3753" s="15">
        <f t="shared" si="293"/>
        <v>42591.31858796296</v>
      </c>
      <c r="T3753" s="15">
        <f t="shared" si="294"/>
        <v>42651.31858796296</v>
      </c>
      <c r="U3753">
        <f t="shared" si="295"/>
        <v>2016</v>
      </c>
    </row>
    <row r="3754" spans="1:21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6"/>
        <v>0</v>
      </c>
      <c r="P3754" s="10">
        <f t="shared" si="292"/>
        <v>324.69</v>
      </c>
      <c r="Q3754" t="s">
        <v>8321</v>
      </c>
      <c r="R3754" t="s">
        <v>8339</v>
      </c>
      <c r="S3754" s="15">
        <f t="shared" si="293"/>
        <v>41919.761782407404</v>
      </c>
      <c r="T3754" s="15">
        <f t="shared" si="294"/>
        <v>41929.761782407404</v>
      </c>
      <c r="U3754">
        <f t="shared" si="295"/>
        <v>2014</v>
      </c>
    </row>
    <row r="3755" spans="1:21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6"/>
        <v>0</v>
      </c>
      <c r="P3755" s="10">
        <f t="shared" si="292"/>
        <v>383.36</v>
      </c>
      <c r="Q3755" t="s">
        <v>8321</v>
      </c>
      <c r="R3755" t="s">
        <v>8339</v>
      </c>
      <c r="S3755" s="15">
        <f t="shared" si="293"/>
        <v>41550.793935185182</v>
      </c>
      <c r="T3755" s="15">
        <f t="shared" si="294"/>
        <v>41580.793935185182</v>
      </c>
      <c r="U3755">
        <f t="shared" si="295"/>
        <v>2013</v>
      </c>
    </row>
    <row r="3756" spans="1:21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6"/>
        <v>0</v>
      </c>
      <c r="P3756" s="10">
        <f t="shared" si="292"/>
        <v>117.68</v>
      </c>
      <c r="Q3756" t="s">
        <v>8321</v>
      </c>
      <c r="R3756" t="s">
        <v>8339</v>
      </c>
      <c r="S3756" s="15">
        <f t="shared" si="293"/>
        <v>41634.715173611112</v>
      </c>
      <c r="T3756" s="15">
        <f t="shared" si="294"/>
        <v>41664.715173611112</v>
      </c>
      <c r="U3756">
        <f t="shared" si="295"/>
        <v>2013</v>
      </c>
    </row>
    <row r="3757" spans="1:21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6"/>
        <v>0</v>
      </c>
      <c r="P3757" s="10">
        <f t="shared" si="292"/>
        <v>932.31</v>
      </c>
      <c r="Q3757" t="s">
        <v>8321</v>
      </c>
      <c r="R3757" t="s">
        <v>8339</v>
      </c>
      <c r="S3757" s="15">
        <f t="shared" si="293"/>
        <v>41837.767500000002</v>
      </c>
      <c r="T3757" s="15">
        <f t="shared" si="294"/>
        <v>41867.767500000002</v>
      </c>
      <c r="U3757">
        <f t="shared" si="295"/>
        <v>2014</v>
      </c>
    </row>
    <row r="3758" spans="1:21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6"/>
        <v>0</v>
      </c>
      <c r="P3758" s="10">
        <f t="shared" si="292"/>
        <v>92.25</v>
      </c>
      <c r="Q3758" t="s">
        <v>8321</v>
      </c>
      <c r="R3758" t="s">
        <v>8339</v>
      </c>
      <c r="S3758" s="15">
        <f t="shared" si="293"/>
        <v>41407.84684027778</v>
      </c>
      <c r="T3758" s="15">
        <f t="shared" si="294"/>
        <v>41427.84684027778</v>
      </c>
      <c r="U3758">
        <f t="shared" si="295"/>
        <v>2013</v>
      </c>
    </row>
    <row r="3759" spans="1:21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6"/>
        <v>0</v>
      </c>
      <c r="P3759" s="10">
        <f t="shared" si="292"/>
        <v>279.38</v>
      </c>
      <c r="Q3759" t="s">
        <v>8321</v>
      </c>
      <c r="R3759" t="s">
        <v>8339</v>
      </c>
      <c r="S3759" s="15">
        <f t="shared" si="293"/>
        <v>40705.126631944448</v>
      </c>
      <c r="T3759" s="15">
        <f t="shared" si="294"/>
        <v>40765.126631944448</v>
      </c>
      <c r="U3759">
        <f t="shared" si="295"/>
        <v>2011</v>
      </c>
    </row>
    <row r="3760" spans="1:21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6"/>
        <v>0</v>
      </c>
      <c r="P3760" s="10">
        <f t="shared" si="292"/>
        <v>56.34</v>
      </c>
      <c r="Q3760" t="s">
        <v>8321</v>
      </c>
      <c r="R3760" t="s">
        <v>8339</v>
      </c>
      <c r="S3760" s="15">
        <f t="shared" si="293"/>
        <v>41041.167627314811</v>
      </c>
      <c r="T3760" s="15">
        <f t="shared" si="294"/>
        <v>41101.160474537035</v>
      </c>
      <c r="U3760">
        <f t="shared" si="295"/>
        <v>2012</v>
      </c>
    </row>
    <row r="3761" spans="1:21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6"/>
        <v>0</v>
      </c>
      <c r="P3761" s="10">
        <f t="shared" si="292"/>
        <v>52.62</v>
      </c>
      <c r="Q3761" t="s">
        <v>8321</v>
      </c>
      <c r="R3761" t="s">
        <v>8339</v>
      </c>
      <c r="S3761" s="15">
        <f t="shared" si="293"/>
        <v>41827.989861111113</v>
      </c>
      <c r="T3761" s="15">
        <f t="shared" si="294"/>
        <v>41887.989861111113</v>
      </c>
      <c r="U3761">
        <f t="shared" si="295"/>
        <v>2014</v>
      </c>
    </row>
    <row r="3762" spans="1:21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6"/>
        <v>0</v>
      </c>
      <c r="P3762" s="10">
        <f t="shared" si="292"/>
        <v>53.87</v>
      </c>
      <c r="Q3762" t="s">
        <v>8321</v>
      </c>
      <c r="R3762" t="s">
        <v>8339</v>
      </c>
      <c r="S3762" s="15">
        <f t="shared" si="293"/>
        <v>42100.086145833338</v>
      </c>
      <c r="T3762" s="15">
        <f t="shared" si="294"/>
        <v>42130.086145833338</v>
      </c>
      <c r="U3762">
        <f t="shared" si="295"/>
        <v>2015</v>
      </c>
    </row>
    <row r="3763" spans="1:21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6"/>
        <v>0</v>
      </c>
      <c r="P3763" s="10">
        <f t="shared" si="292"/>
        <v>40.07</v>
      </c>
      <c r="Q3763" t="s">
        <v>8321</v>
      </c>
      <c r="R3763" t="s">
        <v>8339</v>
      </c>
      <c r="S3763" s="15">
        <f t="shared" si="293"/>
        <v>40987.83488425926</v>
      </c>
      <c r="T3763" s="15">
        <f t="shared" si="294"/>
        <v>41047.83488425926</v>
      </c>
      <c r="U3763">
        <f t="shared" si="295"/>
        <v>2012</v>
      </c>
    </row>
    <row r="3764" spans="1:21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6"/>
        <v>0</v>
      </c>
      <c r="P3764" s="10">
        <f t="shared" si="292"/>
        <v>91.83</v>
      </c>
      <c r="Q3764" t="s">
        <v>8321</v>
      </c>
      <c r="R3764" t="s">
        <v>8339</v>
      </c>
      <c r="S3764" s="15">
        <f t="shared" si="293"/>
        <v>42065.910983796297</v>
      </c>
      <c r="T3764" s="15">
        <f t="shared" si="294"/>
        <v>42095.869317129633</v>
      </c>
      <c r="U3764">
        <f t="shared" si="295"/>
        <v>2015</v>
      </c>
    </row>
    <row r="3765" spans="1:21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6"/>
        <v>0</v>
      </c>
      <c r="P3765" s="10">
        <f t="shared" si="292"/>
        <v>385.04</v>
      </c>
      <c r="Q3765" t="s">
        <v>8321</v>
      </c>
      <c r="R3765" t="s">
        <v>8339</v>
      </c>
      <c r="S3765" s="15">
        <f t="shared" si="293"/>
        <v>42669.594837962963</v>
      </c>
      <c r="T3765" s="15">
        <f t="shared" si="294"/>
        <v>42729.636504629627</v>
      </c>
      <c r="U3765">
        <f t="shared" si="295"/>
        <v>2016</v>
      </c>
    </row>
    <row r="3766" spans="1:21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6"/>
        <v>0</v>
      </c>
      <c r="P3766" s="10">
        <f t="shared" si="292"/>
        <v>408.98</v>
      </c>
      <c r="Q3766" t="s">
        <v>8321</v>
      </c>
      <c r="R3766" t="s">
        <v>8339</v>
      </c>
      <c r="S3766" s="15">
        <f t="shared" si="293"/>
        <v>42714.054398148146</v>
      </c>
      <c r="T3766" s="15">
        <f t="shared" si="294"/>
        <v>42744.054398148146</v>
      </c>
      <c r="U3766">
        <f t="shared" si="295"/>
        <v>2016</v>
      </c>
    </row>
    <row r="3767" spans="1:21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6"/>
        <v>0</v>
      </c>
      <c r="P3767" s="10">
        <f t="shared" si="292"/>
        <v>81.75</v>
      </c>
      <c r="Q3767" t="s">
        <v>8321</v>
      </c>
      <c r="R3767" t="s">
        <v>8339</v>
      </c>
      <c r="S3767" s="15">
        <f t="shared" si="293"/>
        <v>41113.968576388892</v>
      </c>
      <c r="T3767" s="15">
        <f t="shared" si="294"/>
        <v>41143.968576388892</v>
      </c>
      <c r="U3767">
        <f t="shared" si="295"/>
        <v>2012</v>
      </c>
    </row>
    <row r="3768" spans="1:21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6"/>
        <v>0</v>
      </c>
      <c r="P3768" s="10">
        <f t="shared" si="292"/>
        <v>223.1</v>
      </c>
      <c r="Q3768" t="s">
        <v>8321</v>
      </c>
      <c r="R3768" t="s">
        <v>8339</v>
      </c>
      <c r="S3768" s="15">
        <f t="shared" si="293"/>
        <v>42366.982627314821</v>
      </c>
      <c r="T3768" s="15">
        <f t="shared" si="294"/>
        <v>42396.982627314821</v>
      </c>
      <c r="U3768">
        <f t="shared" si="295"/>
        <v>2015</v>
      </c>
    </row>
    <row r="3769" spans="1:21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6"/>
        <v>0</v>
      </c>
      <c r="P3769" s="10">
        <f t="shared" si="292"/>
        <v>331.1</v>
      </c>
      <c r="Q3769" t="s">
        <v>8321</v>
      </c>
      <c r="R3769" t="s">
        <v>8339</v>
      </c>
      <c r="S3769" s="15">
        <f t="shared" si="293"/>
        <v>42596.03506944445</v>
      </c>
      <c r="T3769" s="15">
        <f t="shared" si="294"/>
        <v>42656.03506944445</v>
      </c>
      <c r="U3769">
        <f t="shared" si="295"/>
        <v>2016</v>
      </c>
    </row>
    <row r="3770" spans="1:21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6"/>
        <v>0</v>
      </c>
      <c r="P3770" s="10">
        <f t="shared" si="292"/>
        <v>54.75</v>
      </c>
      <c r="Q3770" t="s">
        <v>8321</v>
      </c>
      <c r="R3770" t="s">
        <v>8339</v>
      </c>
      <c r="S3770" s="15">
        <f t="shared" si="293"/>
        <v>42114.726134259254</v>
      </c>
      <c r="T3770" s="15">
        <f t="shared" si="294"/>
        <v>42144.726134259254</v>
      </c>
      <c r="U3770">
        <f t="shared" si="295"/>
        <v>2015</v>
      </c>
    </row>
    <row r="3771" spans="1:21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6"/>
        <v>0</v>
      </c>
      <c r="P3771" s="10">
        <f t="shared" ref="P3771:P3834" si="297">IFERROR(ROUND(E67/L67,2),0)</f>
        <v>61.38</v>
      </c>
      <c r="Q3771" t="s">
        <v>8321</v>
      </c>
      <c r="R3771" t="s">
        <v>8339</v>
      </c>
      <c r="S3771" s="15">
        <f t="shared" si="293"/>
        <v>42171.827604166669</v>
      </c>
      <c r="T3771" s="15">
        <f t="shared" si="294"/>
        <v>42201.827604166669</v>
      </c>
      <c r="U3771">
        <f t="shared" si="295"/>
        <v>2015</v>
      </c>
    </row>
    <row r="3772" spans="1:21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6"/>
        <v>0</v>
      </c>
      <c r="P3772" s="10">
        <f t="shared" si="297"/>
        <v>343.15</v>
      </c>
      <c r="Q3772" t="s">
        <v>8321</v>
      </c>
      <c r="R3772" t="s">
        <v>8339</v>
      </c>
      <c r="S3772" s="15">
        <f t="shared" si="293"/>
        <v>40703.234386574077</v>
      </c>
      <c r="T3772" s="15">
        <f t="shared" si="294"/>
        <v>40733.234386574077</v>
      </c>
      <c r="U3772">
        <f t="shared" si="295"/>
        <v>2011</v>
      </c>
    </row>
    <row r="3773" spans="1:21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6"/>
        <v>0</v>
      </c>
      <c r="P3773" s="10">
        <f t="shared" si="297"/>
        <v>566.39</v>
      </c>
      <c r="Q3773" t="s">
        <v>8321</v>
      </c>
      <c r="R3773" t="s">
        <v>8339</v>
      </c>
      <c r="S3773" s="15">
        <f t="shared" si="293"/>
        <v>42400.176377314812</v>
      </c>
      <c r="T3773" s="15">
        <f t="shared" si="294"/>
        <v>42430.176377314812</v>
      </c>
      <c r="U3773">
        <f t="shared" si="295"/>
        <v>2016</v>
      </c>
    </row>
    <row r="3774" spans="1:21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6"/>
        <v>0</v>
      </c>
      <c r="P3774" s="10">
        <f t="shared" si="297"/>
        <v>203.63</v>
      </c>
      <c r="Q3774" t="s">
        <v>8321</v>
      </c>
      <c r="R3774" t="s">
        <v>8339</v>
      </c>
      <c r="S3774" s="15">
        <f t="shared" si="293"/>
        <v>42091.778703703705</v>
      </c>
      <c r="T3774" s="15">
        <f t="shared" si="294"/>
        <v>42151.778703703705</v>
      </c>
      <c r="U3774">
        <f t="shared" si="295"/>
        <v>2015</v>
      </c>
    </row>
    <row r="3775" spans="1:21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6"/>
        <v>0</v>
      </c>
      <c r="P3775" s="10">
        <f t="shared" si="297"/>
        <v>89.31</v>
      </c>
      <c r="Q3775" t="s">
        <v>8321</v>
      </c>
      <c r="R3775" t="s">
        <v>8339</v>
      </c>
      <c r="S3775" s="15">
        <f t="shared" si="293"/>
        <v>42223.616018518514</v>
      </c>
      <c r="T3775" s="15">
        <f t="shared" si="294"/>
        <v>42253.615277777775</v>
      </c>
      <c r="U3775">
        <f t="shared" si="295"/>
        <v>2015</v>
      </c>
    </row>
    <row r="3776" spans="1:21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6"/>
        <v>0</v>
      </c>
      <c r="P3776" s="10">
        <f t="shared" si="297"/>
        <v>67.69</v>
      </c>
      <c r="Q3776" t="s">
        <v>8308</v>
      </c>
      <c r="R3776" t="s">
        <v>8342</v>
      </c>
      <c r="S3776" s="15">
        <f t="shared" si="293"/>
        <v>42380.696342592593</v>
      </c>
      <c r="T3776" s="15">
        <f t="shared" si="294"/>
        <v>42410.696342592593</v>
      </c>
      <c r="U3776">
        <f t="shared" si="295"/>
        <v>2016</v>
      </c>
    </row>
    <row r="3777" spans="1:21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6"/>
        <v>0</v>
      </c>
      <c r="P3777" s="10">
        <f t="shared" si="297"/>
        <v>31.82</v>
      </c>
      <c r="Q3777" t="s">
        <v>8308</v>
      </c>
      <c r="R3777" t="s">
        <v>8342</v>
      </c>
      <c r="S3777" s="15">
        <f t="shared" si="293"/>
        <v>42318.616851851853</v>
      </c>
      <c r="T3777" s="15">
        <f t="shared" si="294"/>
        <v>42378.616851851853</v>
      </c>
      <c r="U3777">
        <f t="shared" si="295"/>
        <v>2015</v>
      </c>
    </row>
    <row r="3778" spans="1:21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6"/>
        <v>0</v>
      </c>
      <c r="P3778" s="10">
        <f t="shared" si="297"/>
        <v>78.83</v>
      </c>
      <c r="Q3778" t="s">
        <v>8308</v>
      </c>
      <c r="R3778" t="s">
        <v>8342</v>
      </c>
      <c r="S3778" s="15">
        <f t="shared" si="293"/>
        <v>42503.353506944448</v>
      </c>
      <c r="T3778" s="15">
        <f t="shared" si="294"/>
        <v>42533.353506944448</v>
      </c>
      <c r="U3778">
        <f t="shared" si="295"/>
        <v>2016</v>
      </c>
    </row>
    <row r="3779" spans="1:21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6"/>
        <v>0</v>
      </c>
      <c r="P3779" s="10">
        <f t="shared" si="297"/>
        <v>60.97</v>
      </c>
      <c r="Q3779" t="s">
        <v>8308</v>
      </c>
      <c r="R3779" t="s">
        <v>8342</v>
      </c>
      <c r="S3779" s="15">
        <f t="shared" ref="S3779:S3842" si="298">(((J3779/60)/60)/24)+DATE(1970,1,1)</f>
        <v>42057.883159722223</v>
      </c>
      <c r="T3779" s="15">
        <f t="shared" ref="T3779:T3842" si="299">(((I3779/60)/60)/24)+DATE(1970,1,1)</f>
        <v>42087.841493055559</v>
      </c>
      <c r="U3779">
        <f t="shared" ref="U3779:U3842" si="300">YEAR(S3779)</f>
        <v>2015</v>
      </c>
    </row>
    <row r="3780" spans="1:21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6"/>
        <v>0</v>
      </c>
      <c r="P3780" s="10">
        <f t="shared" si="297"/>
        <v>120.39</v>
      </c>
      <c r="Q3780" t="s">
        <v>8308</v>
      </c>
      <c r="R3780" t="s">
        <v>8342</v>
      </c>
      <c r="S3780" s="15">
        <f t="shared" si="298"/>
        <v>42692.389062500006</v>
      </c>
      <c r="T3780" s="15">
        <f t="shared" si="299"/>
        <v>42722.389062500006</v>
      </c>
      <c r="U3780">
        <f t="shared" si="300"/>
        <v>2016</v>
      </c>
    </row>
    <row r="3781" spans="1:21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6"/>
        <v>0</v>
      </c>
      <c r="P3781" s="10">
        <f t="shared" si="297"/>
        <v>157.29</v>
      </c>
      <c r="Q3781" t="s">
        <v>8308</v>
      </c>
      <c r="R3781" t="s">
        <v>8342</v>
      </c>
      <c r="S3781" s="15">
        <f t="shared" si="298"/>
        <v>42165.785289351858</v>
      </c>
      <c r="T3781" s="15">
        <f t="shared" si="299"/>
        <v>42195.785289351858</v>
      </c>
      <c r="U3781">
        <f t="shared" si="300"/>
        <v>2015</v>
      </c>
    </row>
    <row r="3782" spans="1:21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6"/>
        <v>0</v>
      </c>
      <c r="P3782" s="10">
        <f t="shared" si="297"/>
        <v>127.36</v>
      </c>
      <c r="Q3782" t="s">
        <v>8308</v>
      </c>
      <c r="R3782" t="s">
        <v>8342</v>
      </c>
      <c r="S3782" s="15">
        <f t="shared" si="298"/>
        <v>41975.842523148152</v>
      </c>
      <c r="T3782" s="15">
        <f t="shared" si="299"/>
        <v>42005.842523148152</v>
      </c>
      <c r="U3782">
        <f t="shared" si="300"/>
        <v>2014</v>
      </c>
    </row>
    <row r="3783" spans="1:21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6"/>
        <v>0</v>
      </c>
      <c r="P3783" s="10">
        <f t="shared" si="297"/>
        <v>95.83</v>
      </c>
      <c r="Q3783" t="s">
        <v>8308</v>
      </c>
      <c r="R3783" t="s">
        <v>8342</v>
      </c>
      <c r="S3783" s="15">
        <f t="shared" si="298"/>
        <v>42282.71629629629</v>
      </c>
      <c r="T3783" s="15">
        <f t="shared" si="299"/>
        <v>42312.757962962962</v>
      </c>
      <c r="U3783">
        <f t="shared" si="300"/>
        <v>2015</v>
      </c>
    </row>
    <row r="3784" spans="1:21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6"/>
        <v>0</v>
      </c>
      <c r="P3784" s="10">
        <f t="shared" si="297"/>
        <v>53.48</v>
      </c>
      <c r="Q3784" t="s">
        <v>8308</v>
      </c>
      <c r="R3784" t="s">
        <v>8342</v>
      </c>
      <c r="S3784" s="15">
        <f t="shared" si="298"/>
        <v>42188.012777777782</v>
      </c>
      <c r="T3784" s="15">
        <f t="shared" si="299"/>
        <v>42218.012777777782</v>
      </c>
      <c r="U3784">
        <f t="shared" si="300"/>
        <v>2015</v>
      </c>
    </row>
    <row r="3785" spans="1:21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6"/>
        <v>0</v>
      </c>
      <c r="P3785" s="10">
        <f t="shared" si="297"/>
        <v>261.75</v>
      </c>
      <c r="Q3785" t="s">
        <v>8308</v>
      </c>
      <c r="R3785" t="s">
        <v>8342</v>
      </c>
      <c r="S3785" s="15">
        <f t="shared" si="298"/>
        <v>42055.739803240736</v>
      </c>
      <c r="T3785" s="15">
        <f t="shared" si="299"/>
        <v>42078.75</v>
      </c>
      <c r="U3785">
        <f t="shared" si="300"/>
        <v>2015</v>
      </c>
    </row>
    <row r="3786" spans="1:21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6"/>
        <v>0</v>
      </c>
      <c r="P3786" s="10">
        <f t="shared" si="297"/>
        <v>48.1</v>
      </c>
      <c r="Q3786" t="s">
        <v>8308</v>
      </c>
      <c r="R3786" t="s">
        <v>8342</v>
      </c>
      <c r="S3786" s="15">
        <f t="shared" si="298"/>
        <v>42283.3909375</v>
      </c>
      <c r="T3786" s="15">
        <f t="shared" si="299"/>
        <v>42339</v>
      </c>
      <c r="U3786">
        <f t="shared" si="300"/>
        <v>2015</v>
      </c>
    </row>
    <row r="3787" spans="1:21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6"/>
        <v>0</v>
      </c>
      <c r="P3787" s="10">
        <f t="shared" si="297"/>
        <v>227.85</v>
      </c>
      <c r="Q3787" t="s">
        <v>8308</v>
      </c>
      <c r="R3787" t="s">
        <v>8342</v>
      </c>
      <c r="S3787" s="15">
        <f t="shared" si="298"/>
        <v>42143.79415509259</v>
      </c>
      <c r="T3787" s="15">
        <f t="shared" si="299"/>
        <v>42173.79415509259</v>
      </c>
      <c r="U3787">
        <f t="shared" si="300"/>
        <v>2015</v>
      </c>
    </row>
    <row r="3788" spans="1:21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6"/>
        <v>0</v>
      </c>
      <c r="P3788" s="10">
        <f t="shared" si="297"/>
        <v>1008.24</v>
      </c>
      <c r="Q3788" t="s">
        <v>8308</v>
      </c>
      <c r="R3788" t="s">
        <v>8342</v>
      </c>
      <c r="S3788" s="15">
        <f t="shared" si="298"/>
        <v>41849.035370370373</v>
      </c>
      <c r="T3788" s="15">
        <f t="shared" si="299"/>
        <v>41879.035370370373</v>
      </c>
      <c r="U3788">
        <f t="shared" si="300"/>
        <v>2014</v>
      </c>
    </row>
    <row r="3789" spans="1:21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6"/>
        <v>0</v>
      </c>
      <c r="P3789" s="10">
        <f t="shared" si="297"/>
        <v>74.11</v>
      </c>
      <c r="Q3789" t="s">
        <v>8308</v>
      </c>
      <c r="R3789" t="s">
        <v>8342</v>
      </c>
      <c r="S3789" s="15">
        <f t="shared" si="298"/>
        <v>42300.825648148151</v>
      </c>
      <c r="T3789" s="15">
        <f t="shared" si="299"/>
        <v>42330.867314814815</v>
      </c>
      <c r="U3789">
        <f t="shared" si="300"/>
        <v>2015</v>
      </c>
    </row>
    <row r="3790" spans="1:21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6"/>
        <v>0</v>
      </c>
      <c r="P3790" s="10">
        <f t="shared" si="297"/>
        <v>179.28</v>
      </c>
      <c r="Q3790" t="s">
        <v>8308</v>
      </c>
      <c r="R3790" t="s">
        <v>8342</v>
      </c>
      <c r="S3790" s="15">
        <f t="shared" si="298"/>
        <v>42086.83085648148</v>
      </c>
      <c r="T3790" s="15">
        <f t="shared" si="299"/>
        <v>42116.83085648148</v>
      </c>
      <c r="U3790">
        <f t="shared" si="300"/>
        <v>2015</v>
      </c>
    </row>
    <row r="3791" spans="1:21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6"/>
        <v>0</v>
      </c>
      <c r="P3791" s="10">
        <f t="shared" si="297"/>
        <v>105.05</v>
      </c>
      <c r="Q3791" t="s">
        <v>8308</v>
      </c>
      <c r="R3791" t="s">
        <v>8342</v>
      </c>
      <c r="S3791" s="15">
        <f t="shared" si="298"/>
        <v>42328.560613425929</v>
      </c>
      <c r="T3791" s="15">
        <f t="shared" si="299"/>
        <v>42388.560613425929</v>
      </c>
      <c r="U3791">
        <f t="shared" si="300"/>
        <v>2015</v>
      </c>
    </row>
    <row r="3792" spans="1:21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6"/>
        <v>0</v>
      </c>
      <c r="P3792" s="10">
        <f t="shared" si="297"/>
        <v>790.84</v>
      </c>
      <c r="Q3792" t="s">
        <v>8308</v>
      </c>
      <c r="R3792" t="s">
        <v>8342</v>
      </c>
      <c r="S3792" s="15">
        <f t="shared" si="298"/>
        <v>42585.031782407401</v>
      </c>
      <c r="T3792" s="15">
        <f t="shared" si="299"/>
        <v>42615.031782407401</v>
      </c>
      <c r="U3792">
        <f t="shared" si="300"/>
        <v>2016</v>
      </c>
    </row>
    <row r="3793" spans="1:21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6"/>
        <v>0</v>
      </c>
      <c r="P3793" s="10">
        <f t="shared" si="297"/>
        <v>51.31</v>
      </c>
      <c r="Q3793" t="s">
        <v>8308</v>
      </c>
      <c r="R3793" t="s">
        <v>8342</v>
      </c>
      <c r="S3793" s="15">
        <f t="shared" si="298"/>
        <v>42515.061805555553</v>
      </c>
      <c r="T3793" s="15">
        <f t="shared" si="299"/>
        <v>42545.061805555553</v>
      </c>
      <c r="U3793">
        <f t="shared" si="300"/>
        <v>2016</v>
      </c>
    </row>
    <row r="3794" spans="1:21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6"/>
        <v>0</v>
      </c>
      <c r="P3794" s="10">
        <f t="shared" si="297"/>
        <v>55.28</v>
      </c>
      <c r="Q3794" t="s">
        <v>8308</v>
      </c>
      <c r="R3794" t="s">
        <v>8342</v>
      </c>
      <c r="S3794" s="15">
        <f t="shared" si="298"/>
        <v>42242.122210648144</v>
      </c>
      <c r="T3794" s="15">
        <f t="shared" si="299"/>
        <v>42272.122210648144</v>
      </c>
      <c r="U3794">
        <f t="shared" si="300"/>
        <v>2015</v>
      </c>
    </row>
    <row r="3795" spans="1:21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6"/>
        <v>0</v>
      </c>
      <c r="P3795" s="10">
        <f t="shared" si="297"/>
        <v>74.64</v>
      </c>
      <c r="Q3795" t="s">
        <v>8308</v>
      </c>
      <c r="R3795" t="s">
        <v>8342</v>
      </c>
      <c r="S3795" s="15">
        <f t="shared" si="298"/>
        <v>42761.376238425932</v>
      </c>
      <c r="T3795" s="15">
        <f t="shared" si="299"/>
        <v>42791.376238425932</v>
      </c>
      <c r="U3795">
        <f t="shared" si="300"/>
        <v>2017</v>
      </c>
    </row>
    <row r="3796" spans="1:21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6"/>
        <v>0</v>
      </c>
      <c r="P3796" s="10">
        <f t="shared" si="297"/>
        <v>149.03</v>
      </c>
      <c r="Q3796" t="s">
        <v>8308</v>
      </c>
      <c r="R3796" t="s">
        <v>8342</v>
      </c>
      <c r="S3796" s="15">
        <f t="shared" si="298"/>
        <v>42317.810219907406</v>
      </c>
      <c r="T3796" s="15">
        <f t="shared" si="299"/>
        <v>42347.810219907406</v>
      </c>
      <c r="U3796">
        <f t="shared" si="300"/>
        <v>2015</v>
      </c>
    </row>
    <row r="3797" spans="1:21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6"/>
        <v>0</v>
      </c>
      <c r="P3797" s="10">
        <f t="shared" si="297"/>
        <v>84.87</v>
      </c>
      <c r="Q3797" t="s">
        <v>8308</v>
      </c>
      <c r="R3797" t="s">
        <v>8342</v>
      </c>
      <c r="S3797" s="15">
        <f t="shared" si="298"/>
        <v>42122.009224537032</v>
      </c>
      <c r="T3797" s="15">
        <f t="shared" si="299"/>
        <v>42152.009224537032</v>
      </c>
      <c r="U3797">
        <f t="shared" si="300"/>
        <v>2015</v>
      </c>
    </row>
    <row r="3798" spans="1:21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6"/>
        <v>0</v>
      </c>
      <c r="P3798" s="10">
        <f t="shared" si="297"/>
        <v>192.39</v>
      </c>
      <c r="Q3798" t="s">
        <v>8308</v>
      </c>
      <c r="R3798" t="s">
        <v>8342</v>
      </c>
      <c r="S3798" s="15">
        <f t="shared" si="298"/>
        <v>42108.988900462966</v>
      </c>
      <c r="T3798" s="15">
        <f t="shared" si="299"/>
        <v>42138.988900462966</v>
      </c>
      <c r="U3798">
        <f t="shared" si="300"/>
        <v>2015</v>
      </c>
    </row>
    <row r="3799" spans="1:21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6"/>
        <v>0</v>
      </c>
      <c r="P3799" s="10">
        <f t="shared" si="297"/>
        <v>97.73</v>
      </c>
      <c r="Q3799" t="s">
        <v>8308</v>
      </c>
      <c r="R3799" t="s">
        <v>8342</v>
      </c>
      <c r="S3799" s="15">
        <f t="shared" si="298"/>
        <v>42790.895567129628</v>
      </c>
      <c r="T3799" s="15">
        <f t="shared" si="299"/>
        <v>42820.853900462964</v>
      </c>
      <c r="U3799">
        <f t="shared" si="300"/>
        <v>2017</v>
      </c>
    </row>
    <row r="3800" spans="1:21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6"/>
        <v>0</v>
      </c>
      <c r="P3800" s="10">
        <f t="shared" si="297"/>
        <v>589.95000000000005</v>
      </c>
      <c r="Q3800" t="s">
        <v>8308</v>
      </c>
      <c r="R3800" t="s">
        <v>8342</v>
      </c>
      <c r="S3800" s="15">
        <f t="shared" si="298"/>
        <v>41803.692789351851</v>
      </c>
      <c r="T3800" s="15">
        <f t="shared" si="299"/>
        <v>41833.692789351851</v>
      </c>
      <c r="U3800">
        <f t="shared" si="300"/>
        <v>2014</v>
      </c>
    </row>
    <row r="3801" spans="1:21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6"/>
        <v>0</v>
      </c>
      <c r="P3801" s="10">
        <f t="shared" si="297"/>
        <v>244.8</v>
      </c>
      <c r="Q3801" t="s">
        <v>8308</v>
      </c>
      <c r="R3801" t="s">
        <v>8342</v>
      </c>
      <c r="S3801" s="15">
        <f t="shared" si="298"/>
        <v>42303.659317129626</v>
      </c>
      <c r="T3801" s="15">
        <f t="shared" si="299"/>
        <v>42333.700983796298</v>
      </c>
      <c r="U3801">
        <f t="shared" si="300"/>
        <v>2015</v>
      </c>
    </row>
    <row r="3802" spans="1:21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6"/>
        <v>0</v>
      </c>
      <c r="P3802" s="10">
        <f t="shared" si="297"/>
        <v>379.23</v>
      </c>
      <c r="Q3802" t="s">
        <v>8308</v>
      </c>
      <c r="R3802" t="s">
        <v>8342</v>
      </c>
      <c r="S3802" s="15">
        <f t="shared" si="298"/>
        <v>42762.962013888886</v>
      </c>
      <c r="T3802" s="15">
        <f t="shared" si="299"/>
        <v>42791.961111111115</v>
      </c>
      <c r="U3802">
        <f t="shared" si="300"/>
        <v>2017</v>
      </c>
    </row>
    <row r="3803" spans="1:21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6"/>
        <v>0</v>
      </c>
      <c r="P3803" s="10">
        <f t="shared" si="297"/>
        <v>2500.9699999999998</v>
      </c>
      <c r="Q3803" t="s">
        <v>8308</v>
      </c>
      <c r="R3803" t="s">
        <v>8310</v>
      </c>
      <c r="S3803" s="15">
        <f t="shared" si="298"/>
        <v>42189.673263888893</v>
      </c>
      <c r="T3803" s="15">
        <f t="shared" si="299"/>
        <v>42219.673263888893</v>
      </c>
      <c r="U3803">
        <f t="shared" si="300"/>
        <v>2015</v>
      </c>
    </row>
    <row r="3804" spans="1:21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6"/>
        <v>0</v>
      </c>
      <c r="P3804" s="10">
        <f t="shared" si="297"/>
        <v>144.69</v>
      </c>
      <c r="Q3804" t="s">
        <v>8308</v>
      </c>
      <c r="R3804" t="s">
        <v>8310</v>
      </c>
      <c r="S3804" s="15">
        <f t="shared" si="298"/>
        <v>42676.995173611111</v>
      </c>
      <c r="T3804" s="15">
        <f t="shared" si="299"/>
        <v>42718.777083333334</v>
      </c>
      <c r="U3804">
        <f t="shared" si="300"/>
        <v>2016</v>
      </c>
    </row>
    <row r="3805" spans="1:21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6"/>
        <v>0</v>
      </c>
      <c r="P3805" s="10">
        <f t="shared" si="297"/>
        <v>800.7</v>
      </c>
      <c r="Q3805" t="s">
        <v>8308</v>
      </c>
      <c r="R3805" t="s">
        <v>8310</v>
      </c>
      <c r="S3805" s="15">
        <f t="shared" si="298"/>
        <v>41837.984976851854</v>
      </c>
      <c r="T3805" s="15">
        <f t="shared" si="299"/>
        <v>41871.030555555553</v>
      </c>
      <c r="U3805">
        <f t="shared" si="300"/>
        <v>2014</v>
      </c>
    </row>
    <row r="3806" spans="1:21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ref="O3806:O3869" si="301">ROUND(E3806/D3806*100,0)</f>
        <v>0</v>
      </c>
      <c r="P3806" s="10">
        <f t="shared" si="297"/>
        <v>51.21</v>
      </c>
      <c r="Q3806" t="s">
        <v>8311</v>
      </c>
      <c r="R3806" t="s">
        <v>8352</v>
      </c>
      <c r="S3806" s="15">
        <f t="shared" si="298"/>
        <v>42670.764039351852</v>
      </c>
      <c r="T3806" s="15">
        <f t="shared" si="299"/>
        <v>42700.805706018517</v>
      </c>
      <c r="U3806">
        <f t="shared" si="300"/>
        <v>2016</v>
      </c>
    </row>
    <row r="3807" spans="1:21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301"/>
        <v>0</v>
      </c>
      <c r="P3807" s="10">
        <f t="shared" si="297"/>
        <v>64.819999999999993</v>
      </c>
      <c r="Q3807" t="s">
        <v>8311</v>
      </c>
      <c r="R3807" t="s">
        <v>8352</v>
      </c>
      <c r="S3807" s="15">
        <f t="shared" si="298"/>
        <v>42690.858449074076</v>
      </c>
      <c r="T3807" s="15">
        <f t="shared" si="299"/>
        <v>42708.25</v>
      </c>
      <c r="U3807">
        <f t="shared" si="300"/>
        <v>2016</v>
      </c>
    </row>
    <row r="3808" spans="1:21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301"/>
        <v>0</v>
      </c>
      <c r="P3808" s="10">
        <f t="shared" si="297"/>
        <v>226.21</v>
      </c>
      <c r="Q3808" t="s">
        <v>8311</v>
      </c>
      <c r="R3808" t="s">
        <v>8352</v>
      </c>
      <c r="S3808" s="15">
        <f t="shared" si="298"/>
        <v>42227.173159722224</v>
      </c>
      <c r="T3808" s="15">
        <f t="shared" si="299"/>
        <v>42257.173159722224</v>
      </c>
      <c r="U3808">
        <f t="shared" si="300"/>
        <v>2015</v>
      </c>
    </row>
    <row r="3809" spans="1:21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301"/>
        <v>0</v>
      </c>
      <c r="P3809" s="10">
        <f t="shared" si="297"/>
        <v>156.05000000000001</v>
      </c>
      <c r="Q3809" t="s">
        <v>8311</v>
      </c>
      <c r="R3809" t="s">
        <v>8352</v>
      </c>
      <c r="S3809" s="15">
        <f t="shared" si="298"/>
        <v>42021.783368055556</v>
      </c>
      <c r="T3809" s="15">
        <f t="shared" si="299"/>
        <v>42051.783368055556</v>
      </c>
      <c r="U3809">
        <f t="shared" si="300"/>
        <v>2015</v>
      </c>
    </row>
    <row r="3810" spans="1:21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301"/>
        <v>0</v>
      </c>
      <c r="P3810" s="10">
        <f t="shared" si="297"/>
        <v>71.849999999999994</v>
      </c>
      <c r="Q3810" t="s">
        <v>8311</v>
      </c>
      <c r="R3810" t="s">
        <v>8352</v>
      </c>
      <c r="S3810" s="15">
        <f t="shared" si="298"/>
        <v>41594.207060185188</v>
      </c>
      <c r="T3810" s="15">
        <f t="shared" si="299"/>
        <v>41624.207060185188</v>
      </c>
      <c r="U3810">
        <f t="shared" si="300"/>
        <v>2013</v>
      </c>
    </row>
    <row r="3811" spans="1:21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301"/>
        <v>0</v>
      </c>
      <c r="P3811" s="10">
        <f t="shared" si="297"/>
        <v>138.49</v>
      </c>
      <c r="Q3811" t="s">
        <v>8311</v>
      </c>
      <c r="R3811" t="s">
        <v>8352</v>
      </c>
      <c r="S3811" s="15">
        <f t="shared" si="298"/>
        <v>41289.999641203707</v>
      </c>
      <c r="T3811" s="15">
        <f t="shared" si="299"/>
        <v>41329.999641203707</v>
      </c>
      <c r="U3811">
        <f t="shared" si="300"/>
        <v>2013</v>
      </c>
    </row>
    <row r="3812" spans="1:21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301"/>
        <v>0</v>
      </c>
      <c r="P3812" s="10">
        <f t="shared" si="297"/>
        <v>154.41999999999999</v>
      </c>
      <c r="Q3812" t="s">
        <v>8327</v>
      </c>
      <c r="R3812" t="s">
        <v>8350</v>
      </c>
      <c r="S3812" s="15">
        <f t="shared" si="298"/>
        <v>42248.723738425921</v>
      </c>
      <c r="T3812" s="15">
        <f t="shared" si="299"/>
        <v>42268.723738425921</v>
      </c>
      <c r="U3812">
        <f t="shared" si="300"/>
        <v>2015</v>
      </c>
    </row>
    <row r="3813" spans="1:21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301"/>
        <v>0</v>
      </c>
      <c r="P3813" s="10">
        <f t="shared" si="297"/>
        <v>188.38</v>
      </c>
      <c r="Q3813" t="s">
        <v>8327</v>
      </c>
      <c r="R3813" t="s">
        <v>8328</v>
      </c>
      <c r="S3813" s="15">
        <f t="shared" si="298"/>
        <v>41026.958969907406</v>
      </c>
      <c r="T3813" s="15">
        <f t="shared" si="299"/>
        <v>41056.958969907406</v>
      </c>
      <c r="U3813">
        <f t="shared" si="300"/>
        <v>2012</v>
      </c>
    </row>
    <row r="3814" spans="1:21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301"/>
        <v>0</v>
      </c>
      <c r="P3814" s="10">
        <f t="shared" si="297"/>
        <v>143.21</v>
      </c>
      <c r="Q3814" t="s">
        <v>8327</v>
      </c>
      <c r="R3814" t="s">
        <v>8328</v>
      </c>
      <c r="S3814" s="15">
        <f t="shared" si="298"/>
        <v>41211.688750000001</v>
      </c>
      <c r="T3814" s="15">
        <f t="shared" si="299"/>
        <v>41241.730416666665</v>
      </c>
      <c r="U3814">
        <f t="shared" si="300"/>
        <v>2012</v>
      </c>
    </row>
    <row r="3815" spans="1:21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301"/>
        <v>0</v>
      </c>
      <c r="P3815" s="10">
        <f t="shared" si="297"/>
        <v>186.81</v>
      </c>
      <c r="Q3815" t="s">
        <v>8327</v>
      </c>
      <c r="R3815" t="s">
        <v>8350</v>
      </c>
      <c r="S3815" s="15">
        <f t="shared" si="298"/>
        <v>40291.81150462963</v>
      </c>
      <c r="T3815" s="15">
        <f t="shared" si="299"/>
        <v>40337.799305555556</v>
      </c>
      <c r="U3815">
        <f t="shared" si="300"/>
        <v>2010</v>
      </c>
    </row>
    <row r="3816" spans="1:21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301"/>
        <v>0</v>
      </c>
      <c r="P3816" s="10">
        <f t="shared" si="297"/>
        <v>73.489999999999995</v>
      </c>
      <c r="Q3816" t="s">
        <v>8327</v>
      </c>
      <c r="R3816" t="s">
        <v>8350</v>
      </c>
      <c r="S3816" s="15">
        <f t="shared" si="298"/>
        <v>41681.189699074072</v>
      </c>
      <c r="T3816" s="15">
        <f t="shared" si="299"/>
        <v>41711.148032407407</v>
      </c>
      <c r="U3816">
        <f t="shared" si="300"/>
        <v>2014</v>
      </c>
    </row>
    <row r="3817" spans="1:21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301"/>
        <v>0</v>
      </c>
      <c r="P3817" s="10">
        <f t="shared" si="297"/>
        <v>118.61</v>
      </c>
      <c r="Q3817" t="s">
        <v>8327</v>
      </c>
      <c r="R3817" t="s">
        <v>8350</v>
      </c>
      <c r="S3817" s="15">
        <f t="shared" si="298"/>
        <v>40767.192395833335</v>
      </c>
      <c r="T3817" s="15">
        <f t="shared" si="299"/>
        <v>40797.192395833335</v>
      </c>
      <c r="U3817">
        <f t="shared" si="300"/>
        <v>2011</v>
      </c>
    </row>
    <row r="3818" spans="1:21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301"/>
        <v>0</v>
      </c>
      <c r="P3818" s="10">
        <f t="shared" si="297"/>
        <v>182.78</v>
      </c>
      <c r="Q3818" t="s">
        <v>8327</v>
      </c>
      <c r="R3818" t="s">
        <v>8350</v>
      </c>
      <c r="S3818" s="15">
        <f t="shared" si="298"/>
        <v>40340.801562499997</v>
      </c>
      <c r="T3818" s="15">
        <f t="shared" si="299"/>
        <v>40386.207638888889</v>
      </c>
      <c r="U3818">
        <f t="shared" si="300"/>
        <v>2010</v>
      </c>
    </row>
    <row r="3819" spans="1:21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01"/>
        <v>0</v>
      </c>
      <c r="P3819" s="10">
        <f t="shared" si="297"/>
        <v>161.88</v>
      </c>
      <c r="Q3819" t="s">
        <v>8327</v>
      </c>
      <c r="R3819" t="s">
        <v>8350</v>
      </c>
      <c r="S3819" s="15">
        <f t="shared" si="298"/>
        <v>41642.005150462966</v>
      </c>
      <c r="T3819" s="15">
        <f t="shared" si="299"/>
        <v>41663.005150462966</v>
      </c>
      <c r="U3819">
        <f t="shared" si="300"/>
        <v>2014</v>
      </c>
    </row>
    <row r="3820" spans="1:21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01"/>
        <v>0</v>
      </c>
      <c r="P3820" s="10">
        <f t="shared" si="297"/>
        <v>66.62</v>
      </c>
      <c r="Q3820" t="s">
        <v>8327</v>
      </c>
      <c r="R3820" t="s">
        <v>8350</v>
      </c>
      <c r="S3820" s="15">
        <f t="shared" si="298"/>
        <v>41116.763275462967</v>
      </c>
      <c r="T3820" s="15">
        <f t="shared" si="299"/>
        <v>41146.763275462967</v>
      </c>
      <c r="U3820">
        <f t="shared" si="300"/>
        <v>2012</v>
      </c>
    </row>
    <row r="3821" spans="1:21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01"/>
        <v>0</v>
      </c>
      <c r="P3821" s="10">
        <f t="shared" si="297"/>
        <v>201.6</v>
      </c>
      <c r="Q3821" t="s">
        <v>8327</v>
      </c>
      <c r="R3821" t="s">
        <v>8350</v>
      </c>
      <c r="S3821" s="15">
        <f t="shared" si="298"/>
        <v>40434.853402777779</v>
      </c>
      <c r="T3821" s="15">
        <f t="shared" si="299"/>
        <v>40473.208333333336</v>
      </c>
      <c r="U3821">
        <f t="shared" si="300"/>
        <v>2010</v>
      </c>
    </row>
    <row r="3822" spans="1:21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01"/>
        <v>0</v>
      </c>
      <c r="P3822" s="10">
        <f t="shared" si="297"/>
        <v>75.44</v>
      </c>
      <c r="Q3822" t="s">
        <v>8327</v>
      </c>
      <c r="R3822" t="s">
        <v>8350</v>
      </c>
      <c r="S3822" s="15">
        <f t="shared" si="298"/>
        <v>41562.67155092593</v>
      </c>
      <c r="T3822" s="15">
        <f t="shared" si="299"/>
        <v>41592.713217592594</v>
      </c>
      <c r="U3822">
        <f t="shared" si="300"/>
        <v>2013</v>
      </c>
    </row>
    <row r="3823" spans="1:21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01"/>
        <v>0</v>
      </c>
      <c r="P3823" s="10">
        <f t="shared" si="297"/>
        <v>101.86</v>
      </c>
      <c r="Q3823" t="s">
        <v>8327</v>
      </c>
      <c r="R3823" t="s">
        <v>8350</v>
      </c>
      <c r="S3823" s="15">
        <f t="shared" si="298"/>
        <v>40338.02002314815</v>
      </c>
      <c r="T3823" s="15">
        <f t="shared" si="299"/>
        <v>40367.944444444445</v>
      </c>
      <c r="U3823">
        <f t="shared" si="300"/>
        <v>2010</v>
      </c>
    </row>
    <row r="3824" spans="1:21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01"/>
        <v>0</v>
      </c>
      <c r="P3824" s="10">
        <f t="shared" si="297"/>
        <v>75.650000000000006</v>
      </c>
      <c r="Q3824" t="s">
        <v>8327</v>
      </c>
      <c r="R3824" t="s">
        <v>8350</v>
      </c>
      <c r="S3824" s="15">
        <f t="shared" si="298"/>
        <v>41013.822858796295</v>
      </c>
      <c r="T3824" s="15">
        <f t="shared" si="299"/>
        <v>41043.822858796295</v>
      </c>
      <c r="U3824">
        <f t="shared" si="300"/>
        <v>2012</v>
      </c>
    </row>
    <row r="3825" spans="1:21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01"/>
        <v>0</v>
      </c>
      <c r="P3825" s="10">
        <f t="shared" si="297"/>
        <v>100.08</v>
      </c>
      <c r="Q3825" t="s">
        <v>8327</v>
      </c>
      <c r="R3825" t="s">
        <v>8350</v>
      </c>
      <c r="S3825" s="15">
        <f t="shared" si="298"/>
        <v>40978.238067129627</v>
      </c>
      <c r="T3825" s="15">
        <f t="shared" si="299"/>
        <v>41008.196400462963</v>
      </c>
      <c r="U3825">
        <f t="shared" si="300"/>
        <v>2012</v>
      </c>
    </row>
    <row r="3826" spans="1:21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01"/>
        <v>0</v>
      </c>
      <c r="P3826" s="10">
        <f t="shared" si="297"/>
        <v>147.68</v>
      </c>
      <c r="Q3826" t="s">
        <v>8327</v>
      </c>
      <c r="R3826" t="s">
        <v>8350</v>
      </c>
      <c r="S3826" s="15">
        <f t="shared" si="298"/>
        <v>40883.024178240739</v>
      </c>
      <c r="T3826" s="15">
        <f t="shared" si="299"/>
        <v>40926.833333333336</v>
      </c>
      <c r="U3826">
        <f t="shared" si="300"/>
        <v>2011</v>
      </c>
    </row>
    <row r="3827" spans="1:21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01"/>
        <v>0</v>
      </c>
      <c r="P3827" s="10">
        <f t="shared" si="297"/>
        <v>74.58</v>
      </c>
      <c r="Q3827" t="s">
        <v>8308</v>
      </c>
      <c r="R3827" t="s">
        <v>8310</v>
      </c>
      <c r="S3827" s="15">
        <f t="shared" si="298"/>
        <v>42491.781319444446</v>
      </c>
      <c r="T3827" s="15">
        <f t="shared" si="299"/>
        <v>42551.781319444446</v>
      </c>
      <c r="U3827">
        <f t="shared" si="300"/>
        <v>2016</v>
      </c>
    </row>
    <row r="3828" spans="1:21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01"/>
        <v>0</v>
      </c>
      <c r="P3828" s="10">
        <f t="shared" si="297"/>
        <v>88.26</v>
      </c>
      <c r="Q3828" t="s">
        <v>8308</v>
      </c>
      <c r="R3828" t="s">
        <v>8310</v>
      </c>
      <c r="S3828" s="15">
        <f t="shared" si="298"/>
        <v>42614.356770833328</v>
      </c>
      <c r="T3828" s="15">
        <f t="shared" si="299"/>
        <v>42644.356770833328</v>
      </c>
      <c r="U3828">
        <f t="shared" si="300"/>
        <v>2016</v>
      </c>
    </row>
    <row r="3829" spans="1:21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01"/>
        <v>0</v>
      </c>
      <c r="P3829" s="10">
        <f t="shared" si="297"/>
        <v>358.97</v>
      </c>
      <c r="Q3829" t="s">
        <v>8346</v>
      </c>
      <c r="R3829" t="s">
        <v>8347</v>
      </c>
      <c r="S3829" s="15">
        <f t="shared" si="298"/>
        <v>41831.060092592597</v>
      </c>
      <c r="T3829" s="15">
        <f t="shared" si="299"/>
        <v>41851.060092592597</v>
      </c>
      <c r="U3829">
        <f t="shared" si="300"/>
        <v>2014</v>
      </c>
    </row>
    <row r="3830" spans="1:21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01"/>
        <v>0</v>
      </c>
      <c r="P3830" s="10">
        <f t="shared" si="297"/>
        <v>244.12</v>
      </c>
      <c r="Q3830" t="s">
        <v>8346</v>
      </c>
      <c r="R3830" t="s">
        <v>8347</v>
      </c>
      <c r="S3830" s="15">
        <f t="shared" si="298"/>
        <v>42319.851388888885</v>
      </c>
      <c r="T3830" s="15">
        <f t="shared" si="299"/>
        <v>42364.851388888885</v>
      </c>
      <c r="U3830">
        <f t="shared" si="300"/>
        <v>2015</v>
      </c>
    </row>
    <row r="3831" spans="1:21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01"/>
        <v>0</v>
      </c>
      <c r="P3831" s="10">
        <f t="shared" si="297"/>
        <v>64.63</v>
      </c>
      <c r="Q3831" t="s">
        <v>8346</v>
      </c>
      <c r="R3831" t="s">
        <v>8347</v>
      </c>
      <c r="S3831" s="15">
        <f t="shared" si="298"/>
        <v>42382.431076388893</v>
      </c>
      <c r="T3831" s="15">
        <f t="shared" si="299"/>
        <v>42412.431076388893</v>
      </c>
      <c r="U3831">
        <f t="shared" si="300"/>
        <v>2016</v>
      </c>
    </row>
    <row r="3832" spans="1:21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01"/>
        <v>0</v>
      </c>
      <c r="P3832" s="10">
        <f t="shared" si="297"/>
        <v>103.52</v>
      </c>
      <c r="Q3832" t="s">
        <v>8346</v>
      </c>
      <c r="R3832" t="s">
        <v>8347</v>
      </c>
      <c r="S3832" s="15">
        <f t="shared" si="298"/>
        <v>42231.7971875</v>
      </c>
      <c r="T3832" s="15">
        <f t="shared" si="299"/>
        <v>42261.7971875</v>
      </c>
      <c r="U3832">
        <f t="shared" si="300"/>
        <v>2015</v>
      </c>
    </row>
    <row r="3833" spans="1:21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01"/>
        <v>0</v>
      </c>
      <c r="P3833" s="10">
        <f t="shared" si="297"/>
        <v>133.74</v>
      </c>
      <c r="Q3833" t="s">
        <v>8346</v>
      </c>
      <c r="R3833" t="s">
        <v>8347</v>
      </c>
      <c r="S3833" s="15">
        <f t="shared" si="298"/>
        <v>41850.014178240745</v>
      </c>
      <c r="T3833" s="15">
        <f t="shared" si="299"/>
        <v>41878.014178240745</v>
      </c>
      <c r="U3833">
        <f t="shared" si="300"/>
        <v>2014</v>
      </c>
    </row>
    <row r="3834" spans="1:21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01"/>
        <v>0</v>
      </c>
      <c r="P3834" s="10">
        <f t="shared" si="297"/>
        <v>153.52000000000001</v>
      </c>
      <c r="Q3834" t="s">
        <v>8346</v>
      </c>
      <c r="R3834" t="s">
        <v>8347</v>
      </c>
      <c r="S3834" s="15">
        <f t="shared" si="298"/>
        <v>42483.797395833331</v>
      </c>
      <c r="T3834" s="15">
        <f t="shared" si="299"/>
        <v>42527.839583333334</v>
      </c>
      <c r="U3834">
        <f t="shared" si="300"/>
        <v>2016</v>
      </c>
    </row>
    <row r="3835" spans="1:21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01"/>
        <v>0</v>
      </c>
      <c r="P3835" s="10">
        <f t="shared" ref="P3835:P3898" si="302">IFERROR(ROUND(E131/L131,2),0)</f>
        <v>118.45</v>
      </c>
      <c r="Q3835" t="s">
        <v>8346</v>
      </c>
      <c r="R3835" t="s">
        <v>8347</v>
      </c>
      <c r="S3835" s="15">
        <f t="shared" si="298"/>
        <v>41831.851840277777</v>
      </c>
      <c r="T3835" s="15">
        <f t="shared" si="299"/>
        <v>41861.916666666664</v>
      </c>
      <c r="U3835">
        <f t="shared" si="300"/>
        <v>2014</v>
      </c>
    </row>
    <row r="3836" spans="1:21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01"/>
        <v>0</v>
      </c>
      <c r="P3836" s="10">
        <f t="shared" si="302"/>
        <v>80.989999999999995</v>
      </c>
      <c r="Q3836" t="s">
        <v>8346</v>
      </c>
      <c r="R3836" t="s">
        <v>8347</v>
      </c>
      <c r="S3836" s="15">
        <f t="shared" si="298"/>
        <v>42406.992418981477</v>
      </c>
      <c r="T3836" s="15">
        <f t="shared" si="299"/>
        <v>42436.992418981477</v>
      </c>
      <c r="U3836">
        <f t="shared" si="300"/>
        <v>2016</v>
      </c>
    </row>
    <row r="3837" spans="1:21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01"/>
        <v>0</v>
      </c>
      <c r="P3837" s="10">
        <f t="shared" si="302"/>
        <v>118.2</v>
      </c>
      <c r="Q3837" t="s">
        <v>8346</v>
      </c>
      <c r="R3837" t="s">
        <v>8347</v>
      </c>
      <c r="S3837" s="15">
        <f t="shared" si="298"/>
        <v>42058.719641203701</v>
      </c>
      <c r="T3837" s="15">
        <f t="shared" si="299"/>
        <v>42118.677974537044</v>
      </c>
      <c r="U3837">
        <f t="shared" si="300"/>
        <v>2015</v>
      </c>
    </row>
    <row r="3838" spans="1:21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01"/>
        <v>0</v>
      </c>
      <c r="P3838" s="10">
        <f t="shared" si="302"/>
        <v>92.16</v>
      </c>
      <c r="Q3838" t="s">
        <v>8346</v>
      </c>
      <c r="R3838" t="s">
        <v>8347</v>
      </c>
      <c r="S3838" s="15">
        <f t="shared" si="298"/>
        <v>42678.871331018512</v>
      </c>
      <c r="T3838" s="15">
        <f t="shared" si="299"/>
        <v>42708.912997685184</v>
      </c>
      <c r="U3838">
        <f t="shared" si="300"/>
        <v>2016</v>
      </c>
    </row>
    <row r="3839" spans="1:21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01"/>
        <v>0</v>
      </c>
      <c r="P3839" s="10">
        <f t="shared" si="302"/>
        <v>511.65</v>
      </c>
      <c r="Q3839" t="s">
        <v>8346</v>
      </c>
      <c r="R3839" t="s">
        <v>8347</v>
      </c>
      <c r="S3839" s="15">
        <f t="shared" si="298"/>
        <v>42047.900960648149</v>
      </c>
      <c r="T3839" s="15">
        <f t="shared" si="299"/>
        <v>42089</v>
      </c>
      <c r="U3839">
        <f t="shared" si="300"/>
        <v>2015</v>
      </c>
    </row>
    <row r="3840" spans="1:21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01"/>
        <v>0</v>
      </c>
      <c r="P3840" s="10">
        <f t="shared" si="302"/>
        <v>307.2</v>
      </c>
      <c r="Q3840" t="s">
        <v>8346</v>
      </c>
      <c r="R3840" t="s">
        <v>8347</v>
      </c>
      <c r="S3840" s="15">
        <f t="shared" si="298"/>
        <v>42046.79</v>
      </c>
      <c r="T3840" s="15">
        <f t="shared" si="299"/>
        <v>42076.748333333337</v>
      </c>
      <c r="U3840">
        <f t="shared" si="300"/>
        <v>2015</v>
      </c>
    </row>
    <row r="3841" spans="1:21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01"/>
        <v>0</v>
      </c>
      <c r="P3841" s="10">
        <f t="shared" si="302"/>
        <v>83.35</v>
      </c>
      <c r="Q3841" t="s">
        <v>8346</v>
      </c>
      <c r="R3841" t="s">
        <v>8347</v>
      </c>
      <c r="S3841" s="15">
        <f t="shared" si="298"/>
        <v>42432.276712962965</v>
      </c>
      <c r="T3841" s="15">
        <f t="shared" si="299"/>
        <v>42492.041666666672</v>
      </c>
      <c r="U3841">
        <f t="shared" si="300"/>
        <v>2016</v>
      </c>
    </row>
    <row r="3842" spans="1:21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01"/>
        <v>0</v>
      </c>
      <c r="P3842" s="10">
        <f t="shared" si="302"/>
        <v>161.12</v>
      </c>
      <c r="Q3842" t="s">
        <v>8346</v>
      </c>
      <c r="R3842" t="s">
        <v>8347</v>
      </c>
      <c r="S3842" s="15">
        <f t="shared" si="298"/>
        <v>42583.030810185184</v>
      </c>
      <c r="T3842" s="15">
        <f t="shared" si="299"/>
        <v>42613.030810185184</v>
      </c>
      <c r="U3842">
        <f t="shared" si="300"/>
        <v>2016</v>
      </c>
    </row>
    <row r="3843" spans="1:21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1"/>
        <v>0</v>
      </c>
      <c r="P3843" s="10">
        <f t="shared" si="302"/>
        <v>42.63</v>
      </c>
      <c r="Q3843" t="s">
        <v>8316</v>
      </c>
      <c r="R3843" t="s">
        <v>8334</v>
      </c>
      <c r="S3843" s="15">
        <f t="shared" ref="S3843:S3906" si="303">(((J3843/60)/60)/24)+DATE(1970,1,1)</f>
        <v>42295.753391203703</v>
      </c>
      <c r="T3843" s="15">
        <f t="shared" ref="T3843:T3906" si="304">(((I3843/60)/60)/24)+DATE(1970,1,1)</f>
        <v>42325.795057870375</v>
      </c>
      <c r="U3843">
        <f t="shared" ref="U3843:U3906" si="305">YEAR(S3843)</f>
        <v>2015</v>
      </c>
    </row>
    <row r="3844" spans="1:21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1"/>
        <v>0</v>
      </c>
      <c r="P3844" s="10">
        <f t="shared" si="302"/>
        <v>80.73</v>
      </c>
      <c r="Q3844" t="s">
        <v>8316</v>
      </c>
      <c r="R3844" t="s">
        <v>8334</v>
      </c>
      <c r="S3844" s="15">
        <f t="shared" si="303"/>
        <v>41829.912083333329</v>
      </c>
      <c r="T3844" s="15">
        <f t="shared" si="304"/>
        <v>41859.912083333329</v>
      </c>
      <c r="U3844">
        <f t="shared" si="305"/>
        <v>2014</v>
      </c>
    </row>
    <row r="3845" spans="1:21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1"/>
        <v>0</v>
      </c>
      <c r="P3845" s="10">
        <f t="shared" si="302"/>
        <v>201.96</v>
      </c>
      <c r="Q3845" t="s">
        <v>8316</v>
      </c>
      <c r="R3845" t="s">
        <v>8334</v>
      </c>
      <c r="S3845" s="15">
        <f t="shared" si="303"/>
        <v>41775.713969907411</v>
      </c>
      <c r="T3845" s="15">
        <f t="shared" si="304"/>
        <v>41805.713969907411</v>
      </c>
      <c r="U3845">
        <f t="shared" si="305"/>
        <v>2014</v>
      </c>
    </row>
    <row r="3846" spans="1:21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1"/>
        <v>0</v>
      </c>
      <c r="P3846" s="10">
        <f t="shared" si="302"/>
        <v>60.3</v>
      </c>
      <c r="Q3846" t="s">
        <v>8316</v>
      </c>
      <c r="R3846" t="s">
        <v>8334</v>
      </c>
      <c r="S3846" s="15">
        <f t="shared" si="303"/>
        <v>41813.861388888887</v>
      </c>
      <c r="T3846" s="15">
        <f t="shared" si="304"/>
        <v>41843.861388888887</v>
      </c>
      <c r="U3846">
        <f t="shared" si="305"/>
        <v>2014</v>
      </c>
    </row>
    <row r="3847" spans="1:21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1"/>
        <v>0</v>
      </c>
      <c r="P3847" s="10">
        <f t="shared" si="302"/>
        <v>157.33000000000001</v>
      </c>
      <c r="Q3847" t="s">
        <v>8316</v>
      </c>
      <c r="R3847" t="s">
        <v>8334</v>
      </c>
      <c r="S3847" s="15">
        <f t="shared" si="303"/>
        <v>40799.872685185182</v>
      </c>
      <c r="T3847" s="15">
        <f t="shared" si="304"/>
        <v>40844.872685185182</v>
      </c>
      <c r="U3847">
        <f t="shared" si="305"/>
        <v>2011</v>
      </c>
    </row>
    <row r="3848" spans="1:21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1"/>
        <v>0</v>
      </c>
      <c r="P3848" s="10">
        <f t="shared" si="302"/>
        <v>169.85</v>
      </c>
      <c r="Q3848" t="s">
        <v>8316</v>
      </c>
      <c r="R3848" t="s">
        <v>8334</v>
      </c>
      <c r="S3848" s="15">
        <f t="shared" si="303"/>
        <v>41410.703993055555</v>
      </c>
      <c r="T3848" s="15">
        <f t="shared" si="304"/>
        <v>41424.703993055555</v>
      </c>
      <c r="U3848">
        <f t="shared" si="305"/>
        <v>2013</v>
      </c>
    </row>
    <row r="3849" spans="1:21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1"/>
        <v>0</v>
      </c>
      <c r="P3849" s="10">
        <f t="shared" si="302"/>
        <v>190.55</v>
      </c>
      <c r="Q3849" t="s">
        <v>8316</v>
      </c>
      <c r="R3849" t="s">
        <v>8344</v>
      </c>
      <c r="S3849" s="15">
        <f t="shared" si="303"/>
        <v>42212.624189814815</v>
      </c>
      <c r="T3849" s="15">
        <f t="shared" si="304"/>
        <v>42272.624189814815</v>
      </c>
      <c r="U3849">
        <f t="shared" si="305"/>
        <v>2015</v>
      </c>
    </row>
    <row r="3850" spans="1:21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1"/>
        <v>0</v>
      </c>
      <c r="P3850" s="10">
        <f t="shared" si="302"/>
        <v>234.81</v>
      </c>
      <c r="Q3850" t="s">
        <v>8316</v>
      </c>
      <c r="R3850" t="s">
        <v>8344</v>
      </c>
      <c r="S3850" s="15">
        <f t="shared" si="303"/>
        <v>42332.908194444448</v>
      </c>
      <c r="T3850" s="15">
        <f t="shared" si="304"/>
        <v>42362.908194444448</v>
      </c>
      <c r="U3850">
        <f t="shared" si="305"/>
        <v>2015</v>
      </c>
    </row>
    <row r="3851" spans="1:21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1"/>
        <v>0</v>
      </c>
      <c r="P3851" s="10">
        <f t="shared" si="302"/>
        <v>451.84</v>
      </c>
      <c r="Q3851" t="s">
        <v>8316</v>
      </c>
      <c r="R3851" t="s">
        <v>8344</v>
      </c>
      <c r="S3851" s="15">
        <f t="shared" si="303"/>
        <v>42192.462048611109</v>
      </c>
      <c r="T3851" s="15">
        <f t="shared" si="304"/>
        <v>42222.462048611109</v>
      </c>
      <c r="U3851">
        <f t="shared" si="305"/>
        <v>2015</v>
      </c>
    </row>
    <row r="3852" spans="1:21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1"/>
        <v>0</v>
      </c>
      <c r="P3852" s="10">
        <f t="shared" si="302"/>
        <v>61.2</v>
      </c>
      <c r="Q3852" t="s">
        <v>8316</v>
      </c>
      <c r="R3852" t="s">
        <v>8344</v>
      </c>
      <c r="S3852" s="15">
        <f t="shared" si="303"/>
        <v>42164.699652777781</v>
      </c>
      <c r="T3852" s="15">
        <f t="shared" si="304"/>
        <v>42194.699652777781</v>
      </c>
      <c r="U3852">
        <f t="shared" si="305"/>
        <v>2015</v>
      </c>
    </row>
    <row r="3853" spans="1:21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1"/>
        <v>0</v>
      </c>
      <c r="P3853" s="10">
        <f t="shared" si="302"/>
        <v>117.7</v>
      </c>
      <c r="Q3853" t="s">
        <v>8316</v>
      </c>
      <c r="R3853" t="s">
        <v>8344</v>
      </c>
      <c r="S3853" s="15">
        <f t="shared" si="303"/>
        <v>42022.006099537044</v>
      </c>
      <c r="T3853" s="15">
        <f t="shared" si="304"/>
        <v>42052.006099537044</v>
      </c>
      <c r="U3853">
        <f t="shared" si="305"/>
        <v>2015</v>
      </c>
    </row>
    <row r="3854" spans="1:21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1"/>
        <v>0</v>
      </c>
      <c r="P3854" s="10">
        <f t="shared" si="302"/>
        <v>81.650000000000006</v>
      </c>
      <c r="Q3854" t="s">
        <v>8319</v>
      </c>
      <c r="R3854" t="s">
        <v>8345</v>
      </c>
      <c r="S3854" s="15">
        <f t="shared" si="303"/>
        <v>42093.181944444441</v>
      </c>
      <c r="T3854" s="15">
        <f t="shared" si="304"/>
        <v>42123.181944444441</v>
      </c>
      <c r="U3854">
        <f t="shared" si="305"/>
        <v>2015</v>
      </c>
    </row>
    <row r="3855" spans="1:21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1"/>
        <v>0</v>
      </c>
      <c r="P3855" s="10">
        <f t="shared" si="302"/>
        <v>56.2</v>
      </c>
      <c r="Q3855" t="s">
        <v>8319</v>
      </c>
      <c r="R3855" t="s">
        <v>8345</v>
      </c>
      <c r="S3855" s="15">
        <f t="shared" si="303"/>
        <v>41871.972025462965</v>
      </c>
      <c r="T3855" s="15">
        <f t="shared" si="304"/>
        <v>41931.972025462965</v>
      </c>
      <c r="U3855">
        <f t="shared" si="305"/>
        <v>2014</v>
      </c>
    </row>
    <row r="3856" spans="1:21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1"/>
        <v>0</v>
      </c>
      <c r="P3856" s="10">
        <f t="shared" si="302"/>
        <v>164.3</v>
      </c>
      <c r="Q3856" t="s">
        <v>8319</v>
      </c>
      <c r="R3856" t="s">
        <v>8345</v>
      </c>
      <c r="S3856" s="15">
        <f t="shared" si="303"/>
        <v>42224.102581018517</v>
      </c>
      <c r="T3856" s="15">
        <f t="shared" si="304"/>
        <v>42254.102581018517</v>
      </c>
      <c r="U3856">
        <f t="shared" si="305"/>
        <v>2015</v>
      </c>
    </row>
    <row r="3857" spans="1:21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1"/>
        <v>0</v>
      </c>
      <c r="P3857" s="10">
        <f t="shared" si="302"/>
        <v>70.92</v>
      </c>
      <c r="Q3857" t="s">
        <v>8319</v>
      </c>
      <c r="R3857" t="s">
        <v>8345</v>
      </c>
      <c r="S3857" s="15">
        <f t="shared" si="303"/>
        <v>42029.07131944444</v>
      </c>
      <c r="T3857" s="15">
        <f t="shared" si="304"/>
        <v>42059.07131944444</v>
      </c>
      <c r="U3857">
        <f t="shared" si="305"/>
        <v>2015</v>
      </c>
    </row>
    <row r="3858" spans="1:21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1"/>
        <v>0</v>
      </c>
      <c r="P3858" s="10">
        <f t="shared" si="302"/>
        <v>711.04</v>
      </c>
      <c r="Q3858" t="s">
        <v>8319</v>
      </c>
      <c r="R3858" t="s">
        <v>8345</v>
      </c>
      <c r="S3858" s="15">
        <f t="shared" si="303"/>
        <v>42154.726446759261</v>
      </c>
      <c r="T3858" s="15">
        <f t="shared" si="304"/>
        <v>42185.65625</v>
      </c>
      <c r="U3858">
        <f t="shared" si="305"/>
        <v>2015</v>
      </c>
    </row>
    <row r="3859" spans="1:21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1"/>
        <v>0</v>
      </c>
      <c r="P3859" s="10">
        <f t="shared" si="302"/>
        <v>115.45</v>
      </c>
      <c r="Q3859" t="s">
        <v>8319</v>
      </c>
      <c r="R3859" t="s">
        <v>8345</v>
      </c>
      <c r="S3859" s="15">
        <f t="shared" si="303"/>
        <v>42122.629502314812</v>
      </c>
      <c r="T3859" s="15">
        <f t="shared" si="304"/>
        <v>42143.629502314812</v>
      </c>
      <c r="U3859">
        <f t="shared" si="305"/>
        <v>2015</v>
      </c>
    </row>
    <row r="3860" spans="1:21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1"/>
        <v>0</v>
      </c>
      <c r="P3860" s="10">
        <f t="shared" si="302"/>
        <v>193.05</v>
      </c>
      <c r="Q3860" t="s">
        <v>8319</v>
      </c>
      <c r="R3860" t="s">
        <v>8345</v>
      </c>
      <c r="S3860" s="15">
        <f t="shared" si="303"/>
        <v>41830.723611111112</v>
      </c>
      <c r="T3860" s="15">
        <f t="shared" si="304"/>
        <v>41860.723611111112</v>
      </c>
      <c r="U3860">
        <f t="shared" si="305"/>
        <v>2014</v>
      </c>
    </row>
    <row r="3861" spans="1:21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1"/>
        <v>0</v>
      </c>
      <c r="P3861" s="10">
        <f t="shared" si="302"/>
        <v>118.97</v>
      </c>
      <c r="Q3861" t="s">
        <v>8319</v>
      </c>
      <c r="R3861" t="s">
        <v>8345</v>
      </c>
      <c r="S3861" s="15">
        <f t="shared" si="303"/>
        <v>42509.724328703705</v>
      </c>
      <c r="T3861" s="15">
        <f t="shared" si="304"/>
        <v>42539.724328703705</v>
      </c>
      <c r="U3861">
        <f t="shared" si="305"/>
        <v>2016</v>
      </c>
    </row>
    <row r="3862" spans="1:21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1"/>
        <v>0</v>
      </c>
      <c r="P3862" s="10">
        <f t="shared" si="302"/>
        <v>186.8</v>
      </c>
      <c r="Q3862" t="s">
        <v>8319</v>
      </c>
      <c r="R3862" t="s">
        <v>8345</v>
      </c>
      <c r="S3862" s="15">
        <f t="shared" si="303"/>
        <v>41841.682314814818</v>
      </c>
      <c r="T3862" s="15">
        <f t="shared" si="304"/>
        <v>41871.682314814818</v>
      </c>
      <c r="U3862">
        <f t="shared" si="305"/>
        <v>2014</v>
      </c>
    </row>
    <row r="3863" spans="1:21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1"/>
        <v>0</v>
      </c>
      <c r="P3863" s="10">
        <f t="shared" si="302"/>
        <v>158.36000000000001</v>
      </c>
      <c r="Q3863" t="s">
        <v>8319</v>
      </c>
      <c r="R3863" t="s">
        <v>8345</v>
      </c>
      <c r="S3863" s="15">
        <f t="shared" si="303"/>
        <v>41897.660833333335</v>
      </c>
      <c r="T3863" s="15">
        <f t="shared" si="304"/>
        <v>41927.660833333335</v>
      </c>
      <c r="U3863">
        <f t="shared" si="305"/>
        <v>2014</v>
      </c>
    </row>
    <row r="3864" spans="1:21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1"/>
        <v>0</v>
      </c>
      <c r="P3864" s="10">
        <f t="shared" si="302"/>
        <v>493.82</v>
      </c>
      <c r="Q3864" t="s">
        <v>8327</v>
      </c>
      <c r="R3864" t="s">
        <v>8354</v>
      </c>
      <c r="S3864" s="15">
        <f t="shared" si="303"/>
        <v>41827.919166666667</v>
      </c>
      <c r="T3864" s="15">
        <f t="shared" si="304"/>
        <v>41858.291666666664</v>
      </c>
      <c r="U3864">
        <f t="shared" si="305"/>
        <v>2014</v>
      </c>
    </row>
    <row r="3865" spans="1:21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1"/>
        <v>0</v>
      </c>
      <c r="P3865" s="10">
        <f t="shared" si="302"/>
        <v>164.94</v>
      </c>
      <c r="Q3865" t="s">
        <v>8327</v>
      </c>
      <c r="R3865" t="s">
        <v>8354</v>
      </c>
      <c r="S3865" s="15">
        <f t="shared" si="303"/>
        <v>40568.972569444442</v>
      </c>
      <c r="T3865" s="15">
        <f t="shared" si="304"/>
        <v>40598.972569444442</v>
      </c>
      <c r="U3865">
        <f t="shared" si="305"/>
        <v>2011</v>
      </c>
    </row>
    <row r="3866" spans="1:21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1"/>
        <v>0</v>
      </c>
      <c r="P3866" s="10">
        <f t="shared" si="302"/>
        <v>82.5</v>
      </c>
      <c r="Q3866" t="s">
        <v>8327</v>
      </c>
      <c r="R3866" t="s">
        <v>8354</v>
      </c>
      <c r="S3866" s="15">
        <f t="shared" si="303"/>
        <v>42193.941759259258</v>
      </c>
      <c r="T3866" s="15">
        <f t="shared" si="304"/>
        <v>42244.041666666672</v>
      </c>
      <c r="U3866">
        <f t="shared" si="305"/>
        <v>2015</v>
      </c>
    </row>
    <row r="3867" spans="1:21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1"/>
        <v>0</v>
      </c>
      <c r="P3867" s="10">
        <f t="shared" si="302"/>
        <v>76.14</v>
      </c>
      <c r="Q3867" t="s">
        <v>8327</v>
      </c>
      <c r="R3867" t="s">
        <v>8354</v>
      </c>
      <c r="S3867" s="15">
        <f t="shared" si="303"/>
        <v>42007.788680555561</v>
      </c>
      <c r="T3867" s="15">
        <f t="shared" si="304"/>
        <v>42037.788680555561</v>
      </c>
      <c r="U3867">
        <f t="shared" si="305"/>
        <v>2015</v>
      </c>
    </row>
    <row r="3868" spans="1:21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1"/>
        <v>0</v>
      </c>
      <c r="P3868" s="10">
        <f t="shared" si="302"/>
        <v>188.31</v>
      </c>
      <c r="Q3868" t="s">
        <v>8327</v>
      </c>
      <c r="R3868" t="s">
        <v>8354</v>
      </c>
      <c r="S3868" s="15">
        <f t="shared" si="303"/>
        <v>41110.680138888885</v>
      </c>
      <c r="T3868" s="15">
        <f t="shared" si="304"/>
        <v>41118.666666666664</v>
      </c>
      <c r="U3868">
        <f t="shared" si="305"/>
        <v>2012</v>
      </c>
    </row>
    <row r="3869" spans="1:21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1"/>
        <v>0</v>
      </c>
      <c r="P3869" s="10">
        <f t="shared" si="302"/>
        <v>346.04</v>
      </c>
      <c r="Q3869" t="s">
        <v>8327</v>
      </c>
      <c r="R3869" t="s">
        <v>8354</v>
      </c>
      <c r="S3869" s="15">
        <f t="shared" si="303"/>
        <v>41125.283159722225</v>
      </c>
      <c r="T3869" s="15">
        <f t="shared" si="304"/>
        <v>41145.283159722225</v>
      </c>
      <c r="U3869">
        <f t="shared" si="305"/>
        <v>2012</v>
      </c>
    </row>
    <row r="3870" spans="1:21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ref="O3870:O3933" si="306">ROUND(E3870/D3870*100,0)</f>
        <v>0</v>
      </c>
      <c r="P3870" s="10">
        <f t="shared" si="302"/>
        <v>183.8</v>
      </c>
      <c r="Q3870" t="s">
        <v>8327</v>
      </c>
      <c r="R3870" t="s">
        <v>8354</v>
      </c>
      <c r="S3870" s="15">
        <f t="shared" si="303"/>
        <v>40883.962581018517</v>
      </c>
      <c r="T3870" s="15">
        <f t="shared" si="304"/>
        <v>40913.962581018517</v>
      </c>
      <c r="U3870">
        <f t="shared" si="305"/>
        <v>2011</v>
      </c>
    </row>
    <row r="3871" spans="1:21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6"/>
        <v>0</v>
      </c>
      <c r="P3871" s="10">
        <f t="shared" si="302"/>
        <v>59.96</v>
      </c>
      <c r="Q3871" t="s">
        <v>8308</v>
      </c>
      <c r="R3871" t="s">
        <v>8310</v>
      </c>
      <c r="S3871" s="15">
        <f t="shared" si="303"/>
        <v>42732.060277777782</v>
      </c>
      <c r="T3871" s="15">
        <f t="shared" si="304"/>
        <v>42762.060277777782</v>
      </c>
      <c r="U3871">
        <f t="shared" si="305"/>
        <v>2016</v>
      </c>
    </row>
    <row r="3872" spans="1:21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6"/>
        <v>0</v>
      </c>
      <c r="P3872" s="10">
        <f t="shared" si="302"/>
        <v>69.760000000000005</v>
      </c>
      <c r="Q3872" t="s">
        <v>8308</v>
      </c>
      <c r="R3872" t="s">
        <v>8310</v>
      </c>
      <c r="S3872" s="15">
        <f t="shared" si="303"/>
        <v>41806.106770833336</v>
      </c>
      <c r="T3872" s="15">
        <f t="shared" si="304"/>
        <v>41836.106770833336</v>
      </c>
      <c r="U3872">
        <f t="shared" si="305"/>
        <v>2014</v>
      </c>
    </row>
    <row r="3873" spans="1:21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6"/>
        <v>0</v>
      </c>
      <c r="P3873" s="10">
        <f t="shared" si="302"/>
        <v>36</v>
      </c>
      <c r="Q3873" t="s">
        <v>8308</v>
      </c>
      <c r="R3873" t="s">
        <v>8310</v>
      </c>
      <c r="S3873" s="15">
        <f t="shared" si="303"/>
        <v>41836.595520833333</v>
      </c>
      <c r="T3873" s="15">
        <f t="shared" si="304"/>
        <v>41866.595520833333</v>
      </c>
      <c r="U3873">
        <f t="shared" si="305"/>
        <v>2014</v>
      </c>
    </row>
    <row r="3874" spans="1:21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6"/>
        <v>0</v>
      </c>
      <c r="P3874" s="10">
        <f t="shared" si="302"/>
        <v>526.46</v>
      </c>
      <c r="Q3874" t="s">
        <v>8311</v>
      </c>
      <c r="R3874" t="s">
        <v>8348</v>
      </c>
      <c r="S3874" s="15">
        <f t="shared" si="303"/>
        <v>41945.133506944447</v>
      </c>
      <c r="T3874" s="15">
        <f t="shared" si="304"/>
        <v>42005.175173611111</v>
      </c>
      <c r="U3874">
        <f t="shared" si="305"/>
        <v>2014</v>
      </c>
    </row>
    <row r="3875" spans="1:21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6"/>
        <v>0</v>
      </c>
      <c r="P3875" s="10">
        <f t="shared" si="302"/>
        <v>149.46</v>
      </c>
      <c r="Q3875" t="s">
        <v>8311</v>
      </c>
      <c r="R3875" t="s">
        <v>8348</v>
      </c>
      <c r="S3875" s="15">
        <f t="shared" si="303"/>
        <v>42299.926145833335</v>
      </c>
      <c r="T3875" s="15">
        <f t="shared" si="304"/>
        <v>42329.967812499999</v>
      </c>
      <c r="U3875">
        <f t="shared" si="305"/>
        <v>2015</v>
      </c>
    </row>
    <row r="3876" spans="1:21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6"/>
        <v>0</v>
      </c>
      <c r="P3876" s="10">
        <f t="shared" si="302"/>
        <v>151.32</v>
      </c>
      <c r="Q3876" t="s">
        <v>8311</v>
      </c>
      <c r="R3876" t="s">
        <v>8348</v>
      </c>
      <c r="S3876" s="15">
        <f t="shared" si="303"/>
        <v>42093.131469907406</v>
      </c>
      <c r="T3876" s="15">
        <f t="shared" si="304"/>
        <v>42123.131469907406</v>
      </c>
      <c r="U3876">
        <f t="shared" si="305"/>
        <v>2015</v>
      </c>
    </row>
    <row r="3877" spans="1:21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6"/>
        <v>0</v>
      </c>
      <c r="P3877" s="10">
        <f t="shared" si="302"/>
        <v>278.39</v>
      </c>
      <c r="Q3877" t="s">
        <v>8311</v>
      </c>
      <c r="R3877" t="s">
        <v>8348</v>
      </c>
      <c r="S3877" s="15">
        <f t="shared" si="303"/>
        <v>42180.390277777777</v>
      </c>
      <c r="T3877" s="15">
        <f t="shared" si="304"/>
        <v>42240.390277777777</v>
      </c>
      <c r="U3877">
        <f t="shared" si="305"/>
        <v>2015</v>
      </c>
    </row>
    <row r="3878" spans="1:21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6"/>
        <v>0</v>
      </c>
      <c r="P3878" s="10">
        <f t="shared" si="302"/>
        <v>53.99</v>
      </c>
      <c r="Q3878" t="s">
        <v>8311</v>
      </c>
      <c r="R3878" t="s">
        <v>8348</v>
      </c>
      <c r="S3878" s="15">
        <f t="shared" si="303"/>
        <v>42074.060671296291</v>
      </c>
      <c r="T3878" s="15">
        <f t="shared" si="304"/>
        <v>42104.060671296291</v>
      </c>
      <c r="U3878">
        <f t="shared" si="305"/>
        <v>2015</v>
      </c>
    </row>
    <row r="3879" spans="1:21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6"/>
        <v>0</v>
      </c>
      <c r="P3879" s="10">
        <f t="shared" si="302"/>
        <v>48.28</v>
      </c>
      <c r="Q3879" t="s">
        <v>8311</v>
      </c>
      <c r="R3879" t="s">
        <v>8348</v>
      </c>
      <c r="S3879" s="15">
        <f t="shared" si="303"/>
        <v>42175.780416666668</v>
      </c>
      <c r="T3879" s="15">
        <f t="shared" si="304"/>
        <v>42205.780416666668</v>
      </c>
      <c r="U3879">
        <f t="shared" si="305"/>
        <v>2015</v>
      </c>
    </row>
    <row r="3880" spans="1:21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6"/>
        <v>0</v>
      </c>
      <c r="P3880" s="10">
        <f t="shared" si="302"/>
        <v>44.46</v>
      </c>
      <c r="Q3880" t="s">
        <v>8311</v>
      </c>
      <c r="R3880" t="s">
        <v>8348</v>
      </c>
      <c r="S3880" s="15">
        <f t="shared" si="303"/>
        <v>42485.64534722222</v>
      </c>
      <c r="T3880" s="15">
        <f t="shared" si="304"/>
        <v>42515.64534722222</v>
      </c>
      <c r="U3880">
        <f t="shared" si="305"/>
        <v>2016</v>
      </c>
    </row>
    <row r="3881" spans="1:21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6"/>
        <v>0</v>
      </c>
      <c r="P3881" s="10">
        <f t="shared" si="302"/>
        <v>231.66</v>
      </c>
      <c r="Q3881" t="s">
        <v>8311</v>
      </c>
      <c r="R3881" t="s">
        <v>8348</v>
      </c>
      <c r="S3881" s="15">
        <f t="shared" si="303"/>
        <v>42707.926030092596</v>
      </c>
      <c r="T3881" s="15">
        <f t="shared" si="304"/>
        <v>42737.926030092596</v>
      </c>
      <c r="U3881">
        <f t="shared" si="305"/>
        <v>2016</v>
      </c>
    </row>
    <row r="3882" spans="1:21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6"/>
        <v>0</v>
      </c>
      <c r="P3882" s="10">
        <f t="shared" si="302"/>
        <v>76.72</v>
      </c>
      <c r="Q3882" t="s">
        <v>8311</v>
      </c>
      <c r="R3882" t="s">
        <v>8348</v>
      </c>
      <c r="S3882" s="15">
        <f t="shared" si="303"/>
        <v>42199.873402777783</v>
      </c>
      <c r="T3882" s="15">
        <f t="shared" si="304"/>
        <v>42259.873402777783</v>
      </c>
      <c r="U3882">
        <f t="shared" si="305"/>
        <v>2015</v>
      </c>
    </row>
    <row r="3883" spans="1:21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6"/>
        <v>0</v>
      </c>
      <c r="P3883" s="10">
        <f t="shared" si="302"/>
        <v>67.42</v>
      </c>
      <c r="Q3883" t="s">
        <v>8311</v>
      </c>
      <c r="R3883" t="s">
        <v>8348</v>
      </c>
      <c r="S3883" s="15">
        <f t="shared" si="303"/>
        <v>42139.542303240742</v>
      </c>
      <c r="T3883" s="15">
        <f t="shared" si="304"/>
        <v>42169.542303240742</v>
      </c>
      <c r="U3883">
        <f t="shared" si="305"/>
        <v>2015</v>
      </c>
    </row>
    <row r="3884" spans="1:21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6"/>
        <v>0</v>
      </c>
      <c r="P3884" s="10">
        <f t="shared" si="302"/>
        <v>254.39</v>
      </c>
      <c r="Q3884" t="s">
        <v>8311</v>
      </c>
      <c r="R3884" t="s">
        <v>8348</v>
      </c>
      <c r="S3884" s="15">
        <f t="shared" si="303"/>
        <v>42461.447662037041</v>
      </c>
      <c r="T3884" s="15">
        <f t="shared" si="304"/>
        <v>42481.447662037041</v>
      </c>
      <c r="U3884">
        <f t="shared" si="305"/>
        <v>2016</v>
      </c>
    </row>
    <row r="3885" spans="1:21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6"/>
        <v>0</v>
      </c>
      <c r="P3885" s="10">
        <f t="shared" si="302"/>
        <v>162.91</v>
      </c>
      <c r="Q3885" t="s">
        <v>8311</v>
      </c>
      <c r="R3885" t="s">
        <v>8348</v>
      </c>
      <c r="S3885" s="15">
        <f t="shared" si="303"/>
        <v>42115.936550925922</v>
      </c>
      <c r="T3885" s="15">
        <f t="shared" si="304"/>
        <v>42146.225694444445</v>
      </c>
      <c r="U3885">
        <f t="shared" si="305"/>
        <v>2015</v>
      </c>
    </row>
    <row r="3886" spans="1:21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6"/>
        <v>0</v>
      </c>
      <c r="P3886" s="10">
        <f t="shared" si="302"/>
        <v>49.93</v>
      </c>
      <c r="Q3886" t="s">
        <v>8311</v>
      </c>
      <c r="R3886" t="s">
        <v>8348</v>
      </c>
      <c r="S3886" s="15">
        <f t="shared" si="303"/>
        <v>42086.811400462961</v>
      </c>
      <c r="T3886" s="15">
        <f t="shared" si="304"/>
        <v>42134.811400462961</v>
      </c>
      <c r="U3886">
        <f t="shared" si="305"/>
        <v>2015</v>
      </c>
    </row>
    <row r="3887" spans="1:21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6"/>
        <v>0</v>
      </c>
      <c r="P3887" s="10">
        <f t="shared" si="302"/>
        <v>282.72000000000003</v>
      </c>
      <c r="Q3887" t="s">
        <v>8311</v>
      </c>
      <c r="R3887" t="s">
        <v>8348</v>
      </c>
      <c r="S3887" s="15">
        <f t="shared" si="303"/>
        <v>41818.703275462962</v>
      </c>
      <c r="T3887" s="15">
        <f t="shared" si="304"/>
        <v>41848.703275462962</v>
      </c>
      <c r="U3887">
        <f t="shared" si="305"/>
        <v>2014</v>
      </c>
    </row>
    <row r="3888" spans="1:21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6"/>
        <v>0</v>
      </c>
      <c r="P3888" s="10">
        <f t="shared" si="302"/>
        <v>117.77</v>
      </c>
      <c r="Q3888" t="s">
        <v>8311</v>
      </c>
      <c r="R3888" t="s">
        <v>8348</v>
      </c>
      <c r="S3888" s="15">
        <f t="shared" si="303"/>
        <v>42795.696145833332</v>
      </c>
      <c r="T3888" s="15">
        <f t="shared" si="304"/>
        <v>42840.654479166667</v>
      </c>
      <c r="U3888">
        <f t="shared" si="305"/>
        <v>2017</v>
      </c>
    </row>
    <row r="3889" spans="1:21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6"/>
        <v>0</v>
      </c>
      <c r="P3889" s="10">
        <f t="shared" si="302"/>
        <v>1644</v>
      </c>
      <c r="Q3889" t="s">
        <v>8311</v>
      </c>
      <c r="R3889" t="s">
        <v>8348</v>
      </c>
      <c r="S3889" s="15">
        <f t="shared" si="303"/>
        <v>42289.89634259259</v>
      </c>
      <c r="T3889" s="15">
        <f t="shared" si="304"/>
        <v>42319.938009259262</v>
      </c>
      <c r="U3889">
        <f t="shared" si="305"/>
        <v>2015</v>
      </c>
    </row>
    <row r="3890" spans="1:21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6"/>
        <v>0</v>
      </c>
      <c r="P3890" s="10">
        <f t="shared" si="302"/>
        <v>146.35</v>
      </c>
      <c r="Q3890" t="s">
        <v>8311</v>
      </c>
      <c r="R3890" t="s">
        <v>8348</v>
      </c>
      <c r="S3890" s="15">
        <f t="shared" si="303"/>
        <v>41831.705555555556</v>
      </c>
      <c r="T3890" s="15">
        <f t="shared" si="304"/>
        <v>41862.166666666664</v>
      </c>
      <c r="U3890">
        <f t="shared" si="305"/>
        <v>2014</v>
      </c>
    </row>
    <row r="3891" spans="1:21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6"/>
        <v>0</v>
      </c>
      <c r="P3891" s="10">
        <f t="shared" si="302"/>
        <v>44.91</v>
      </c>
      <c r="Q3891" t="s">
        <v>8311</v>
      </c>
      <c r="R3891" t="s">
        <v>8348</v>
      </c>
      <c r="S3891" s="15">
        <f t="shared" si="303"/>
        <v>42312.204814814817</v>
      </c>
      <c r="T3891" s="15">
        <f t="shared" si="304"/>
        <v>42340.725694444445</v>
      </c>
      <c r="U3891">
        <f t="shared" si="305"/>
        <v>2015</v>
      </c>
    </row>
    <row r="3892" spans="1:21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6"/>
        <v>0</v>
      </c>
      <c r="P3892" s="10">
        <f t="shared" si="302"/>
        <v>114.77</v>
      </c>
      <c r="Q3892" t="s">
        <v>8311</v>
      </c>
      <c r="R3892" t="s">
        <v>8348</v>
      </c>
      <c r="S3892" s="15">
        <f t="shared" si="303"/>
        <v>41915.896967592591</v>
      </c>
      <c r="T3892" s="15">
        <f t="shared" si="304"/>
        <v>41973.989583333328</v>
      </c>
      <c r="U3892">
        <f t="shared" si="305"/>
        <v>2014</v>
      </c>
    </row>
    <row r="3893" spans="1:21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6"/>
        <v>0</v>
      </c>
      <c r="P3893" s="10">
        <f t="shared" si="302"/>
        <v>1536.25</v>
      </c>
      <c r="Q3893" t="s">
        <v>8311</v>
      </c>
      <c r="R3893" t="s">
        <v>8352</v>
      </c>
      <c r="S3893" s="15">
        <f t="shared" si="303"/>
        <v>41053.200960648144</v>
      </c>
      <c r="T3893" s="15">
        <f t="shared" si="304"/>
        <v>41111.618750000001</v>
      </c>
      <c r="U3893">
        <f t="shared" si="305"/>
        <v>2012</v>
      </c>
    </row>
    <row r="3894" spans="1:21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6"/>
        <v>0</v>
      </c>
      <c r="P3894" s="10">
        <f t="shared" si="302"/>
        <v>97.36</v>
      </c>
      <c r="Q3894" t="s">
        <v>8311</v>
      </c>
      <c r="R3894" t="s">
        <v>8352</v>
      </c>
      <c r="S3894" s="15">
        <f t="shared" si="303"/>
        <v>42554.917488425926</v>
      </c>
      <c r="T3894" s="15">
        <f t="shared" si="304"/>
        <v>42584.917488425926</v>
      </c>
      <c r="U3894">
        <f t="shared" si="305"/>
        <v>2016</v>
      </c>
    </row>
    <row r="3895" spans="1:21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6"/>
        <v>0</v>
      </c>
      <c r="P3895" s="10">
        <f t="shared" si="302"/>
        <v>104.99</v>
      </c>
      <c r="Q3895" t="s">
        <v>8311</v>
      </c>
      <c r="R3895" t="s">
        <v>8352</v>
      </c>
      <c r="S3895" s="15">
        <f t="shared" si="303"/>
        <v>41198.611712962964</v>
      </c>
      <c r="T3895" s="15">
        <f t="shared" si="304"/>
        <v>41228.653379629628</v>
      </c>
      <c r="U3895">
        <f t="shared" si="305"/>
        <v>2012</v>
      </c>
    </row>
    <row r="3896" spans="1:21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6"/>
        <v>0</v>
      </c>
      <c r="P3896" s="10">
        <f t="shared" si="302"/>
        <v>78.67</v>
      </c>
      <c r="Q3896" t="s">
        <v>8311</v>
      </c>
      <c r="R3896" t="s">
        <v>8352</v>
      </c>
      <c r="S3896" s="15">
        <f t="shared" si="303"/>
        <v>41411.866608796299</v>
      </c>
      <c r="T3896" s="15">
        <f t="shared" si="304"/>
        <v>41441.866608796299</v>
      </c>
      <c r="U3896">
        <f t="shared" si="305"/>
        <v>2013</v>
      </c>
    </row>
    <row r="3897" spans="1:21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6"/>
        <v>0</v>
      </c>
      <c r="P3897" s="10">
        <f t="shared" si="302"/>
        <v>2796.67</v>
      </c>
      <c r="Q3897" t="s">
        <v>8311</v>
      </c>
      <c r="R3897" t="s">
        <v>8352</v>
      </c>
      <c r="S3897" s="15">
        <f t="shared" si="303"/>
        <v>40752.789710648147</v>
      </c>
      <c r="T3897" s="15">
        <f t="shared" si="304"/>
        <v>40782.789710648147</v>
      </c>
      <c r="U3897">
        <f t="shared" si="305"/>
        <v>2011</v>
      </c>
    </row>
    <row r="3898" spans="1:21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6"/>
        <v>0</v>
      </c>
      <c r="P3898" s="10">
        <f t="shared" si="302"/>
        <v>55.07</v>
      </c>
      <c r="Q3898" t="s">
        <v>8311</v>
      </c>
      <c r="R3898" t="s">
        <v>8352</v>
      </c>
      <c r="S3898" s="15">
        <f t="shared" si="303"/>
        <v>41838.475219907406</v>
      </c>
      <c r="T3898" s="15">
        <f t="shared" si="304"/>
        <v>41898.475219907406</v>
      </c>
      <c r="U3898">
        <f t="shared" si="305"/>
        <v>2014</v>
      </c>
    </row>
    <row r="3899" spans="1:21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6"/>
        <v>0</v>
      </c>
      <c r="P3899" s="10">
        <f t="shared" ref="P3899:P3962" si="307">IFERROR(ROUND(E195/L195,2),0)</f>
        <v>922.22</v>
      </c>
      <c r="Q3899" t="s">
        <v>8313</v>
      </c>
      <c r="R3899" t="s">
        <v>8355</v>
      </c>
      <c r="S3899" s="15">
        <f t="shared" si="303"/>
        <v>42053.051203703704</v>
      </c>
      <c r="T3899" s="15">
        <f t="shared" si="304"/>
        <v>42095.012499999997</v>
      </c>
      <c r="U3899">
        <f t="shared" si="305"/>
        <v>2015</v>
      </c>
    </row>
    <row r="3900" spans="1:21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6"/>
        <v>0</v>
      </c>
      <c r="P3900" s="10">
        <f t="shared" si="307"/>
        <v>109.04</v>
      </c>
      <c r="Q3900" t="s">
        <v>8313</v>
      </c>
      <c r="R3900" t="s">
        <v>8355</v>
      </c>
      <c r="S3900" s="15">
        <f t="shared" si="303"/>
        <v>42782.426875000005</v>
      </c>
      <c r="T3900" s="15">
        <f t="shared" si="304"/>
        <v>42789.426875000005</v>
      </c>
      <c r="U3900">
        <f t="shared" si="305"/>
        <v>2017</v>
      </c>
    </row>
    <row r="3901" spans="1:21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6"/>
        <v>0</v>
      </c>
      <c r="P3901" s="10">
        <f t="shared" si="307"/>
        <v>202.23</v>
      </c>
      <c r="Q3901" t="s">
        <v>8313</v>
      </c>
      <c r="R3901" t="s">
        <v>8355</v>
      </c>
      <c r="S3901" s="15">
        <f t="shared" si="303"/>
        <v>42121.824525462958</v>
      </c>
      <c r="T3901" s="15">
        <f t="shared" si="304"/>
        <v>42151.824525462958</v>
      </c>
      <c r="U3901">
        <f t="shared" si="305"/>
        <v>2015</v>
      </c>
    </row>
    <row r="3902" spans="1:21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6"/>
        <v>0</v>
      </c>
      <c r="P3902" s="10">
        <f t="shared" si="307"/>
        <v>246.61</v>
      </c>
      <c r="Q3902" t="s">
        <v>8313</v>
      </c>
      <c r="R3902" t="s">
        <v>8355</v>
      </c>
      <c r="S3902" s="15">
        <f t="shared" si="303"/>
        <v>42219.282951388886</v>
      </c>
      <c r="T3902" s="15">
        <f t="shared" si="304"/>
        <v>42249.282951388886</v>
      </c>
      <c r="U3902">
        <f t="shared" si="305"/>
        <v>2015</v>
      </c>
    </row>
    <row r="3903" spans="1:21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6"/>
        <v>0</v>
      </c>
      <c r="P3903" s="10">
        <f t="shared" si="307"/>
        <v>97.82</v>
      </c>
      <c r="Q3903" t="s">
        <v>8313</v>
      </c>
      <c r="R3903" t="s">
        <v>8355</v>
      </c>
      <c r="S3903" s="15">
        <f t="shared" si="303"/>
        <v>42188.252199074079</v>
      </c>
      <c r="T3903" s="15">
        <f t="shared" si="304"/>
        <v>42218.252199074079</v>
      </c>
      <c r="U3903">
        <f t="shared" si="305"/>
        <v>2015</v>
      </c>
    </row>
    <row r="3904" spans="1:21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6"/>
        <v>0</v>
      </c>
      <c r="P3904" s="10">
        <f t="shared" si="307"/>
        <v>130.22999999999999</v>
      </c>
      <c r="Q3904" t="s">
        <v>8313</v>
      </c>
      <c r="R3904" t="s">
        <v>8355</v>
      </c>
      <c r="S3904" s="15">
        <f t="shared" si="303"/>
        <v>42241.613796296297</v>
      </c>
      <c r="T3904" s="15">
        <f t="shared" si="304"/>
        <v>42264.708333333328</v>
      </c>
      <c r="U3904">
        <f t="shared" si="305"/>
        <v>2015</v>
      </c>
    </row>
    <row r="3905" spans="1:21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6"/>
        <v>0</v>
      </c>
      <c r="P3905" s="10">
        <f t="shared" si="307"/>
        <v>162.91999999999999</v>
      </c>
      <c r="Q3905" t="s">
        <v>8311</v>
      </c>
      <c r="R3905" t="s">
        <v>8349</v>
      </c>
      <c r="S3905" s="15">
        <f t="shared" si="303"/>
        <v>40079.566157407404</v>
      </c>
      <c r="T3905" s="15">
        <f t="shared" si="304"/>
        <v>40149.034722222219</v>
      </c>
      <c r="U3905">
        <f t="shared" si="305"/>
        <v>2009</v>
      </c>
    </row>
    <row r="3906" spans="1:21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6"/>
        <v>0</v>
      </c>
      <c r="P3906" s="10">
        <f t="shared" si="307"/>
        <v>159.51</v>
      </c>
      <c r="Q3906" t="s">
        <v>8311</v>
      </c>
      <c r="R3906" t="s">
        <v>8349</v>
      </c>
      <c r="S3906" s="15">
        <f t="shared" si="303"/>
        <v>41389.679560185185</v>
      </c>
      <c r="T3906" s="15">
        <f t="shared" si="304"/>
        <v>41419.679560185185</v>
      </c>
      <c r="U3906">
        <f t="shared" si="305"/>
        <v>2013</v>
      </c>
    </row>
    <row r="3907" spans="1:21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6"/>
        <v>0</v>
      </c>
      <c r="P3907" s="10">
        <f t="shared" si="307"/>
        <v>56.41</v>
      </c>
      <c r="Q3907" t="s">
        <v>8311</v>
      </c>
      <c r="R3907" t="s">
        <v>8349</v>
      </c>
      <c r="S3907" s="15">
        <f t="shared" ref="S3907:S3970" si="308">(((J3907/60)/60)/24)+DATE(1970,1,1)</f>
        <v>40990.050069444449</v>
      </c>
      <c r="T3907" s="15">
        <f t="shared" ref="T3907:T3970" si="309">(((I3907/60)/60)/24)+DATE(1970,1,1)</f>
        <v>41050.050069444449</v>
      </c>
      <c r="U3907">
        <f t="shared" ref="U3907:U3970" si="310">YEAR(S3907)</f>
        <v>2012</v>
      </c>
    </row>
    <row r="3908" spans="1:21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6"/>
        <v>0</v>
      </c>
      <c r="P3908" s="10">
        <f t="shared" si="307"/>
        <v>550.04</v>
      </c>
      <c r="Q3908" t="s">
        <v>8313</v>
      </c>
      <c r="R3908" t="s">
        <v>8351</v>
      </c>
      <c r="S3908" s="15">
        <f t="shared" si="308"/>
        <v>41779.649317129632</v>
      </c>
      <c r="T3908" s="15">
        <f t="shared" si="309"/>
        <v>41789.649317129632</v>
      </c>
      <c r="U3908">
        <f t="shared" si="310"/>
        <v>2014</v>
      </c>
    </row>
    <row r="3909" spans="1:21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6"/>
        <v>0</v>
      </c>
      <c r="P3909" s="10">
        <f t="shared" si="307"/>
        <v>152.62</v>
      </c>
      <c r="Q3909" t="s">
        <v>8313</v>
      </c>
      <c r="R3909" t="s">
        <v>8351</v>
      </c>
      <c r="S3909" s="15">
        <f t="shared" si="308"/>
        <v>42069.104421296302</v>
      </c>
      <c r="T3909" s="15">
        <f t="shared" si="309"/>
        <v>42099.062754629631</v>
      </c>
      <c r="U3909">
        <f t="shared" si="310"/>
        <v>2015</v>
      </c>
    </row>
    <row r="3910" spans="1:21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6"/>
        <v>0</v>
      </c>
      <c r="P3910" s="10">
        <f t="shared" si="307"/>
        <v>364.35</v>
      </c>
      <c r="Q3910" t="s">
        <v>8313</v>
      </c>
      <c r="R3910" t="s">
        <v>8351</v>
      </c>
      <c r="S3910" s="15">
        <f t="shared" si="308"/>
        <v>42005.24998842593</v>
      </c>
      <c r="T3910" s="15">
        <f t="shared" si="309"/>
        <v>42035.841666666667</v>
      </c>
      <c r="U3910">
        <f t="shared" si="310"/>
        <v>2015</v>
      </c>
    </row>
    <row r="3911" spans="1:21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6"/>
        <v>0</v>
      </c>
      <c r="P3911" s="10">
        <f t="shared" si="307"/>
        <v>170.45</v>
      </c>
      <c r="Q3911" t="s">
        <v>8313</v>
      </c>
      <c r="R3911" t="s">
        <v>8351</v>
      </c>
      <c r="S3911" s="15">
        <f t="shared" si="308"/>
        <v>42256.984791666662</v>
      </c>
      <c r="T3911" s="15">
        <f t="shared" si="309"/>
        <v>42286.984791666662</v>
      </c>
      <c r="U3911">
        <f t="shared" si="310"/>
        <v>2015</v>
      </c>
    </row>
    <row r="3912" spans="1:21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6"/>
        <v>0</v>
      </c>
      <c r="P3912" s="10">
        <f t="shared" si="307"/>
        <v>119.18</v>
      </c>
      <c r="Q3912" t="s">
        <v>8313</v>
      </c>
      <c r="R3912" t="s">
        <v>8351</v>
      </c>
      <c r="S3912" s="15">
        <f t="shared" si="308"/>
        <v>42046.072743055556</v>
      </c>
      <c r="T3912" s="15">
        <f t="shared" si="309"/>
        <v>42091.031076388885</v>
      </c>
      <c r="U3912">
        <f t="shared" si="310"/>
        <v>2015</v>
      </c>
    </row>
    <row r="3913" spans="1:21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6"/>
        <v>0</v>
      </c>
      <c r="P3913" s="10">
        <f t="shared" si="307"/>
        <v>64.02</v>
      </c>
      <c r="Q3913" t="s">
        <v>8313</v>
      </c>
      <c r="R3913" t="s">
        <v>8351</v>
      </c>
      <c r="S3913" s="15">
        <f t="shared" si="308"/>
        <v>42603.354131944448</v>
      </c>
      <c r="T3913" s="15">
        <f t="shared" si="309"/>
        <v>42633.354131944448</v>
      </c>
      <c r="U3913">
        <f t="shared" si="310"/>
        <v>2016</v>
      </c>
    </row>
    <row r="3914" spans="1:21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6"/>
        <v>0</v>
      </c>
      <c r="P3914" s="10">
        <f t="shared" si="307"/>
        <v>43.33</v>
      </c>
      <c r="Q3914" t="s">
        <v>8313</v>
      </c>
      <c r="R3914" t="s">
        <v>8351</v>
      </c>
      <c r="S3914" s="15">
        <f t="shared" si="308"/>
        <v>42438.53907407407</v>
      </c>
      <c r="T3914" s="15">
        <f t="shared" si="309"/>
        <v>42468.497407407413</v>
      </c>
      <c r="U3914">
        <f t="shared" si="310"/>
        <v>2016</v>
      </c>
    </row>
    <row r="3915" spans="1:21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6"/>
        <v>0</v>
      </c>
      <c r="P3915" s="10">
        <f t="shared" si="307"/>
        <v>82.4</v>
      </c>
      <c r="Q3915" t="s">
        <v>8327</v>
      </c>
      <c r="R3915" t="s">
        <v>8330</v>
      </c>
      <c r="S3915" s="15">
        <f t="shared" si="308"/>
        <v>42779.21365740741</v>
      </c>
      <c r="T3915" s="15">
        <f t="shared" si="309"/>
        <v>42839.171990740739</v>
      </c>
      <c r="U3915">
        <f t="shared" si="310"/>
        <v>2017</v>
      </c>
    </row>
    <row r="3916" spans="1:21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6"/>
        <v>0</v>
      </c>
      <c r="P3916" s="10">
        <f t="shared" si="307"/>
        <v>46.58</v>
      </c>
      <c r="Q3916" t="s">
        <v>8327</v>
      </c>
      <c r="R3916" t="s">
        <v>8330</v>
      </c>
      <c r="S3916" s="15">
        <f t="shared" si="308"/>
        <v>42796.069571759261</v>
      </c>
      <c r="T3916" s="15">
        <f t="shared" si="309"/>
        <v>42826.027905092589</v>
      </c>
      <c r="U3916">
        <f t="shared" si="310"/>
        <v>2017</v>
      </c>
    </row>
    <row r="3917" spans="1:21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6"/>
        <v>0</v>
      </c>
      <c r="P3917" s="10">
        <f t="shared" si="307"/>
        <v>71.59</v>
      </c>
      <c r="Q3917" t="s">
        <v>8327</v>
      </c>
      <c r="R3917" t="s">
        <v>8330</v>
      </c>
      <c r="S3917" s="15">
        <f t="shared" si="308"/>
        <v>42796.207870370374</v>
      </c>
      <c r="T3917" s="15">
        <f t="shared" si="309"/>
        <v>42820.147916666669</v>
      </c>
      <c r="U3917">
        <f t="shared" si="310"/>
        <v>2017</v>
      </c>
    </row>
    <row r="3918" spans="1:21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6"/>
        <v>0</v>
      </c>
      <c r="P3918" s="10">
        <f t="shared" si="307"/>
        <v>149.44</v>
      </c>
      <c r="Q3918" t="s">
        <v>8327</v>
      </c>
      <c r="R3918" t="s">
        <v>8330</v>
      </c>
      <c r="S3918" s="15">
        <f t="shared" si="308"/>
        <v>42245.016736111109</v>
      </c>
      <c r="T3918" s="15">
        <f t="shared" si="309"/>
        <v>42256.666666666672</v>
      </c>
      <c r="U3918">
        <f t="shared" si="310"/>
        <v>2015</v>
      </c>
    </row>
    <row r="3919" spans="1:21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6"/>
        <v>0</v>
      </c>
      <c r="P3919" s="10">
        <f t="shared" si="307"/>
        <v>76.44</v>
      </c>
      <c r="Q3919" t="s">
        <v>8327</v>
      </c>
      <c r="R3919" t="s">
        <v>8330</v>
      </c>
      <c r="S3919" s="15">
        <f t="shared" si="308"/>
        <v>42179.306388888886</v>
      </c>
      <c r="T3919" s="15">
        <f t="shared" si="309"/>
        <v>42239.306388888886</v>
      </c>
      <c r="U3919">
        <f t="shared" si="310"/>
        <v>2015</v>
      </c>
    </row>
    <row r="3920" spans="1:21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6"/>
        <v>0</v>
      </c>
      <c r="P3920" s="10">
        <f t="shared" si="307"/>
        <v>80.02</v>
      </c>
      <c r="Q3920" t="s">
        <v>8327</v>
      </c>
      <c r="R3920" t="s">
        <v>8330</v>
      </c>
      <c r="S3920" s="15">
        <f t="shared" si="308"/>
        <v>42451.866967592592</v>
      </c>
      <c r="T3920" s="15">
        <f t="shared" si="309"/>
        <v>42491.866967592592</v>
      </c>
      <c r="U3920">
        <f t="shared" si="310"/>
        <v>2016</v>
      </c>
    </row>
    <row r="3921" spans="1:21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6"/>
        <v>0</v>
      </c>
      <c r="P3921" s="10">
        <f t="shared" si="307"/>
        <v>109.82</v>
      </c>
      <c r="Q3921" t="s">
        <v>8327</v>
      </c>
      <c r="R3921" t="s">
        <v>8330</v>
      </c>
      <c r="S3921" s="15">
        <f t="shared" si="308"/>
        <v>42125.913807870369</v>
      </c>
      <c r="T3921" s="15">
        <f t="shared" si="309"/>
        <v>42185.913807870369</v>
      </c>
      <c r="U3921">
        <f t="shared" si="310"/>
        <v>2015</v>
      </c>
    </row>
    <row r="3922" spans="1:21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6"/>
        <v>0</v>
      </c>
      <c r="P3922" s="10">
        <f t="shared" si="307"/>
        <v>82.96</v>
      </c>
      <c r="Q3922" t="s">
        <v>8327</v>
      </c>
      <c r="R3922" t="s">
        <v>8330</v>
      </c>
      <c r="S3922" s="15">
        <f t="shared" si="308"/>
        <v>42319.461377314816</v>
      </c>
      <c r="T3922" s="15">
        <f t="shared" si="309"/>
        <v>42349.461377314816</v>
      </c>
      <c r="U3922">
        <f t="shared" si="310"/>
        <v>2015</v>
      </c>
    </row>
    <row r="3923" spans="1:21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6"/>
        <v>0</v>
      </c>
      <c r="P3923" s="10">
        <f t="shared" si="307"/>
        <v>287.31</v>
      </c>
      <c r="Q3923" t="s">
        <v>8327</v>
      </c>
      <c r="R3923" t="s">
        <v>8330</v>
      </c>
      <c r="S3923" s="15">
        <f t="shared" si="308"/>
        <v>42471.052152777775</v>
      </c>
      <c r="T3923" s="15">
        <f t="shared" si="309"/>
        <v>42531.052152777775</v>
      </c>
      <c r="U3923">
        <f t="shared" si="310"/>
        <v>2016</v>
      </c>
    </row>
    <row r="3924" spans="1:21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6"/>
        <v>0</v>
      </c>
      <c r="P3924" s="10">
        <f t="shared" si="307"/>
        <v>66.349999999999994</v>
      </c>
      <c r="Q3924" t="s">
        <v>8327</v>
      </c>
      <c r="R3924" t="s">
        <v>8330</v>
      </c>
      <c r="S3924" s="15">
        <f t="shared" si="308"/>
        <v>42272.087766203709</v>
      </c>
      <c r="T3924" s="15">
        <f t="shared" si="309"/>
        <v>42302.087766203709</v>
      </c>
      <c r="U3924">
        <f t="shared" si="310"/>
        <v>2015</v>
      </c>
    </row>
    <row r="3925" spans="1:21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6"/>
        <v>0</v>
      </c>
      <c r="P3925" s="10">
        <f t="shared" si="307"/>
        <v>121</v>
      </c>
      <c r="Q3925" t="s">
        <v>8327</v>
      </c>
      <c r="R3925" t="s">
        <v>8330</v>
      </c>
      <c r="S3925" s="15">
        <f t="shared" si="308"/>
        <v>42152.906851851847</v>
      </c>
      <c r="T3925" s="15">
        <f t="shared" si="309"/>
        <v>42166.625</v>
      </c>
      <c r="U3925">
        <f t="shared" si="310"/>
        <v>2015</v>
      </c>
    </row>
    <row r="3926" spans="1:21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6"/>
        <v>0</v>
      </c>
      <c r="P3926" s="10">
        <f t="shared" si="307"/>
        <v>66.7</v>
      </c>
      <c r="Q3926" t="s">
        <v>8327</v>
      </c>
      <c r="R3926" t="s">
        <v>8330</v>
      </c>
      <c r="S3926" s="15">
        <f t="shared" si="308"/>
        <v>42325.683807870373</v>
      </c>
      <c r="T3926" s="15">
        <f t="shared" si="309"/>
        <v>42385.208333333328</v>
      </c>
      <c r="U3926">
        <f t="shared" si="310"/>
        <v>2015</v>
      </c>
    </row>
    <row r="3927" spans="1:21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6"/>
        <v>0</v>
      </c>
      <c r="P3927" s="10">
        <f t="shared" si="307"/>
        <v>194.26</v>
      </c>
      <c r="Q3927" t="s">
        <v>8327</v>
      </c>
      <c r="R3927" t="s">
        <v>8330</v>
      </c>
      <c r="S3927" s="15">
        <f t="shared" si="308"/>
        <v>42614.675625000003</v>
      </c>
      <c r="T3927" s="15">
        <f t="shared" si="309"/>
        <v>42626.895833333328</v>
      </c>
      <c r="U3927">
        <f t="shared" si="310"/>
        <v>2016</v>
      </c>
    </row>
    <row r="3928" spans="1:21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6"/>
        <v>0</v>
      </c>
      <c r="P3928" s="10">
        <f t="shared" si="307"/>
        <v>133.13999999999999</v>
      </c>
      <c r="Q3928" t="s">
        <v>8327</v>
      </c>
      <c r="R3928" t="s">
        <v>8330</v>
      </c>
      <c r="S3928" s="15">
        <f t="shared" si="308"/>
        <v>42171.817384259266</v>
      </c>
      <c r="T3928" s="15">
        <f t="shared" si="309"/>
        <v>42201.817384259266</v>
      </c>
      <c r="U3928">
        <f t="shared" si="310"/>
        <v>2015</v>
      </c>
    </row>
    <row r="3929" spans="1:21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6"/>
        <v>0</v>
      </c>
      <c r="P3929" s="10">
        <f t="shared" si="307"/>
        <v>106.62</v>
      </c>
      <c r="Q3929" t="s">
        <v>8313</v>
      </c>
      <c r="R3929" t="s">
        <v>8314</v>
      </c>
      <c r="S3929" s="15">
        <f t="shared" si="308"/>
        <v>41855.859814814816</v>
      </c>
      <c r="T3929" s="15">
        <f t="shared" si="309"/>
        <v>41876.859814814816</v>
      </c>
      <c r="U3929">
        <f t="shared" si="310"/>
        <v>2014</v>
      </c>
    </row>
    <row r="3930" spans="1:21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6"/>
        <v>0</v>
      </c>
      <c r="P3930" s="10">
        <f t="shared" si="307"/>
        <v>219.93</v>
      </c>
      <c r="Q3930" t="s">
        <v>8313</v>
      </c>
      <c r="R3930" t="s">
        <v>8314</v>
      </c>
      <c r="S3930" s="15">
        <f t="shared" si="308"/>
        <v>41829.889027777775</v>
      </c>
      <c r="T3930" s="15">
        <f t="shared" si="309"/>
        <v>41859.889027777775</v>
      </c>
      <c r="U3930">
        <f t="shared" si="310"/>
        <v>2014</v>
      </c>
    </row>
    <row r="3931" spans="1:21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6"/>
        <v>0</v>
      </c>
      <c r="P3931" s="10">
        <f t="shared" si="307"/>
        <v>104.82</v>
      </c>
      <c r="Q3931" t="s">
        <v>8313</v>
      </c>
      <c r="R3931" t="s">
        <v>8314</v>
      </c>
      <c r="S3931" s="15">
        <f t="shared" si="308"/>
        <v>42172.906678240746</v>
      </c>
      <c r="T3931" s="15">
        <f t="shared" si="309"/>
        <v>42186.906678240746</v>
      </c>
      <c r="U3931">
        <f t="shared" si="310"/>
        <v>2015</v>
      </c>
    </row>
    <row r="3932" spans="1:21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6"/>
        <v>0</v>
      </c>
      <c r="P3932" s="10">
        <f t="shared" si="307"/>
        <v>98.03</v>
      </c>
      <c r="Q3932" t="s">
        <v>8313</v>
      </c>
      <c r="R3932" t="s">
        <v>8314</v>
      </c>
      <c r="S3932" s="15">
        <f t="shared" si="308"/>
        <v>42067.234375</v>
      </c>
      <c r="T3932" s="15">
        <f t="shared" si="309"/>
        <v>42097.192708333328</v>
      </c>
      <c r="U3932">
        <f t="shared" si="310"/>
        <v>2015</v>
      </c>
    </row>
    <row r="3933" spans="1:21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6"/>
        <v>0</v>
      </c>
      <c r="P3933" s="10">
        <f t="shared" si="307"/>
        <v>119.39</v>
      </c>
      <c r="Q3933" t="s">
        <v>8316</v>
      </c>
      <c r="R3933" t="s">
        <v>8344</v>
      </c>
      <c r="S3933" s="15">
        <f t="shared" si="308"/>
        <v>42000.300243055557</v>
      </c>
      <c r="T3933" s="15">
        <f t="shared" si="309"/>
        <v>42030.300243055557</v>
      </c>
      <c r="U3933">
        <f t="shared" si="310"/>
        <v>2014</v>
      </c>
    </row>
    <row r="3934" spans="1:21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ref="O3934:O3997" si="311">ROUND(E3934/D3934*100,0)</f>
        <v>0</v>
      </c>
      <c r="P3934" s="10">
        <f t="shared" si="307"/>
        <v>97</v>
      </c>
      <c r="Q3934" t="s">
        <v>8316</v>
      </c>
      <c r="R3934" t="s">
        <v>8344</v>
      </c>
      <c r="S3934" s="15">
        <f t="shared" si="308"/>
        <v>42709.002881944441</v>
      </c>
      <c r="T3934" s="15">
        <f t="shared" si="309"/>
        <v>42739.002881944441</v>
      </c>
      <c r="U3934">
        <f t="shared" si="310"/>
        <v>2016</v>
      </c>
    </row>
    <row r="3935" spans="1:21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11"/>
        <v>0</v>
      </c>
      <c r="P3935" s="10">
        <f t="shared" si="307"/>
        <v>271.51</v>
      </c>
      <c r="Q3935" t="s">
        <v>8316</v>
      </c>
      <c r="R3935" t="s">
        <v>8344</v>
      </c>
      <c r="S3935" s="15">
        <f t="shared" si="308"/>
        <v>41776.284780092588</v>
      </c>
      <c r="T3935" s="15">
        <f t="shared" si="309"/>
        <v>41806.284780092588</v>
      </c>
      <c r="U3935">
        <f t="shared" si="310"/>
        <v>2014</v>
      </c>
    </row>
    <row r="3936" spans="1:21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11"/>
        <v>0</v>
      </c>
      <c r="P3936" s="10">
        <f t="shared" si="307"/>
        <v>131.13999999999999</v>
      </c>
      <c r="Q3936" t="s">
        <v>8316</v>
      </c>
      <c r="R3936" t="s">
        <v>8344</v>
      </c>
      <c r="S3936" s="15">
        <f t="shared" si="308"/>
        <v>42035.029224537036</v>
      </c>
      <c r="T3936" s="15">
        <f t="shared" si="309"/>
        <v>42064.029224537036</v>
      </c>
      <c r="U3936">
        <f t="shared" si="310"/>
        <v>2015</v>
      </c>
    </row>
    <row r="3937" spans="1:21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11"/>
        <v>0</v>
      </c>
      <c r="P3937" s="10">
        <f t="shared" si="307"/>
        <v>153.43</v>
      </c>
      <c r="Q3937" t="s">
        <v>8316</v>
      </c>
      <c r="R3937" t="s">
        <v>8344</v>
      </c>
      <c r="S3937" s="15">
        <f t="shared" si="308"/>
        <v>41773.008738425924</v>
      </c>
      <c r="T3937" s="15">
        <f t="shared" si="309"/>
        <v>41803.008738425924</v>
      </c>
      <c r="U3937">
        <f t="shared" si="310"/>
        <v>2014</v>
      </c>
    </row>
    <row r="3938" spans="1:21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11"/>
        <v>0</v>
      </c>
      <c r="P3938" s="10">
        <f t="shared" si="307"/>
        <v>262.11</v>
      </c>
      <c r="Q3938" t="s">
        <v>8313</v>
      </c>
      <c r="R3938" t="s">
        <v>8353</v>
      </c>
      <c r="S3938" s="15">
        <f t="shared" si="308"/>
        <v>42678.586655092593</v>
      </c>
      <c r="T3938" s="15">
        <f t="shared" si="309"/>
        <v>42708.628321759257</v>
      </c>
      <c r="U3938">
        <f t="shared" si="310"/>
        <v>2016</v>
      </c>
    </row>
    <row r="3939" spans="1:21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11"/>
        <v>0</v>
      </c>
      <c r="P3939" s="10">
        <f t="shared" si="307"/>
        <v>65.319999999999993</v>
      </c>
      <c r="Q3939" t="s">
        <v>8313</v>
      </c>
      <c r="R3939" t="s">
        <v>8353</v>
      </c>
      <c r="S3939" s="15">
        <f t="shared" si="308"/>
        <v>42329.58839120371</v>
      </c>
      <c r="T3939" s="15">
        <f t="shared" si="309"/>
        <v>42359.58839120371</v>
      </c>
      <c r="U3939">
        <f t="shared" si="310"/>
        <v>2015</v>
      </c>
    </row>
    <row r="3940" spans="1:21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11"/>
        <v>0</v>
      </c>
      <c r="P3940" s="10">
        <f t="shared" si="307"/>
        <v>103.2</v>
      </c>
      <c r="Q3940" t="s">
        <v>8313</v>
      </c>
      <c r="R3940" t="s">
        <v>8353</v>
      </c>
      <c r="S3940" s="15">
        <f t="shared" si="308"/>
        <v>42651.006273148145</v>
      </c>
      <c r="T3940" s="15">
        <f t="shared" si="309"/>
        <v>42711.047939814816</v>
      </c>
      <c r="U3940">
        <f t="shared" si="310"/>
        <v>2016</v>
      </c>
    </row>
    <row r="3941" spans="1:21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11"/>
        <v>0</v>
      </c>
      <c r="P3941" s="10">
        <f t="shared" si="307"/>
        <v>40.35</v>
      </c>
      <c r="Q3941" t="s">
        <v>8313</v>
      </c>
      <c r="R3941" t="s">
        <v>8353</v>
      </c>
      <c r="S3941" s="15">
        <f t="shared" si="308"/>
        <v>41800.819571759261</v>
      </c>
      <c r="T3941" s="15">
        <f t="shared" si="309"/>
        <v>41830.819571759261</v>
      </c>
      <c r="U3941">
        <f t="shared" si="310"/>
        <v>2014</v>
      </c>
    </row>
    <row r="3942" spans="1:21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11"/>
        <v>0</v>
      </c>
      <c r="P3942" s="10">
        <f t="shared" si="307"/>
        <v>119.99</v>
      </c>
      <c r="Q3942" t="s">
        <v>8313</v>
      </c>
      <c r="R3942" t="s">
        <v>8353</v>
      </c>
      <c r="S3942" s="15">
        <f t="shared" si="308"/>
        <v>41847.930694444447</v>
      </c>
      <c r="T3942" s="15">
        <f t="shared" si="309"/>
        <v>41877.930694444447</v>
      </c>
      <c r="U3942">
        <f t="shared" si="310"/>
        <v>2014</v>
      </c>
    </row>
    <row r="3943" spans="1:21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11"/>
        <v>0</v>
      </c>
      <c r="P3943" s="10">
        <f t="shared" si="307"/>
        <v>83.97</v>
      </c>
      <c r="Q3943" t="s">
        <v>8316</v>
      </c>
      <c r="R3943" t="s">
        <v>8334</v>
      </c>
      <c r="S3943" s="15">
        <f t="shared" si="308"/>
        <v>41927.235636574071</v>
      </c>
      <c r="T3943" s="15">
        <f t="shared" si="309"/>
        <v>41957.277303240742</v>
      </c>
      <c r="U3943">
        <f t="shared" si="310"/>
        <v>2014</v>
      </c>
    </row>
    <row r="3944" spans="1:21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11"/>
        <v>0</v>
      </c>
      <c r="P3944" s="10">
        <f t="shared" si="307"/>
        <v>230.56</v>
      </c>
      <c r="Q3944" t="s">
        <v>8316</v>
      </c>
      <c r="R3944" t="s">
        <v>8334</v>
      </c>
      <c r="S3944" s="15">
        <f t="shared" si="308"/>
        <v>40355.024953703702</v>
      </c>
      <c r="T3944" s="15">
        <f t="shared" si="309"/>
        <v>40390</v>
      </c>
      <c r="U3944">
        <f t="shared" si="310"/>
        <v>2010</v>
      </c>
    </row>
    <row r="3945" spans="1:21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11"/>
        <v>0</v>
      </c>
      <c r="P3945" s="10">
        <f t="shared" si="307"/>
        <v>99.97</v>
      </c>
      <c r="Q3945" t="s">
        <v>8308</v>
      </c>
      <c r="R3945" t="s">
        <v>8342</v>
      </c>
      <c r="S3945" s="15">
        <f t="shared" si="308"/>
        <v>42167.813703703709</v>
      </c>
      <c r="T3945" s="15">
        <f t="shared" si="309"/>
        <v>42197.813703703709</v>
      </c>
      <c r="U3945">
        <f t="shared" si="310"/>
        <v>2015</v>
      </c>
    </row>
    <row r="3946" spans="1:21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11"/>
        <v>0</v>
      </c>
      <c r="P3946" s="10">
        <f t="shared" si="307"/>
        <v>164.91</v>
      </c>
      <c r="Q3946" t="s">
        <v>8308</v>
      </c>
      <c r="R3946" t="s">
        <v>8342</v>
      </c>
      <c r="S3946" s="15">
        <f t="shared" si="308"/>
        <v>41897.702199074076</v>
      </c>
      <c r="T3946" s="15">
        <f t="shared" si="309"/>
        <v>41918.208333333336</v>
      </c>
      <c r="U3946">
        <f t="shared" si="310"/>
        <v>2014</v>
      </c>
    </row>
    <row r="3947" spans="1:21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11"/>
        <v>0</v>
      </c>
      <c r="P3947" s="10">
        <f t="shared" si="307"/>
        <v>117.49</v>
      </c>
      <c r="Q3947" t="s">
        <v>8308</v>
      </c>
      <c r="R3947" t="s">
        <v>8342</v>
      </c>
      <c r="S3947" s="15">
        <f t="shared" si="308"/>
        <v>42060.001805555556</v>
      </c>
      <c r="T3947" s="15">
        <f t="shared" si="309"/>
        <v>42094.985416666663</v>
      </c>
      <c r="U3947">
        <f t="shared" si="310"/>
        <v>2015</v>
      </c>
    </row>
    <row r="3948" spans="1:21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11"/>
        <v>0</v>
      </c>
      <c r="P3948" s="10">
        <f t="shared" si="307"/>
        <v>131.99</v>
      </c>
      <c r="Q3948" t="s">
        <v>8308</v>
      </c>
      <c r="R3948" t="s">
        <v>8342</v>
      </c>
      <c r="S3948" s="15">
        <f t="shared" si="308"/>
        <v>42198.775787037041</v>
      </c>
      <c r="T3948" s="15">
        <f t="shared" si="309"/>
        <v>42227.775787037041</v>
      </c>
      <c r="U3948">
        <f t="shared" si="310"/>
        <v>2015</v>
      </c>
    </row>
    <row r="3949" spans="1:21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11"/>
        <v>0</v>
      </c>
      <c r="P3949" s="10">
        <f t="shared" si="307"/>
        <v>90.5</v>
      </c>
      <c r="Q3949" t="s">
        <v>8308</v>
      </c>
      <c r="R3949" t="s">
        <v>8342</v>
      </c>
      <c r="S3949" s="15">
        <f t="shared" si="308"/>
        <v>42708.842245370368</v>
      </c>
      <c r="T3949" s="15">
        <f t="shared" si="309"/>
        <v>42738.842245370368</v>
      </c>
      <c r="U3949">
        <f t="shared" si="310"/>
        <v>2016</v>
      </c>
    </row>
    <row r="3950" spans="1:21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11"/>
        <v>0</v>
      </c>
      <c r="P3950" s="10">
        <f t="shared" si="307"/>
        <v>73.5</v>
      </c>
      <c r="Q3950" t="s">
        <v>8308</v>
      </c>
      <c r="R3950" t="s">
        <v>8342</v>
      </c>
      <c r="S3950" s="15">
        <f t="shared" si="308"/>
        <v>42101.633703703701</v>
      </c>
      <c r="T3950" s="15">
        <f t="shared" si="309"/>
        <v>42161.633703703701</v>
      </c>
      <c r="U3950">
        <f t="shared" si="310"/>
        <v>2015</v>
      </c>
    </row>
    <row r="3951" spans="1:21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11"/>
        <v>0</v>
      </c>
      <c r="P3951" s="10">
        <f t="shared" si="307"/>
        <v>96.88</v>
      </c>
      <c r="Q3951" t="s">
        <v>8308</v>
      </c>
      <c r="R3951" t="s">
        <v>8342</v>
      </c>
      <c r="S3951" s="15">
        <f t="shared" si="308"/>
        <v>42103.676180555558</v>
      </c>
      <c r="T3951" s="15">
        <f t="shared" si="309"/>
        <v>42115.676180555558</v>
      </c>
      <c r="U3951">
        <f t="shared" si="310"/>
        <v>2015</v>
      </c>
    </row>
    <row r="3952" spans="1:21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11"/>
        <v>0</v>
      </c>
      <c r="P3952" s="10">
        <f t="shared" si="307"/>
        <v>215.73</v>
      </c>
      <c r="Q3952" t="s">
        <v>8308</v>
      </c>
      <c r="R3952" t="s">
        <v>8342</v>
      </c>
      <c r="S3952" s="15">
        <f t="shared" si="308"/>
        <v>42130.78361111111</v>
      </c>
      <c r="T3952" s="15">
        <f t="shared" si="309"/>
        <v>42160.78361111111</v>
      </c>
      <c r="U3952">
        <f t="shared" si="310"/>
        <v>2015</v>
      </c>
    </row>
    <row r="3953" spans="1:21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11"/>
        <v>0</v>
      </c>
      <c r="P3953" s="10">
        <f t="shared" si="307"/>
        <v>94.55</v>
      </c>
      <c r="Q3953" t="s">
        <v>8308</v>
      </c>
      <c r="R3953" t="s">
        <v>8342</v>
      </c>
      <c r="S3953" s="15">
        <f t="shared" si="308"/>
        <v>42264.620115740734</v>
      </c>
      <c r="T3953" s="15">
        <f t="shared" si="309"/>
        <v>42294.620115740734</v>
      </c>
      <c r="U3953">
        <f t="shared" si="310"/>
        <v>2015</v>
      </c>
    </row>
    <row r="3954" spans="1:21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11"/>
        <v>0</v>
      </c>
      <c r="P3954" s="10">
        <f t="shared" si="307"/>
        <v>65.86</v>
      </c>
      <c r="Q3954" t="s">
        <v>8308</v>
      </c>
      <c r="R3954" t="s">
        <v>8342</v>
      </c>
      <c r="S3954" s="15">
        <f t="shared" si="308"/>
        <v>41978.930972222224</v>
      </c>
      <c r="T3954" s="15">
        <f t="shared" si="309"/>
        <v>42035.027083333334</v>
      </c>
      <c r="U3954">
        <f t="shared" si="310"/>
        <v>2014</v>
      </c>
    </row>
    <row r="3955" spans="1:21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11"/>
        <v>0</v>
      </c>
      <c r="P3955" s="10">
        <f t="shared" si="307"/>
        <v>150.9</v>
      </c>
      <c r="Q3955" t="s">
        <v>8308</v>
      </c>
      <c r="R3955" t="s">
        <v>8342</v>
      </c>
      <c r="S3955" s="15">
        <f t="shared" si="308"/>
        <v>42466.858888888892</v>
      </c>
      <c r="T3955" s="15">
        <f t="shared" si="309"/>
        <v>42490.916666666672</v>
      </c>
      <c r="U3955">
        <f t="shared" si="310"/>
        <v>2016</v>
      </c>
    </row>
    <row r="3956" spans="1:21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11"/>
        <v>0</v>
      </c>
      <c r="P3956" s="10">
        <f t="shared" si="307"/>
        <v>81.95</v>
      </c>
      <c r="Q3956" t="s">
        <v>8308</v>
      </c>
      <c r="R3956" t="s">
        <v>8342</v>
      </c>
      <c r="S3956" s="15">
        <f t="shared" si="308"/>
        <v>42322.011574074073</v>
      </c>
      <c r="T3956" s="15">
        <f t="shared" si="309"/>
        <v>42367.011574074073</v>
      </c>
      <c r="U3956">
        <f t="shared" si="310"/>
        <v>2015</v>
      </c>
    </row>
    <row r="3957" spans="1:21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11"/>
        <v>0</v>
      </c>
      <c r="P3957" s="10">
        <f t="shared" si="307"/>
        <v>55.76</v>
      </c>
      <c r="Q3957" t="s">
        <v>8308</v>
      </c>
      <c r="R3957" t="s">
        <v>8342</v>
      </c>
      <c r="S3957" s="15">
        <f t="shared" si="308"/>
        <v>42248.934675925921</v>
      </c>
      <c r="T3957" s="15">
        <f t="shared" si="309"/>
        <v>42303.934675925921</v>
      </c>
      <c r="U3957">
        <f t="shared" si="310"/>
        <v>2015</v>
      </c>
    </row>
    <row r="3958" spans="1:21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11"/>
        <v>0</v>
      </c>
      <c r="P3958" s="10">
        <f t="shared" si="307"/>
        <v>31.66</v>
      </c>
      <c r="Q3958" t="s">
        <v>8308</v>
      </c>
      <c r="R3958" t="s">
        <v>8342</v>
      </c>
      <c r="S3958" s="15">
        <f t="shared" si="308"/>
        <v>42346.736400462964</v>
      </c>
      <c r="T3958" s="15">
        <f t="shared" si="309"/>
        <v>42386.958333333328</v>
      </c>
      <c r="U3958">
        <f t="shared" si="310"/>
        <v>2015</v>
      </c>
    </row>
    <row r="3959" spans="1:21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11"/>
        <v>0</v>
      </c>
      <c r="P3959" s="10">
        <f t="shared" si="307"/>
        <v>56.9</v>
      </c>
      <c r="Q3959" t="s">
        <v>8308</v>
      </c>
      <c r="R3959" t="s">
        <v>8342</v>
      </c>
      <c r="S3959" s="15">
        <f t="shared" si="308"/>
        <v>42380.812627314815</v>
      </c>
      <c r="T3959" s="15">
        <f t="shared" si="309"/>
        <v>42410.812627314815</v>
      </c>
      <c r="U3959">
        <f t="shared" si="310"/>
        <v>2016</v>
      </c>
    </row>
    <row r="3960" spans="1:21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11"/>
        <v>0</v>
      </c>
      <c r="P3960" s="10">
        <f t="shared" si="307"/>
        <v>75.13</v>
      </c>
      <c r="Q3960" t="s">
        <v>8308</v>
      </c>
      <c r="R3960" t="s">
        <v>8342</v>
      </c>
      <c r="S3960" s="15">
        <f t="shared" si="308"/>
        <v>42150.777731481481</v>
      </c>
      <c r="T3960" s="15">
        <f t="shared" si="309"/>
        <v>42180.777731481481</v>
      </c>
      <c r="U3960">
        <f t="shared" si="310"/>
        <v>2015</v>
      </c>
    </row>
    <row r="3961" spans="1:21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11"/>
        <v>0</v>
      </c>
      <c r="P3961" s="10">
        <f t="shared" si="307"/>
        <v>93.26</v>
      </c>
      <c r="Q3961" t="s">
        <v>8308</v>
      </c>
      <c r="R3961" t="s">
        <v>8342</v>
      </c>
      <c r="S3961" s="15">
        <f t="shared" si="308"/>
        <v>42592.836076388892</v>
      </c>
      <c r="T3961" s="15">
        <f t="shared" si="309"/>
        <v>42622.836076388892</v>
      </c>
      <c r="U3961">
        <f t="shared" si="310"/>
        <v>2016</v>
      </c>
    </row>
    <row r="3962" spans="1:21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11"/>
        <v>0</v>
      </c>
      <c r="P3962" s="10">
        <f t="shared" si="307"/>
        <v>134.26</v>
      </c>
      <c r="Q3962" t="s">
        <v>8308</v>
      </c>
      <c r="R3962" t="s">
        <v>8342</v>
      </c>
      <c r="S3962" s="15">
        <f t="shared" si="308"/>
        <v>42669.870173611111</v>
      </c>
      <c r="T3962" s="15">
        <f t="shared" si="309"/>
        <v>42699.911840277782</v>
      </c>
      <c r="U3962">
        <f t="shared" si="310"/>
        <v>2016</v>
      </c>
    </row>
    <row r="3963" spans="1:21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11"/>
        <v>0</v>
      </c>
      <c r="P3963" s="10">
        <f t="shared" ref="P3963:P4026" si="312">IFERROR(ROUND(E259/L259,2),0)</f>
        <v>57.63</v>
      </c>
      <c r="Q3963" t="s">
        <v>8308</v>
      </c>
      <c r="R3963" t="s">
        <v>8342</v>
      </c>
      <c r="S3963" s="15">
        <f t="shared" si="308"/>
        <v>42213.013078703705</v>
      </c>
      <c r="T3963" s="15">
        <f t="shared" si="309"/>
        <v>42242.013078703705</v>
      </c>
      <c r="U3963">
        <f t="shared" si="310"/>
        <v>2015</v>
      </c>
    </row>
    <row r="3964" spans="1:21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11"/>
        <v>0</v>
      </c>
      <c r="P3964" s="10">
        <f t="shared" si="312"/>
        <v>96.3</v>
      </c>
      <c r="Q3964" t="s">
        <v>8308</v>
      </c>
      <c r="R3964" t="s">
        <v>8342</v>
      </c>
      <c r="S3964" s="15">
        <f t="shared" si="308"/>
        <v>42237.016388888893</v>
      </c>
      <c r="T3964" s="15">
        <f t="shared" si="309"/>
        <v>42282.016388888893</v>
      </c>
      <c r="U3964">
        <f t="shared" si="310"/>
        <v>2015</v>
      </c>
    </row>
    <row r="3965" spans="1:21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11"/>
        <v>0</v>
      </c>
      <c r="P3965" s="10">
        <f t="shared" si="312"/>
        <v>72.48</v>
      </c>
      <c r="Q3965" t="s">
        <v>8308</v>
      </c>
      <c r="R3965" t="s">
        <v>8342</v>
      </c>
      <c r="S3965" s="15">
        <f t="shared" si="308"/>
        <v>41954.838240740741</v>
      </c>
      <c r="T3965" s="15">
        <f t="shared" si="309"/>
        <v>42014.838240740741</v>
      </c>
      <c r="U3965">
        <f t="shared" si="310"/>
        <v>2014</v>
      </c>
    </row>
    <row r="3966" spans="1:21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11"/>
        <v>0</v>
      </c>
      <c r="P3966" s="10">
        <f t="shared" si="312"/>
        <v>109.45</v>
      </c>
      <c r="Q3966" t="s">
        <v>8308</v>
      </c>
      <c r="R3966" t="s">
        <v>8342</v>
      </c>
      <c r="S3966" s="15">
        <f t="shared" si="308"/>
        <v>41968.262314814812</v>
      </c>
      <c r="T3966" s="15">
        <f t="shared" si="309"/>
        <v>42008.262314814812</v>
      </c>
      <c r="U3966">
        <f t="shared" si="310"/>
        <v>2014</v>
      </c>
    </row>
    <row r="3967" spans="1:21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11"/>
        <v>0</v>
      </c>
      <c r="P3967" s="10">
        <f t="shared" si="312"/>
        <v>109.42</v>
      </c>
      <c r="Q3967" t="s">
        <v>8308</v>
      </c>
      <c r="R3967" t="s">
        <v>8342</v>
      </c>
      <c r="S3967" s="15">
        <f t="shared" si="308"/>
        <v>42276.120636574073</v>
      </c>
      <c r="T3967" s="15">
        <f t="shared" si="309"/>
        <v>42306.120636574073</v>
      </c>
      <c r="U3967">
        <f t="shared" si="310"/>
        <v>2015</v>
      </c>
    </row>
    <row r="3968" spans="1:21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11"/>
        <v>0</v>
      </c>
      <c r="P3968" s="10">
        <f t="shared" si="312"/>
        <v>84.91</v>
      </c>
      <c r="Q3968" t="s">
        <v>8308</v>
      </c>
      <c r="R3968" t="s">
        <v>8342</v>
      </c>
      <c r="S3968" s="15">
        <f t="shared" si="308"/>
        <v>42717.121377314819</v>
      </c>
      <c r="T3968" s="15">
        <f t="shared" si="309"/>
        <v>42745.372916666667</v>
      </c>
      <c r="U3968">
        <f t="shared" si="310"/>
        <v>2016</v>
      </c>
    </row>
    <row r="3969" spans="1:21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11"/>
        <v>0</v>
      </c>
      <c r="P3969" s="10">
        <f t="shared" si="312"/>
        <v>845.7</v>
      </c>
      <c r="Q3969" t="s">
        <v>8308</v>
      </c>
      <c r="R3969" t="s">
        <v>8342</v>
      </c>
      <c r="S3969" s="15">
        <f t="shared" si="308"/>
        <v>41976.88490740741</v>
      </c>
      <c r="T3969" s="15">
        <f t="shared" si="309"/>
        <v>42006.88490740741</v>
      </c>
      <c r="U3969">
        <f t="shared" si="310"/>
        <v>2014</v>
      </c>
    </row>
    <row r="3970" spans="1:21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11"/>
        <v>0</v>
      </c>
      <c r="P3970" s="10">
        <f t="shared" si="312"/>
        <v>73.42</v>
      </c>
      <c r="Q3970" t="s">
        <v>8308</v>
      </c>
      <c r="R3970" t="s">
        <v>8342</v>
      </c>
      <c r="S3970" s="15">
        <f t="shared" si="308"/>
        <v>42157.916481481487</v>
      </c>
      <c r="T3970" s="15">
        <f t="shared" si="309"/>
        <v>42187.916481481487</v>
      </c>
      <c r="U3970">
        <f t="shared" si="310"/>
        <v>2015</v>
      </c>
    </row>
    <row r="3971" spans="1:21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1"/>
        <v>0</v>
      </c>
      <c r="P3971" s="10">
        <f t="shared" si="312"/>
        <v>100.23</v>
      </c>
      <c r="Q3971" t="s">
        <v>8308</v>
      </c>
      <c r="R3971" t="s">
        <v>8342</v>
      </c>
      <c r="S3971" s="15">
        <f t="shared" ref="S3971:S4034" si="313">(((J3971/60)/60)/24)+DATE(1970,1,1)</f>
        <v>41956.853078703702</v>
      </c>
      <c r="T3971" s="15">
        <f t="shared" ref="T3971:T4034" si="314">(((I3971/60)/60)/24)+DATE(1970,1,1)</f>
        <v>41991.853078703702</v>
      </c>
      <c r="U3971">
        <f t="shared" ref="U3971:U4034" si="315">YEAR(S3971)</f>
        <v>2014</v>
      </c>
    </row>
    <row r="3972" spans="1:21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1"/>
        <v>0</v>
      </c>
      <c r="P3972" s="10">
        <f t="shared" si="312"/>
        <v>297.02999999999997</v>
      </c>
      <c r="Q3972" t="s">
        <v>8308</v>
      </c>
      <c r="R3972" t="s">
        <v>8342</v>
      </c>
      <c r="S3972" s="15">
        <f t="shared" si="313"/>
        <v>42444.268101851849</v>
      </c>
      <c r="T3972" s="15">
        <f t="shared" si="314"/>
        <v>42474.268101851849</v>
      </c>
      <c r="U3972">
        <f t="shared" si="315"/>
        <v>2016</v>
      </c>
    </row>
    <row r="3973" spans="1:21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1"/>
        <v>0</v>
      </c>
      <c r="P3973" s="10">
        <f t="shared" si="312"/>
        <v>117.36</v>
      </c>
      <c r="Q3973" t="s">
        <v>8319</v>
      </c>
      <c r="R3973" t="s">
        <v>8345</v>
      </c>
      <c r="S3973" s="15">
        <f t="shared" si="313"/>
        <v>42342.03943287037</v>
      </c>
      <c r="T3973" s="15">
        <f t="shared" si="314"/>
        <v>42372.03943287037</v>
      </c>
      <c r="U3973">
        <f t="shared" si="315"/>
        <v>2015</v>
      </c>
    </row>
    <row r="3974" spans="1:21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1"/>
        <v>0</v>
      </c>
      <c r="P3974" s="10">
        <f t="shared" si="312"/>
        <v>130.53</v>
      </c>
      <c r="Q3974" t="s">
        <v>8319</v>
      </c>
      <c r="R3974" t="s">
        <v>8345</v>
      </c>
      <c r="S3974" s="15">
        <f t="shared" si="313"/>
        <v>42224.408275462964</v>
      </c>
      <c r="T3974" s="15">
        <f t="shared" si="314"/>
        <v>42254.408275462964</v>
      </c>
      <c r="U3974">
        <f t="shared" si="315"/>
        <v>2015</v>
      </c>
    </row>
    <row r="3975" spans="1:21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1"/>
        <v>0</v>
      </c>
      <c r="P3975" s="10">
        <f t="shared" si="312"/>
        <v>171.79</v>
      </c>
      <c r="Q3975" t="s">
        <v>8319</v>
      </c>
      <c r="R3975" t="s">
        <v>8345</v>
      </c>
      <c r="S3975" s="15">
        <f t="shared" si="313"/>
        <v>42655.736956018518</v>
      </c>
      <c r="T3975" s="15">
        <f t="shared" si="314"/>
        <v>42700.778622685189</v>
      </c>
      <c r="U3975">
        <f t="shared" si="315"/>
        <v>2016</v>
      </c>
    </row>
    <row r="3976" spans="1:21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1"/>
        <v>0</v>
      </c>
      <c r="P3976" s="10">
        <f t="shared" si="312"/>
        <v>108.78</v>
      </c>
      <c r="Q3976" t="s">
        <v>8319</v>
      </c>
      <c r="R3976" t="s">
        <v>8345</v>
      </c>
      <c r="S3976" s="15">
        <f t="shared" si="313"/>
        <v>41831.884108796294</v>
      </c>
      <c r="T3976" s="15">
        <f t="shared" si="314"/>
        <v>41861.884108796294</v>
      </c>
      <c r="U3976">
        <f t="shared" si="315"/>
        <v>2014</v>
      </c>
    </row>
    <row r="3977" spans="1:21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1"/>
        <v>0</v>
      </c>
      <c r="P3977" s="10">
        <f t="shared" si="312"/>
        <v>141.71</v>
      </c>
      <c r="Q3977" t="s">
        <v>8319</v>
      </c>
      <c r="R3977" t="s">
        <v>8345</v>
      </c>
      <c r="S3977" s="15">
        <f t="shared" si="313"/>
        <v>41993.738298611104</v>
      </c>
      <c r="T3977" s="15">
        <f t="shared" si="314"/>
        <v>42053.738298611104</v>
      </c>
      <c r="U3977">
        <f t="shared" si="315"/>
        <v>2014</v>
      </c>
    </row>
    <row r="3978" spans="1:21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1"/>
        <v>0</v>
      </c>
      <c r="P3978" s="10">
        <f t="shared" si="312"/>
        <v>58.41</v>
      </c>
      <c r="Q3978" t="s">
        <v>8319</v>
      </c>
      <c r="R3978" t="s">
        <v>8345</v>
      </c>
      <c r="S3978" s="15">
        <f t="shared" si="313"/>
        <v>42164.170046296291</v>
      </c>
      <c r="T3978" s="15">
        <f t="shared" si="314"/>
        <v>42224.170046296291</v>
      </c>
      <c r="U3978">
        <f t="shared" si="315"/>
        <v>2015</v>
      </c>
    </row>
    <row r="3979" spans="1:21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1"/>
        <v>0</v>
      </c>
      <c r="P3979" s="10">
        <f t="shared" si="312"/>
        <v>709.42</v>
      </c>
      <c r="Q3979" t="s">
        <v>8319</v>
      </c>
      <c r="R3979" t="s">
        <v>8345</v>
      </c>
      <c r="S3979" s="15">
        <f t="shared" si="313"/>
        <v>42397.89980324074</v>
      </c>
      <c r="T3979" s="15">
        <f t="shared" si="314"/>
        <v>42427.89980324074</v>
      </c>
      <c r="U3979">
        <f t="shared" si="315"/>
        <v>2016</v>
      </c>
    </row>
    <row r="3980" spans="1:21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1"/>
        <v>0</v>
      </c>
      <c r="P3980" s="10">
        <f t="shared" si="312"/>
        <v>42.73</v>
      </c>
      <c r="Q3980" t="s">
        <v>8319</v>
      </c>
      <c r="R3980" t="s">
        <v>8345</v>
      </c>
      <c r="S3980" s="15">
        <f t="shared" si="313"/>
        <v>42031.965138888889</v>
      </c>
      <c r="T3980" s="15">
        <f t="shared" si="314"/>
        <v>42080.75</v>
      </c>
      <c r="U3980">
        <f t="shared" si="315"/>
        <v>2015</v>
      </c>
    </row>
    <row r="3981" spans="1:21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1"/>
        <v>0</v>
      </c>
      <c r="P3981" s="10">
        <f t="shared" si="312"/>
        <v>45.55</v>
      </c>
      <c r="Q3981" t="s">
        <v>8319</v>
      </c>
      <c r="R3981" t="s">
        <v>8345</v>
      </c>
      <c r="S3981" s="15">
        <f t="shared" si="313"/>
        <v>42265.818622685183</v>
      </c>
      <c r="T3981" s="15">
        <f t="shared" si="314"/>
        <v>42295.818622685183</v>
      </c>
      <c r="U3981">
        <f t="shared" si="315"/>
        <v>2015</v>
      </c>
    </row>
    <row r="3982" spans="1:21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1"/>
        <v>0</v>
      </c>
      <c r="P3982" s="10">
        <f t="shared" si="312"/>
        <v>125.79</v>
      </c>
      <c r="Q3982" t="s">
        <v>8319</v>
      </c>
      <c r="R3982" t="s">
        <v>8357</v>
      </c>
      <c r="S3982" s="15">
        <f t="shared" si="313"/>
        <v>42498.899398148147</v>
      </c>
      <c r="T3982" s="15">
        <f t="shared" si="314"/>
        <v>42528.879166666666</v>
      </c>
      <c r="U3982">
        <f t="shared" si="315"/>
        <v>2016</v>
      </c>
    </row>
    <row r="3983" spans="1:21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1"/>
        <v>0</v>
      </c>
      <c r="P3983" s="10">
        <f t="shared" si="312"/>
        <v>27.23</v>
      </c>
      <c r="Q3983" t="s">
        <v>8319</v>
      </c>
      <c r="R3983" t="s">
        <v>8357</v>
      </c>
      <c r="S3983" s="15">
        <f t="shared" si="313"/>
        <v>41928.015439814815</v>
      </c>
      <c r="T3983" s="15">
        <f t="shared" si="314"/>
        <v>41958.057106481487</v>
      </c>
      <c r="U3983">
        <f t="shared" si="315"/>
        <v>2014</v>
      </c>
    </row>
    <row r="3984" spans="1:21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1"/>
        <v>0</v>
      </c>
      <c r="P3984" s="10">
        <f t="shared" si="312"/>
        <v>77.23</v>
      </c>
      <c r="Q3984" t="s">
        <v>8319</v>
      </c>
      <c r="R3984" t="s">
        <v>8357</v>
      </c>
      <c r="S3984" s="15">
        <f t="shared" si="313"/>
        <v>42047.05574074074</v>
      </c>
      <c r="T3984" s="15">
        <f t="shared" si="314"/>
        <v>42077.014074074075</v>
      </c>
      <c r="U3984">
        <f t="shared" si="315"/>
        <v>2015</v>
      </c>
    </row>
    <row r="3985" spans="1:21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1"/>
        <v>0</v>
      </c>
      <c r="P3985" s="10">
        <f t="shared" si="312"/>
        <v>95.7</v>
      </c>
      <c r="Q3985" t="s">
        <v>8319</v>
      </c>
      <c r="R3985" t="s">
        <v>8357</v>
      </c>
      <c r="S3985" s="15">
        <f t="shared" si="313"/>
        <v>42105.072962962964</v>
      </c>
      <c r="T3985" s="15">
        <f t="shared" si="314"/>
        <v>42135.072962962964</v>
      </c>
      <c r="U3985">
        <f t="shared" si="315"/>
        <v>2015</v>
      </c>
    </row>
    <row r="3986" spans="1:21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1"/>
        <v>0</v>
      </c>
      <c r="P3986" s="10">
        <f t="shared" si="312"/>
        <v>81.25</v>
      </c>
      <c r="Q3986" t="s">
        <v>8319</v>
      </c>
      <c r="R3986" t="s">
        <v>8357</v>
      </c>
      <c r="S3986" s="15">
        <f t="shared" si="313"/>
        <v>41835.951782407406</v>
      </c>
      <c r="T3986" s="15">
        <f t="shared" si="314"/>
        <v>41865.951782407406</v>
      </c>
      <c r="U3986">
        <f t="shared" si="315"/>
        <v>2014</v>
      </c>
    </row>
    <row r="3987" spans="1:21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1"/>
        <v>0</v>
      </c>
      <c r="P3987" s="10">
        <f t="shared" si="312"/>
        <v>109.34</v>
      </c>
      <c r="Q3987" t="s">
        <v>8319</v>
      </c>
      <c r="R3987" t="s">
        <v>8357</v>
      </c>
      <c r="S3987" s="15">
        <f t="shared" si="313"/>
        <v>42371.446909722217</v>
      </c>
      <c r="T3987" s="15">
        <f t="shared" si="314"/>
        <v>42401.446909722217</v>
      </c>
      <c r="U3987">
        <f t="shared" si="315"/>
        <v>2016</v>
      </c>
    </row>
    <row r="3988" spans="1:21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1"/>
        <v>0</v>
      </c>
      <c r="P3988" s="10">
        <f t="shared" si="312"/>
        <v>449.43</v>
      </c>
      <c r="Q3988" t="s">
        <v>8319</v>
      </c>
      <c r="R3988" t="s">
        <v>8357</v>
      </c>
      <c r="S3988" s="15">
        <f t="shared" si="313"/>
        <v>41971.876863425925</v>
      </c>
      <c r="T3988" s="15">
        <f t="shared" si="314"/>
        <v>41986.876863425925</v>
      </c>
      <c r="U3988">
        <f t="shared" si="315"/>
        <v>2014</v>
      </c>
    </row>
    <row r="3989" spans="1:21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1"/>
        <v>0</v>
      </c>
      <c r="P3989" s="10">
        <f t="shared" si="312"/>
        <v>70.040000000000006</v>
      </c>
      <c r="Q3989" t="s">
        <v>8319</v>
      </c>
      <c r="R3989" t="s">
        <v>8357</v>
      </c>
      <c r="S3989" s="15">
        <f t="shared" si="313"/>
        <v>42732.00681712963</v>
      </c>
      <c r="T3989" s="15">
        <f t="shared" si="314"/>
        <v>42792.00681712963</v>
      </c>
      <c r="U3989">
        <f t="shared" si="315"/>
        <v>2016</v>
      </c>
    </row>
    <row r="3990" spans="1:21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1"/>
        <v>0</v>
      </c>
      <c r="P3990" s="10">
        <f t="shared" si="312"/>
        <v>66.02</v>
      </c>
      <c r="Q3990" t="s">
        <v>8319</v>
      </c>
      <c r="R3990" t="s">
        <v>8357</v>
      </c>
      <c r="S3990" s="15">
        <f t="shared" si="313"/>
        <v>41942.653379629628</v>
      </c>
      <c r="T3990" s="15">
        <f t="shared" si="314"/>
        <v>41972.6950462963</v>
      </c>
      <c r="U3990">
        <f t="shared" si="315"/>
        <v>2014</v>
      </c>
    </row>
    <row r="3991" spans="1:21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1"/>
        <v>0</v>
      </c>
      <c r="P3991" s="10">
        <f t="shared" si="312"/>
        <v>92.39</v>
      </c>
      <c r="Q3991" t="s">
        <v>8319</v>
      </c>
      <c r="R3991" t="s">
        <v>8357</v>
      </c>
      <c r="S3991" s="15">
        <f t="shared" si="313"/>
        <v>41926.680879629632</v>
      </c>
      <c r="T3991" s="15">
        <f t="shared" si="314"/>
        <v>41956.722546296296</v>
      </c>
      <c r="U3991">
        <f t="shared" si="315"/>
        <v>2014</v>
      </c>
    </row>
    <row r="3992" spans="1:21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1"/>
        <v>0</v>
      </c>
      <c r="P3992" s="10">
        <f t="shared" si="312"/>
        <v>233.9</v>
      </c>
      <c r="Q3992" t="s">
        <v>8319</v>
      </c>
      <c r="R3992" t="s">
        <v>8357</v>
      </c>
      <c r="S3992" s="15">
        <f t="shared" si="313"/>
        <v>42612.600520833337</v>
      </c>
      <c r="T3992" s="15">
        <f t="shared" si="314"/>
        <v>42658.806249999994</v>
      </c>
      <c r="U3992">
        <f t="shared" si="315"/>
        <v>2016</v>
      </c>
    </row>
    <row r="3993" spans="1:21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1"/>
        <v>0</v>
      </c>
      <c r="P3993" s="10">
        <f t="shared" si="312"/>
        <v>230.09</v>
      </c>
      <c r="Q3993" t="s">
        <v>8319</v>
      </c>
      <c r="R3993" t="s">
        <v>8345</v>
      </c>
      <c r="S3993" s="15">
        <f t="shared" si="313"/>
        <v>42260.528807870374</v>
      </c>
      <c r="T3993" s="15">
        <f t="shared" si="314"/>
        <v>42290.528807870374</v>
      </c>
      <c r="U3993">
        <f t="shared" si="315"/>
        <v>2015</v>
      </c>
    </row>
    <row r="3994" spans="1:21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1"/>
        <v>0</v>
      </c>
      <c r="P3994" s="10">
        <f t="shared" si="312"/>
        <v>170.7</v>
      </c>
      <c r="Q3994" t="s">
        <v>8319</v>
      </c>
      <c r="R3994" t="s">
        <v>8345</v>
      </c>
      <c r="S3994" s="15">
        <f t="shared" si="313"/>
        <v>42155.139479166668</v>
      </c>
      <c r="T3994" s="15">
        <f t="shared" si="314"/>
        <v>42215.139479166668</v>
      </c>
      <c r="U3994">
        <f t="shared" si="315"/>
        <v>2015</v>
      </c>
    </row>
    <row r="3995" spans="1:21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1"/>
        <v>0</v>
      </c>
      <c r="P3995" s="10">
        <f t="shared" si="312"/>
        <v>30.65</v>
      </c>
      <c r="Q3995" t="s">
        <v>8319</v>
      </c>
      <c r="R3995" t="s">
        <v>8345</v>
      </c>
      <c r="S3995" s="15">
        <f t="shared" si="313"/>
        <v>41822.040497685186</v>
      </c>
      <c r="T3995" s="15">
        <f t="shared" si="314"/>
        <v>41852.040497685186</v>
      </c>
      <c r="U3995">
        <f t="shared" si="315"/>
        <v>2014</v>
      </c>
    </row>
    <row r="3996" spans="1:21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1"/>
        <v>0</v>
      </c>
      <c r="P3996" s="10">
        <f t="shared" si="312"/>
        <v>59.25</v>
      </c>
      <c r="Q3996" t="s">
        <v>8319</v>
      </c>
      <c r="R3996" t="s">
        <v>8345</v>
      </c>
      <c r="S3996" s="15">
        <f t="shared" si="313"/>
        <v>41842.980879629627</v>
      </c>
      <c r="T3996" s="15">
        <f t="shared" si="314"/>
        <v>41872.980879629627</v>
      </c>
      <c r="U3996">
        <f t="shared" si="315"/>
        <v>2014</v>
      </c>
    </row>
    <row r="3997" spans="1:21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1"/>
        <v>0</v>
      </c>
      <c r="P3997" s="10">
        <f t="shared" si="312"/>
        <v>95.37</v>
      </c>
      <c r="Q3997" t="s">
        <v>8319</v>
      </c>
      <c r="R3997" t="s">
        <v>8345</v>
      </c>
      <c r="S3997" s="15">
        <f t="shared" si="313"/>
        <v>42077.119409722218</v>
      </c>
      <c r="T3997" s="15">
        <f t="shared" si="314"/>
        <v>42107.119409722218</v>
      </c>
      <c r="U3997">
        <f t="shared" si="315"/>
        <v>2015</v>
      </c>
    </row>
    <row r="3998" spans="1:21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ref="O3998:O4061" si="316">ROUND(E3998/D3998*100,0)</f>
        <v>0</v>
      </c>
      <c r="P3998" s="10">
        <f t="shared" si="312"/>
        <v>301.94</v>
      </c>
      <c r="Q3998" t="s">
        <v>8319</v>
      </c>
      <c r="R3998" t="s">
        <v>8345</v>
      </c>
      <c r="S3998" s="15">
        <f t="shared" si="313"/>
        <v>41829.592002314814</v>
      </c>
      <c r="T3998" s="15">
        <f t="shared" si="314"/>
        <v>41874.592002314814</v>
      </c>
      <c r="U3998">
        <f t="shared" si="315"/>
        <v>2014</v>
      </c>
    </row>
    <row r="3999" spans="1:21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6"/>
        <v>0</v>
      </c>
      <c r="P3999" s="10">
        <f t="shared" si="312"/>
        <v>47.47</v>
      </c>
      <c r="Q3999" t="s">
        <v>8319</v>
      </c>
      <c r="R3999" t="s">
        <v>8345</v>
      </c>
      <c r="S3999" s="15">
        <f t="shared" si="313"/>
        <v>42487.825752314813</v>
      </c>
      <c r="T3999" s="15">
        <f t="shared" si="314"/>
        <v>42508.825752314813</v>
      </c>
      <c r="U3999">
        <f t="shared" si="315"/>
        <v>2016</v>
      </c>
    </row>
    <row r="4000" spans="1:21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6"/>
        <v>0</v>
      </c>
      <c r="P4000" s="10">
        <f t="shared" si="312"/>
        <v>148.08000000000001</v>
      </c>
      <c r="Q4000" t="s">
        <v>8319</v>
      </c>
      <c r="R4000" t="s">
        <v>8345</v>
      </c>
      <c r="S4000" s="15">
        <f t="shared" si="313"/>
        <v>41986.108726851846</v>
      </c>
      <c r="T4000" s="15">
        <f t="shared" si="314"/>
        <v>42016.108726851846</v>
      </c>
      <c r="U4000">
        <f t="shared" si="315"/>
        <v>2014</v>
      </c>
    </row>
    <row r="4001" spans="1:21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6"/>
        <v>0</v>
      </c>
      <c r="P4001" s="10">
        <f t="shared" si="312"/>
        <v>129.82</v>
      </c>
      <c r="Q4001" t="s">
        <v>8319</v>
      </c>
      <c r="R4001" t="s">
        <v>8345</v>
      </c>
      <c r="S4001" s="15">
        <f t="shared" si="313"/>
        <v>42060.00980324074</v>
      </c>
      <c r="T4001" s="15">
        <f t="shared" si="314"/>
        <v>42104.968136574069</v>
      </c>
      <c r="U4001">
        <f t="shared" si="315"/>
        <v>2015</v>
      </c>
    </row>
    <row r="4002" spans="1:21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6"/>
        <v>0</v>
      </c>
      <c r="P4002" s="10">
        <f t="shared" si="312"/>
        <v>120.31</v>
      </c>
      <c r="Q4002" t="s">
        <v>8319</v>
      </c>
      <c r="R4002" t="s">
        <v>8345</v>
      </c>
      <c r="S4002" s="15">
        <f t="shared" si="313"/>
        <v>41830.820567129631</v>
      </c>
      <c r="T4002" s="15">
        <f t="shared" si="314"/>
        <v>41855.820567129631</v>
      </c>
      <c r="U4002">
        <f t="shared" si="315"/>
        <v>2014</v>
      </c>
    </row>
    <row r="4003" spans="1:21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6"/>
        <v>0</v>
      </c>
      <c r="P4003" s="10">
        <f t="shared" si="312"/>
        <v>320.45</v>
      </c>
      <c r="Q4003" t="s">
        <v>8319</v>
      </c>
      <c r="R4003" t="s">
        <v>8345</v>
      </c>
      <c r="S4003" s="15">
        <f t="shared" si="313"/>
        <v>42238.022905092599</v>
      </c>
      <c r="T4003" s="15">
        <f t="shared" si="314"/>
        <v>42286.708333333328</v>
      </c>
      <c r="U4003">
        <f t="shared" si="315"/>
        <v>2015</v>
      </c>
    </row>
    <row r="4004" spans="1:21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6"/>
        <v>0</v>
      </c>
      <c r="P4004" s="10">
        <f t="shared" si="312"/>
        <v>107.05</v>
      </c>
      <c r="Q4004" t="s">
        <v>8319</v>
      </c>
      <c r="R4004" t="s">
        <v>8345</v>
      </c>
      <c r="S4004" s="15">
        <f t="shared" si="313"/>
        <v>42140.173252314817</v>
      </c>
      <c r="T4004" s="15">
        <f t="shared" si="314"/>
        <v>42170.173252314817</v>
      </c>
      <c r="U4004">
        <f t="shared" si="315"/>
        <v>2015</v>
      </c>
    </row>
    <row r="4005" spans="1:21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6"/>
        <v>0</v>
      </c>
      <c r="P4005" s="10">
        <f t="shared" si="312"/>
        <v>64.17</v>
      </c>
      <c r="Q4005" t="s">
        <v>8319</v>
      </c>
      <c r="R4005" t="s">
        <v>8345</v>
      </c>
      <c r="S4005" s="15">
        <f t="shared" si="313"/>
        <v>42388.589085648149</v>
      </c>
      <c r="T4005" s="15">
        <f t="shared" si="314"/>
        <v>42395.589085648149</v>
      </c>
      <c r="U4005">
        <f t="shared" si="315"/>
        <v>2016</v>
      </c>
    </row>
    <row r="4006" spans="1:21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6"/>
        <v>0</v>
      </c>
      <c r="P4006" s="10">
        <f t="shared" si="312"/>
        <v>50.76</v>
      </c>
      <c r="Q4006" t="s">
        <v>8319</v>
      </c>
      <c r="R4006" t="s">
        <v>8345</v>
      </c>
      <c r="S4006" s="15">
        <f t="shared" si="313"/>
        <v>42089.84520833334</v>
      </c>
      <c r="T4006" s="15">
        <f t="shared" si="314"/>
        <v>42119.84520833334</v>
      </c>
      <c r="U4006">
        <f t="shared" si="315"/>
        <v>2015</v>
      </c>
    </row>
    <row r="4007" spans="1:21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6"/>
        <v>0</v>
      </c>
      <c r="P4007" s="10">
        <f t="shared" si="312"/>
        <v>39.07</v>
      </c>
      <c r="Q4007" t="s">
        <v>8308</v>
      </c>
      <c r="R4007" t="s">
        <v>8315</v>
      </c>
      <c r="S4007" s="15">
        <f t="shared" si="313"/>
        <v>42536.246620370366</v>
      </c>
      <c r="T4007" s="15">
        <f t="shared" si="314"/>
        <v>42566.289583333331</v>
      </c>
      <c r="U4007">
        <f t="shared" si="315"/>
        <v>2016</v>
      </c>
    </row>
    <row r="4008" spans="1:21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6"/>
        <v>0</v>
      </c>
      <c r="P4008" s="10">
        <f t="shared" si="312"/>
        <v>71.239999999999995</v>
      </c>
      <c r="Q4008" t="s">
        <v>8319</v>
      </c>
      <c r="R4008" t="s">
        <v>8345</v>
      </c>
      <c r="S4008" s="15">
        <f t="shared" si="313"/>
        <v>41892.974803240737</v>
      </c>
      <c r="T4008" s="15">
        <f t="shared" si="314"/>
        <v>41912.974803240737</v>
      </c>
      <c r="U4008">
        <f t="shared" si="315"/>
        <v>2014</v>
      </c>
    </row>
    <row r="4009" spans="1:21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6"/>
        <v>0</v>
      </c>
      <c r="P4009" s="10">
        <f t="shared" si="312"/>
        <v>89.39</v>
      </c>
      <c r="Q4009" t="s">
        <v>8319</v>
      </c>
      <c r="R4009" t="s">
        <v>8345</v>
      </c>
      <c r="S4009" s="15">
        <f t="shared" si="313"/>
        <v>42154.64025462963</v>
      </c>
      <c r="T4009" s="15">
        <f t="shared" si="314"/>
        <v>42184.64025462963</v>
      </c>
      <c r="U4009">
        <f t="shared" si="315"/>
        <v>2015</v>
      </c>
    </row>
    <row r="4010" spans="1:21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6"/>
        <v>0</v>
      </c>
      <c r="P4010" s="10">
        <f t="shared" si="312"/>
        <v>331.54</v>
      </c>
      <c r="Q4010" t="s">
        <v>8319</v>
      </c>
      <c r="R4010" t="s">
        <v>8345</v>
      </c>
      <c r="S4010" s="15">
        <f t="shared" si="313"/>
        <v>41829.896562499998</v>
      </c>
      <c r="T4010" s="15">
        <f t="shared" si="314"/>
        <v>41859.896562499998</v>
      </c>
      <c r="U4010">
        <f t="shared" si="315"/>
        <v>2014</v>
      </c>
    </row>
    <row r="4011" spans="1:21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6"/>
        <v>0</v>
      </c>
      <c r="P4011" s="10">
        <f t="shared" si="312"/>
        <v>98.84</v>
      </c>
      <c r="Q4011" t="s">
        <v>8311</v>
      </c>
      <c r="R4011" t="s">
        <v>8356</v>
      </c>
      <c r="S4011" s="15">
        <f t="shared" si="313"/>
        <v>42632.328784722224</v>
      </c>
      <c r="T4011" s="15">
        <f t="shared" si="314"/>
        <v>42662.328784722224</v>
      </c>
      <c r="U4011">
        <f t="shared" si="315"/>
        <v>2016</v>
      </c>
    </row>
    <row r="4012" spans="1:21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6"/>
        <v>0</v>
      </c>
      <c r="P4012" s="10">
        <f t="shared" si="312"/>
        <v>104.15</v>
      </c>
      <c r="Q4012" t="s">
        <v>8311</v>
      </c>
      <c r="R4012" t="s">
        <v>8356</v>
      </c>
      <c r="S4012" s="15">
        <f t="shared" si="313"/>
        <v>41078.899826388886</v>
      </c>
      <c r="T4012" s="15">
        <f t="shared" si="314"/>
        <v>41090.833333333336</v>
      </c>
      <c r="U4012">
        <f t="shared" si="315"/>
        <v>2012</v>
      </c>
    </row>
    <row r="4013" spans="1:21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6"/>
        <v>0</v>
      </c>
      <c r="P4013" s="10">
        <f t="shared" si="312"/>
        <v>85.53</v>
      </c>
      <c r="Q4013" t="s">
        <v>8311</v>
      </c>
      <c r="R4013" t="s">
        <v>8356</v>
      </c>
      <c r="S4013" s="15">
        <f t="shared" si="313"/>
        <v>41747.887060185189</v>
      </c>
      <c r="T4013" s="15">
        <f t="shared" si="314"/>
        <v>41807.887060185189</v>
      </c>
      <c r="U4013">
        <f t="shared" si="315"/>
        <v>2014</v>
      </c>
    </row>
    <row r="4014" spans="1:21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6"/>
        <v>0</v>
      </c>
      <c r="P4014" s="10">
        <f t="shared" si="312"/>
        <v>95.76</v>
      </c>
      <c r="Q4014" t="s">
        <v>8311</v>
      </c>
      <c r="R4014" t="s">
        <v>8356</v>
      </c>
      <c r="S4014" s="15">
        <f t="shared" si="313"/>
        <v>41863.636006944449</v>
      </c>
      <c r="T4014" s="15">
        <f t="shared" si="314"/>
        <v>41893.636006944449</v>
      </c>
      <c r="U4014">
        <f t="shared" si="315"/>
        <v>2014</v>
      </c>
    </row>
    <row r="4015" spans="1:21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6"/>
        <v>0</v>
      </c>
      <c r="P4015" s="10">
        <f t="shared" si="312"/>
        <v>88.59</v>
      </c>
      <c r="Q4015" t="s">
        <v>8311</v>
      </c>
      <c r="R4015" t="s">
        <v>8356</v>
      </c>
      <c r="S4015" s="15">
        <f t="shared" si="313"/>
        <v>41415.461319444446</v>
      </c>
      <c r="T4015" s="15">
        <f t="shared" si="314"/>
        <v>41445.461319444446</v>
      </c>
      <c r="U4015">
        <f t="shared" si="315"/>
        <v>2013</v>
      </c>
    </row>
    <row r="4016" spans="1:21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6"/>
        <v>0</v>
      </c>
      <c r="P4016" s="10">
        <f t="shared" si="312"/>
        <v>148.57</v>
      </c>
      <c r="Q4016" t="s">
        <v>8311</v>
      </c>
      <c r="R4016" t="s">
        <v>8356</v>
      </c>
      <c r="S4016" s="15">
        <f t="shared" si="313"/>
        <v>41194.579027777778</v>
      </c>
      <c r="T4016" s="15">
        <f t="shared" si="314"/>
        <v>41210.579027777778</v>
      </c>
      <c r="U4016">
        <f t="shared" si="315"/>
        <v>2012</v>
      </c>
    </row>
    <row r="4017" spans="1:21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6"/>
        <v>0</v>
      </c>
      <c r="P4017" s="10">
        <f t="shared" si="312"/>
        <v>145.04</v>
      </c>
      <c r="Q4017" t="s">
        <v>8311</v>
      </c>
      <c r="R4017" t="s">
        <v>8356</v>
      </c>
      <c r="S4017" s="15">
        <f t="shared" si="313"/>
        <v>41257.531712962962</v>
      </c>
      <c r="T4017" s="15">
        <f t="shared" si="314"/>
        <v>41306.708333333336</v>
      </c>
      <c r="U4017">
        <f t="shared" si="315"/>
        <v>2012</v>
      </c>
    </row>
    <row r="4018" spans="1:21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6"/>
        <v>0</v>
      </c>
      <c r="P4018" s="10">
        <f t="shared" si="312"/>
        <v>87.69</v>
      </c>
      <c r="Q4018" t="s">
        <v>8311</v>
      </c>
      <c r="R4018" t="s">
        <v>8356</v>
      </c>
      <c r="S4018" s="15">
        <f t="shared" si="313"/>
        <v>41537.869143518517</v>
      </c>
      <c r="T4018" s="15">
        <f t="shared" si="314"/>
        <v>41552.869143518517</v>
      </c>
      <c r="U4018">
        <f t="shared" si="315"/>
        <v>2013</v>
      </c>
    </row>
    <row r="4019" spans="1:21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6"/>
        <v>0</v>
      </c>
      <c r="P4019" s="10">
        <f t="shared" si="312"/>
        <v>151.24</v>
      </c>
      <c r="Q4019" t="s">
        <v>8311</v>
      </c>
      <c r="R4019" t="s">
        <v>8356</v>
      </c>
      <c r="S4019" s="15">
        <f t="shared" si="313"/>
        <v>42774.447777777779</v>
      </c>
      <c r="T4019" s="15">
        <f t="shared" si="314"/>
        <v>42804.447777777779</v>
      </c>
      <c r="U4019">
        <f t="shared" si="315"/>
        <v>2017</v>
      </c>
    </row>
    <row r="4020" spans="1:21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6"/>
        <v>0</v>
      </c>
      <c r="P4020" s="10">
        <f t="shared" si="312"/>
        <v>75.5</v>
      </c>
      <c r="Q4020" t="s">
        <v>8323</v>
      </c>
      <c r="R4020" t="s">
        <v>8326</v>
      </c>
      <c r="S4020" s="15">
        <f t="shared" si="313"/>
        <v>41784.952488425923</v>
      </c>
      <c r="T4020" s="15">
        <f t="shared" si="314"/>
        <v>41811.458333333336</v>
      </c>
      <c r="U4020">
        <f t="shared" si="315"/>
        <v>2014</v>
      </c>
    </row>
    <row r="4021" spans="1:21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6"/>
        <v>0</v>
      </c>
      <c r="P4021" s="10">
        <f t="shared" si="312"/>
        <v>111.8</v>
      </c>
      <c r="Q4021" t="s">
        <v>8323</v>
      </c>
      <c r="R4021" t="s">
        <v>8326</v>
      </c>
      <c r="S4021" s="15">
        <f t="shared" si="313"/>
        <v>42492.737847222219</v>
      </c>
      <c r="T4021" s="15">
        <f t="shared" si="314"/>
        <v>42534.166666666672</v>
      </c>
      <c r="U4021">
        <f t="shared" si="315"/>
        <v>2016</v>
      </c>
    </row>
    <row r="4022" spans="1:21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6"/>
        <v>0</v>
      </c>
      <c r="P4022" s="10">
        <f t="shared" si="312"/>
        <v>211.84</v>
      </c>
      <c r="Q4022" t="s">
        <v>8323</v>
      </c>
      <c r="R4022" t="s">
        <v>8326</v>
      </c>
      <c r="S4022" s="15">
        <f t="shared" si="313"/>
        <v>42108.692060185189</v>
      </c>
      <c r="T4022" s="15">
        <f t="shared" si="314"/>
        <v>42153.692060185189</v>
      </c>
      <c r="U4022">
        <f t="shared" si="315"/>
        <v>2015</v>
      </c>
    </row>
    <row r="4023" spans="1:21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6"/>
        <v>0</v>
      </c>
      <c r="P4023" s="10">
        <f t="shared" si="312"/>
        <v>174.03</v>
      </c>
      <c r="Q4023" t="s">
        <v>8323</v>
      </c>
      <c r="R4023" t="s">
        <v>8326</v>
      </c>
      <c r="S4023" s="15">
        <f t="shared" si="313"/>
        <v>42453.806307870371</v>
      </c>
      <c r="T4023" s="15">
        <f t="shared" si="314"/>
        <v>42513.806307870371</v>
      </c>
      <c r="U4023">
        <f t="shared" si="315"/>
        <v>2016</v>
      </c>
    </row>
    <row r="4024" spans="1:21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6"/>
        <v>0</v>
      </c>
      <c r="P4024" s="10">
        <f t="shared" si="312"/>
        <v>91.19</v>
      </c>
      <c r="Q4024" t="s">
        <v>8323</v>
      </c>
      <c r="R4024" t="s">
        <v>8326</v>
      </c>
      <c r="S4024" s="15">
        <f t="shared" si="313"/>
        <v>42390.002650462964</v>
      </c>
      <c r="T4024" s="15">
        <f t="shared" si="314"/>
        <v>42398.970138888893</v>
      </c>
      <c r="U4024">
        <f t="shared" si="315"/>
        <v>2016</v>
      </c>
    </row>
    <row r="4025" spans="1:21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6"/>
        <v>0</v>
      </c>
      <c r="P4025" s="10">
        <f t="shared" si="312"/>
        <v>99.77</v>
      </c>
      <c r="Q4025" t="s">
        <v>8323</v>
      </c>
      <c r="R4025" t="s">
        <v>8326</v>
      </c>
      <c r="S4025" s="15">
        <f t="shared" si="313"/>
        <v>41836.190937499996</v>
      </c>
      <c r="T4025" s="15">
        <f t="shared" si="314"/>
        <v>41896.190937499996</v>
      </c>
      <c r="U4025">
        <f t="shared" si="315"/>
        <v>2014</v>
      </c>
    </row>
    <row r="4026" spans="1:21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6"/>
        <v>0</v>
      </c>
      <c r="P4026" s="10">
        <f t="shared" si="312"/>
        <v>201.22</v>
      </c>
      <c r="Q4026" t="s">
        <v>8323</v>
      </c>
      <c r="R4026" t="s">
        <v>8326</v>
      </c>
      <c r="S4026" s="15">
        <f t="shared" si="313"/>
        <v>41954.545081018514</v>
      </c>
      <c r="T4026" s="15">
        <f t="shared" si="314"/>
        <v>41978.477777777778</v>
      </c>
      <c r="U4026">
        <f t="shared" si="315"/>
        <v>2014</v>
      </c>
    </row>
    <row r="4027" spans="1:21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6"/>
        <v>0</v>
      </c>
      <c r="P4027" s="10">
        <f t="shared" ref="P4027:P4090" si="317">IFERROR(ROUND(E323/L323,2),0)</f>
        <v>85</v>
      </c>
      <c r="Q4027" t="s">
        <v>8323</v>
      </c>
      <c r="R4027" t="s">
        <v>8326</v>
      </c>
      <c r="S4027" s="15">
        <f t="shared" si="313"/>
        <v>41950.114108796297</v>
      </c>
      <c r="T4027" s="15">
        <f t="shared" si="314"/>
        <v>42010.114108796297</v>
      </c>
      <c r="U4027">
        <f t="shared" si="315"/>
        <v>2014</v>
      </c>
    </row>
    <row r="4028" spans="1:21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6"/>
        <v>0</v>
      </c>
      <c r="P4028" s="10">
        <f t="shared" si="317"/>
        <v>346.13</v>
      </c>
      <c r="Q4028" t="s">
        <v>8323</v>
      </c>
      <c r="R4028" t="s">
        <v>8326</v>
      </c>
      <c r="S4028" s="15">
        <f t="shared" si="313"/>
        <v>42115.11618055556</v>
      </c>
      <c r="T4028" s="15">
        <f t="shared" si="314"/>
        <v>42175.11618055556</v>
      </c>
      <c r="U4028">
        <f t="shared" si="315"/>
        <v>2015</v>
      </c>
    </row>
    <row r="4029" spans="1:21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6"/>
        <v>0</v>
      </c>
      <c r="P4029" s="10">
        <f t="shared" si="317"/>
        <v>546.69000000000005</v>
      </c>
      <c r="Q4029" t="s">
        <v>8323</v>
      </c>
      <c r="R4029" t="s">
        <v>8326</v>
      </c>
      <c r="S4029" s="15">
        <f t="shared" si="313"/>
        <v>42171.743969907402</v>
      </c>
      <c r="T4029" s="15">
        <f t="shared" si="314"/>
        <v>42201.743969907402</v>
      </c>
      <c r="U4029">
        <f t="shared" si="315"/>
        <v>2015</v>
      </c>
    </row>
    <row r="4030" spans="1:21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6"/>
        <v>0</v>
      </c>
      <c r="P4030" s="10">
        <f t="shared" si="317"/>
        <v>118.7</v>
      </c>
      <c r="Q4030" t="s">
        <v>8323</v>
      </c>
      <c r="R4030" t="s">
        <v>8326</v>
      </c>
      <c r="S4030" s="15">
        <f t="shared" si="313"/>
        <v>41916.597638888888</v>
      </c>
      <c r="T4030" s="15">
        <f t="shared" si="314"/>
        <v>41976.639305555553</v>
      </c>
      <c r="U4030">
        <f t="shared" si="315"/>
        <v>2014</v>
      </c>
    </row>
    <row r="4031" spans="1:21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6"/>
        <v>0</v>
      </c>
      <c r="P4031" s="10">
        <f t="shared" si="317"/>
        <v>104.31</v>
      </c>
      <c r="Q4031" t="s">
        <v>8323</v>
      </c>
      <c r="R4031" t="s">
        <v>8326</v>
      </c>
      <c r="S4031" s="15">
        <f t="shared" si="313"/>
        <v>41922.535185185188</v>
      </c>
      <c r="T4031" s="15">
        <f t="shared" si="314"/>
        <v>41930.207638888889</v>
      </c>
      <c r="U4031">
        <f t="shared" si="315"/>
        <v>2014</v>
      </c>
    </row>
    <row r="4032" spans="1:21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6"/>
        <v>0</v>
      </c>
      <c r="P4032" s="10">
        <f t="shared" si="317"/>
        <v>86.14</v>
      </c>
      <c r="Q4032" t="s">
        <v>8323</v>
      </c>
      <c r="R4032" t="s">
        <v>8326</v>
      </c>
      <c r="S4032" s="15">
        <f t="shared" si="313"/>
        <v>42037.986284722225</v>
      </c>
      <c r="T4032" s="15">
        <f t="shared" si="314"/>
        <v>42097.944618055553</v>
      </c>
      <c r="U4032">
        <f t="shared" si="315"/>
        <v>2015</v>
      </c>
    </row>
    <row r="4033" spans="1:21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6"/>
        <v>0</v>
      </c>
      <c r="P4033" s="10">
        <f t="shared" si="317"/>
        <v>102.86</v>
      </c>
      <c r="Q4033" t="s">
        <v>8323</v>
      </c>
      <c r="R4033" t="s">
        <v>8326</v>
      </c>
      <c r="S4033" s="15">
        <f t="shared" si="313"/>
        <v>42515.078217592592</v>
      </c>
      <c r="T4033" s="15">
        <f t="shared" si="314"/>
        <v>42575.078217592592</v>
      </c>
      <c r="U4033">
        <f t="shared" si="315"/>
        <v>2016</v>
      </c>
    </row>
    <row r="4034" spans="1:21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6"/>
        <v>0</v>
      </c>
      <c r="P4034" s="10">
        <f t="shared" si="317"/>
        <v>175.51</v>
      </c>
      <c r="Q4034" t="s">
        <v>8323</v>
      </c>
      <c r="R4034" t="s">
        <v>8324</v>
      </c>
      <c r="S4034" s="15">
        <f t="shared" si="313"/>
        <v>42077.129398148143</v>
      </c>
      <c r="T4034" s="15">
        <f t="shared" si="314"/>
        <v>42107.129398148143</v>
      </c>
      <c r="U4034">
        <f t="shared" si="315"/>
        <v>2015</v>
      </c>
    </row>
    <row r="4035" spans="1:21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6"/>
        <v>0</v>
      </c>
      <c r="P4035" s="10">
        <f t="shared" si="317"/>
        <v>99.38</v>
      </c>
      <c r="Q4035" t="s">
        <v>8323</v>
      </c>
      <c r="R4035" t="s">
        <v>8324</v>
      </c>
      <c r="S4035" s="15">
        <f t="shared" ref="S4035:S4098" si="318">(((J4035/60)/60)/24)+DATE(1970,1,1)</f>
        <v>42118.139583333337</v>
      </c>
      <c r="T4035" s="15">
        <f t="shared" ref="T4035:T4098" si="319">(((I4035/60)/60)/24)+DATE(1970,1,1)</f>
        <v>42148.139583333337</v>
      </c>
      <c r="U4035">
        <f t="shared" ref="U4035:U4098" si="320">YEAR(S4035)</f>
        <v>2015</v>
      </c>
    </row>
    <row r="4036" spans="1:21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6"/>
        <v>0</v>
      </c>
      <c r="P4036" s="10">
        <f t="shared" si="317"/>
        <v>136.46</v>
      </c>
      <c r="Q4036" t="s">
        <v>8323</v>
      </c>
      <c r="R4036" t="s">
        <v>8324</v>
      </c>
      <c r="S4036" s="15">
        <f t="shared" si="318"/>
        <v>42362.36518518519</v>
      </c>
      <c r="T4036" s="15">
        <f t="shared" si="319"/>
        <v>42392.36518518519</v>
      </c>
      <c r="U4036">
        <f t="shared" si="320"/>
        <v>2015</v>
      </c>
    </row>
    <row r="4037" spans="1:21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6"/>
        <v>0</v>
      </c>
      <c r="P4037" s="10">
        <f t="shared" si="317"/>
        <v>78.2</v>
      </c>
      <c r="Q4037" t="s">
        <v>8323</v>
      </c>
      <c r="R4037" t="s">
        <v>8324</v>
      </c>
      <c r="S4037" s="15">
        <f t="shared" si="318"/>
        <v>42790.583368055552</v>
      </c>
      <c r="T4037" s="15">
        <f t="shared" si="319"/>
        <v>42810.541701388895</v>
      </c>
      <c r="U4037">
        <f t="shared" si="320"/>
        <v>2017</v>
      </c>
    </row>
    <row r="4038" spans="1:21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6"/>
        <v>0</v>
      </c>
      <c r="P4038" s="10">
        <f t="shared" si="317"/>
        <v>38.18</v>
      </c>
      <c r="Q4038" t="s">
        <v>8323</v>
      </c>
      <c r="R4038" t="s">
        <v>8324</v>
      </c>
      <c r="S4038" s="15">
        <f t="shared" si="318"/>
        <v>42438.779131944444</v>
      </c>
      <c r="T4038" s="15">
        <f t="shared" si="319"/>
        <v>42498.73746527778</v>
      </c>
      <c r="U4038">
        <f t="shared" si="320"/>
        <v>2016</v>
      </c>
    </row>
    <row r="4039" spans="1:21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6"/>
        <v>0</v>
      </c>
      <c r="P4039" s="10">
        <f t="shared" si="317"/>
        <v>115.69</v>
      </c>
      <c r="Q4039" t="s">
        <v>8323</v>
      </c>
      <c r="R4039" t="s">
        <v>8324</v>
      </c>
      <c r="S4039" s="15">
        <f t="shared" si="318"/>
        <v>42498.008391203708</v>
      </c>
      <c r="T4039" s="15">
        <f t="shared" si="319"/>
        <v>42528.008391203708</v>
      </c>
      <c r="U4039">
        <f t="shared" si="320"/>
        <v>2016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6"/>
        <v>0</v>
      </c>
      <c r="P4040" s="10">
        <f t="shared" si="317"/>
        <v>47.38</v>
      </c>
      <c r="Q4040" t="s">
        <v>8323</v>
      </c>
      <c r="R4040" t="s">
        <v>8324</v>
      </c>
      <c r="S4040" s="15">
        <f t="shared" si="318"/>
        <v>41863.757210648146</v>
      </c>
      <c r="T4040" s="15">
        <f t="shared" si="319"/>
        <v>41893.757210648146</v>
      </c>
      <c r="U4040">
        <f t="shared" si="320"/>
        <v>2014</v>
      </c>
    </row>
    <row r="4041" spans="1:21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6"/>
        <v>0</v>
      </c>
      <c r="P4041" s="10">
        <f t="shared" si="317"/>
        <v>85.34</v>
      </c>
      <c r="Q4041" t="s">
        <v>8323</v>
      </c>
      <c r="R4041" t="s">
        <v>8324</v>
      </c>
      <c r="S4041" s="15">
        <f t="shared" si="318"/>
        <v>42027.832800925928</v>
      </c>
      <c r="T4041" s="15">
        <f t="shared" si="319"/>
        <v>42065.044444444444</v>
      </c>
      <c r="U4041">
        <f t="shared" si="320"/>
        <v>2015</v>
      </c>
    </row>
    <row r="4042" spans="1:21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6"/>
        <v>0</v>
      </c>
      <c r="P4042" s="10">
        <f t="shared" si="317"/>
        <v>119.19</v>
      </c>
      <c r="Q4042" t="s">
        <v>8323</v>
      </c>
      <c r="R4042" t="s">
        <v>8324</v>
      </c>
      <c r="S4042" s="15">
        <f t="shared" si="318"/>
        <v>41851.636388888888</v>
      </c>
      <c r="T4042" s="15">
        <f t="shared" si="319"/>
        <v>41911.636388888888</v>
      </c>
      <c r="U4042">
        <f t="shared" si="320"/>
        <v>2014</v>
      </c>
    </row>
    <row r="4043" spans="1:21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6"/>
        <v>0</v>
      </c>
      <c r="P4043" s="10">
        <f t="shared" si="317"/>
        <v>84.02</v>
      </c>
      <c r="Q4043" t="s">
        <v>8323</v>
      </c>
      <c r="R4043" t="s">
        <v>8324</v>
      </c>
      <c r="S4043" s="15">
        <f t="shared" si="318"/>
        <v>42433.650590277779</v>
      </c>
      <c r="T4043" s="15">
        <f t="shared" si="319"/>
        <v>42463.608923611115</v>
      </c>
      <c r="U4043">
        <f t="shared" si="320"/>
        <v>2016</v>
      </c>
    </row>
    <row r="4044" spans="1:21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6"/>
        <v>0</v>
      </c>
      <c r="P4044" s="10">
        <f t="shared" si="317"/>
        <v>200.89</v>
      </c>
      <c r="Q4044" t="s">
        <v>8323</v>
      </c>
      <c r="R4044" t="s">
        <v>8324</v>
      </c>
      <c r="S4044" s="15">
        <f t="shared" si="318"/>
        <v>41834.784120370372</v>
      </c>
      <c r="T4044" s="15">
        <f t="shared" si="319"/>
        <v>41864.784120370372</v>
      </c>
      <c r="U4044">
        <f t="shared" si="320"/>
        <v>2014</v>
      </c>
    </row>
    <row r="4045" spans="1:21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6"/>
        <v>0</v>
      </c>
      <c r="P4045" s="10">
        <f t="shared" si="317"/>
        <v>267.81</v>
      </c>
      <c r="Q4045" t="s">
        <v>8323</v>
      </c>
      <c r="R4045" t="s">
        <v>8324</v>
      </c>
      <c r="S4045" s="15">
        <f t="shared" si="318"/>
        <v>42293.922986111109</v>
      </c>
      <c r="T4045" s="15">
        <f t="shared" si="319"/>
        <v>42323.96465277778</v>
      </c>
      <c r="U4045">
        <f t="shared" si="320"/>
        <v>2015</v>
      </c>
    </row>
    <row r="4046" spans="1:21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6"/>
        <v>0</v>
      </c>
      <c r="P4046" s="10">
        <f t="shared" si="317"/>
        <v>239.35</v>
      </c>
      <c r="Q4046" t="s">
        <v>8323</v>
      </c>
      <c r="R4046" t="s">
        <v>8324</v>
      </c>
      <c r="S4046" s="15">
        <f t="shared" si="318"/>
        <v>41843.632523148146</v>
      </c>
      <c r="T4046" s="15">
        <f t="shared" si="319"/>
        <v>41903.632523148146</v>
      </c>
      <c r="U4046">
        <f t="shared" si="320"/>
        <v>2014</v>
      </c>
    </row>
    <row r="4047" spans="1:21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6"/>
        <v>0</v>
      </c>
      <c r="P4047" s="10">
        <f t="shared" si="317"/>
        <v>115.08</v>
      </c>
      <c r="Q4047" t="s">
        <v>8323</v>
      </c>
      <c r="R4047" t="s">
        <v>8324</v>
      </c>
      <c r="S4047" s="15">
        <f t="shared" si="318"/>
        <v>42346.20685185185</v>
      </c>
      <c r="T4047" s="15">
        <f t="shared" si="319"/>
        <v>42376.20685185185</v>
      </c>
      <c r="U4047">
        <f t="shared" si="320"/>
        <v>2015</v>
      </c>
    </row>
    <row r="4048" spans="1:21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6"/>
        <v>0</v>
      </c>
      <c r="P4048" s="10">
        <f t="shared" si="317"/>
        <v>25.09</v>
      </c>
      <c r="Q4048" t="s">
        <v>8323</v>
      </c>
      <c r="R4048" t="s">
        <v>8324</v>
      </c>
      <c r="S4048" s="15">
        <f t="shared" si="318"/>
        <v>42034.856817129628</v>
      </c>
      <c r="T4048" s="15">
        <f t="shared" si="319"/>
        <v>42064.856817129628</v>
      </c>
      <c r="U4048">
        <f t="shared" si="320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 s="10">
        <f t="shared" si="317"/>
        <v>176.36</v>
      </c>
      <c r="Q4049" t="s">
        <v>8323</v>
      </c>
      <c r="R4049" t="s">
        <v>8326</v>
      </c>
      <c r="S4049" s="15">
        <f t="shared" si="318"/>
        <v>42809.645914351851</v>
      </c>
      <c r="T4049" s="15">
        <f t="shared" si="319"/>
        <v>42828.645914351851</v>
      </c>
      <c r="U4049">
        <f t="shared" si="320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6"/>
        <v>0</v>
      </c>
      <c r="P4050" s="10">
        <f t="shared" si="317"/>
        <v>725.03</v>
      </c>
      <c r="Q4050" t="s">
        <v>8323</v>
      </c>
      <c r="R4050" t="s">
        <v>8326</v>
      </c>
      <c r="S4050" s="15">
        <f t="shared" si="318"/>
        <v>42808.358287037037</v>
      </c>
      <c r="T4050" s="15">
        <f t="shared" si="319"/>
        <v>42834.358287037037</v>
      </c>
      <c r="U4050">
        <f t="shared" si="320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6"/>
        <v>0</v>
      </c>
      <c r="P4051" s="10">
        <f t="shared" si="317"/>
        <v>98.41</v>
      </c>
      <c r="Q4051" t="s">
        <v>8323</v>
      </c>
      <c r="R4051" t="s">
        <v>8326</v>
      </c>
      <c r="S4051" s="15">
        <f t="shared" si="318"/>
        <v>42762.040902777779</v>
      </c>
      <c r="T4051" s="15">
        <f t="shared" si="319"/>
        <v>42821.999236111107</v>
      </c>
      <c r="U4051">
        <f t="shared" si="320"/>
        <v>2017</v>
      </c>
    </row>
    <row r="4052" spans="1:21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6"/>
        <v>0</v>
      </c>
      <c r="P4052" s="10">
        <f t="shared" si="317"/>
        <v>42.52</v>
      </c>
      <c r="Q4052" t="s">
        <v>8323</v>
      </c>
      <c r="R4052" t="s">
        <v>8335</v>
      </c>
      <c r="S4052" s="15">
        <f t="shared" si="318"/>
        <v>42683.151331018518</v>
      </c>
      <c r="T4052" s="15">
        <f t="shared" si="319"/>
        <v>42713.192997685182</v>
      </c>
      <c r="U4052">
        <f t="shared" si="320"/>
        <v>2016</v>
      </c>
    </row>
    <row r="4053" spans="1:21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6"/>
        <v>0</v>
      </c>
      <c r="P4053" s="10">
        <f t="shared" si="317"/>
        <v>251.74</v>
      </c>
      <c r="Q4053" t="s">
        <v>8323</v>
      </c>
      <c r="R4053" t="s">
        <v>8335</v>
      </c>
      <c r="S4053" s="15">
        <f t="shared" si="318"/>
        <v>42182.062476851846</v>
      </c>
      <c r="T4053" s="15">
        <f t="shared" si="319"/>
        <v>42212.062476851846</v>
      </c>
      <c r="U4053">
        <f t="shared" si="320"/>
        <v>2015</v>
      </c>
    </row>
    <row r="4054" spans="1:21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6"/>
        <v>0</v>
      </c>
      <c r="P4054" s="10">
        <f t="shared" si="317"/>
        <v>62.52</v>
      </c>
      <c r="Q4054" t="s">
        <v>8323</v>
      </c>
      <c r="R4054" t="s">
        <v>8335</v>
      </c>
      <c r="S4054" s="15">
        <f t="shared" si="318"/>
        <v>42172.686099537037</v>
      </c>
      <c r="T4054" s="15">
        <f t="shared" si="319"/>
        <v>42202.676388888889</v>
      </c>
      <c r="U4054">
        <f t="shared" si="320"/>
        <v>2015</v>
      </c>
    </row>
    <row r="4055" spans="1:21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6"/>
        <v>0</v>
      </c>
      <c r="P4055" s="10">
        <f t="shared" si="317"/>
        <v>82.15</v>
      </c>
      <c r="Q4055" t="s">
        <v>8323</v>
      </c>
      <c r="R4055" t="s">
        <v>8335</v>
      </c>
      <c r="S4055" s="15">
        <f t="shared" si="318"/>
        <v>42236.276053240741</v>
      </c>
      <c r="T4055" s="15">
        <f t="shared" si="319"/>
        <v>42266.276053240741</v>
      </c>
      <c r="U4055">
        <f t="shared" si="320"/>
        <v>2015</v>
      </c>
    </row>
    <row r="4056" spans="1:21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6"/>
        <v>0</v>
      </c>
      <c r="P4056" s="10">
        <f t="shared" si="317"/>
        <v>39.51</v>
      </c>
      <c r="Q4056" t="s">
        <v>8323</v>
      </c>
      <c r="R4056" t="s">
        <v>8335</v>
      </c>
      <c r="S4056" s="15">
        <f t="shared" si="318"/>
        <v>42291.833287037036</v>
      </c>
      <c r="T4056" s="15">
        <f t="shared" si="319"/>
        <v>42351.874953703707</v>
      </c>
      <c r="U4056">
        <f t="shared" si="320"/>
        <v>2015</v>
      </c>
    </row>
    <row r="4057" spans="1:21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6"/>
        <v>0</v>
      </c>
      <c r="P4057" s="10">
        <f t="shared" si="317"/>
        <v>82.32</v>
      </c>
      <c r="Q4057" t="s">
        <v>8323</v>
      </c>
      <c r="R4057" t="s">
        <v>8335</v>
      </c>
      <c r="S4057" s="15">
        <f t="shared" si="318"/>
        <v>42226.694780092599</v>
      </c>
      <c r="T4057" s="15">
        <f t="shared" si="319"/>
        <v>42261.694780092599</v>
      </c>
      <c r="U4057">
        <f t="shared" si="320"/>
        <v>2015</v>
      </c>
    </row>
    <row r="4058" spans="1:21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6"/>
        <v>0</v>
      </c>
      <c r="P4058" s="10">
        <f t="shared" si="317"/>
        <v>117.6</v>
      </c>
      <c r="Q4058" t="s">
        <v>8323</v>
      </c>
      <c r="R4058" t="s">
        <v>8335</v>
      </c>
      <c r="S4058" s="15">
        <f t="shared" si="318"/>
        <v>41899.627071759263</v>
      </c>
      <c r="T4058" s="15">
        <f t="shared" si="319"/>
        <v>41917.208333333336</v>
      </c>
      <c r="U4058">
        <f t="shared" si="320"/>
        <v>2014</v>
      </c>
    </row>
    <row r="4059" spans="1:21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6"/>
        <v>0</v>
      </c>
      <c r="P4059" s="10">
        <f t="shared" si="317"/>
        <v>177.39</v>
      </c>
      <c r="Q4059" t="s">
        <v>8323</v>
      </c>
      <c r="R4059" t="s">
        <v>8335</v>
      </c>
      <c r="S4059" s="15">
        <f t="shared" si="318"/>
        <v>42285.143969907411</v>
      </c>
      <c r="T4059" s="15">
        <f t="shared" si="319"/>
        <v>42325.185636574075</v>
      </c>
      <c r="U4059">
        <f t="shared" si="320"/>
        <v>2015</v>
      </c>
    </row>
    <row r="4060" spans="1:21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 s="10">
        <f t="shared" si="317"/>
        <v>388.98</v>
      </c>
      <c r="Q4060" t="s">
        <v>8323</v>
      </c>
      <c r="R4060" t="s">
        <v>8326</v>
      </c>
      <c r="S4060" s="15">
        <f t="shared" si="318"/>
        <v>42103.024398148147</v>
      </c>
      <c r="T4060" s="15">
        <f t="shared" si="319"/>
        <v>42112.9375</v>
      </c>
      <c r="U4060">
        <f t="shared" si="320"/>
        <v>2015</v>
      </c>
    </row>
    <row r="4061" spans="1:21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 s="10">
        <f t="shared" si="317"/>
        <v>189.76</v>
      </c>
      <c r="Q4061" t="s">
        <v>8323</v>
      </c>
      <c r="R4061" t="s">
        <v>8326</v>
      </c>
      <c r="S4061" s="15">
        <f t="shared" si="318"/>
        <v>42325.920717592591</v>
      </c>
      <c r="T4061" s="15">
        <f t="shared" si="319"/>
        <v>42355.920717592591</v>
      </c>
      <c r="U4061">
        <f t="shared" si="320"/>
        <v>2015</v>
      </c>
    </row>
    <row r="4062" spans="1:21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ref="O4062:O4115" si="321">ROUND(E4062/D4062*100,0)</f>
        <v>0</v>
      </c>
      <c r="P4062" s="10">
        <f t="shared" si="317"/>
        <v>110.35</v>
      </c>
      <c r="Q4062" t="s">
        <v>8323</v>
      </c>
      <c r="R4062" t="s">
        <v>8326</v>
      </c>
      <c r="S4062" s="15">
        <f t="shared" si="318"/>
        <v>41793.710231481484</v>
      </c>
      <c r="T4062" s="15">
        <f t="shared" si="319"/>
        <v>41823.710231481484</v>
      </c>
      <c r="U4062">
        <f t="shared" si="320"/>
        <v>2014</v>
      </c>
    </row>
    <row r="4063" spans="1:21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21"/>
        <v>0</v>
      </c>
      <c r="P4063" s="10">
        <f t="shared" si="317"/>
        <v>222.99</v>
      </c>
      <c r="Q4063" t="s">
        <v>8323</v>
      </c>
      <c r="R4063" t="s">
        <v>8326</v>
      </c>
      <c r="S4063" s="15">
        <f t="shared" si="318"/>
        <v>41793.814259259263</v>
      </c>
      <c r="T4063" s="15">
        <f t="shared" si="319"/>
        <v>41825.165972222225</v>
      </c>
      <c r="U4063">
        <f t="shared" si="320"/>
        <v>2014</v>
      </c>
    </row>
    <row r="4064" spans="1:21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21"/>
        <v>0</v>
      </c>
      <c r="P4064" s="10">
        <f t="shared" si="317"/>
        <v>146.44999999999999</v>
      </c>
      <c r="Q4064" t="s">
        <v>8323</v>
      </c>
      <c r="R4064" t="s">
        <v>8335</v>
      </c>
      <c r="S4064" s="15">
        <f t="shared" si="318"/>
        <v>42666.666932870372</v>
      </c>
      <c r="T4064" s="15">
        <f t="shared" si="319"/>
        <v>42696.708599537036</v>
      </c>
      <c r="U4064">
        <f t="shared" si="320"/>
        <v>2016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21"/>
        <v>0</v>
      </c>
      <c r="P4065" s="10">
        <f t="shared" si="317"/>
        <v>95.83</v>
      </c>
      <c r="Q4065" t="s">
        <v>8323</v>
      </c>
      <c r="R4065" t="s">
        <v>8335</v>
      </c>
      <c r="S4065" s="15">
        <f t="shared" si="318"/>
        <v>41766.692037037035</v>
      </c>
      <c r="T4065" s="15">
        <f t="shared" si="319"/>
        <v>41826.692037037035</v>
      </c>
      <c r="U4065">
        <f t="shared" si="320"/>
        <v>2014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21"/>
        <v>0</v>
      </c>
      <c r="P4066" s="10">
        <f t="shared" si="317"/>
        <v>61.56</v>
      </c>
      <c r="Q4066" t="s">
        <v>8323</v>
      </c>
      <c r="R4066" t="s">
        <v>8335</v>
      </c>
      <c r="S4066" s="15">
        <f t="shared" si="318"/>
        <v>42269.126226851848</v>
      </c>
      <c r="T4066" s="15">
        <f t="shared" si="319"/>
        <v>42299.126226851848</v>
      </c>
      <c r="U4066">
        <f t="shared" si="320"/>
        <v>2015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21"/>
        <v>0</v>
      </c>
      <c r="P4067" s="10">
        <f t="shared" si="317"/>
        <v>131.38</v>
      </c>
      <c r="Q4067" t="s">
        <v>8323</v>
      </c>
      <c r="R4067" t="s">
        <v>8335</v>
      </c>
      <c r="S4067" s="15">
        <f t="shared" si="318"/>
        <v>42527.00953703704</v>
      </c>
      <c r="T4067" s="15">
        <f t="shared" si="319"/>
        <v>42582.291666666672</v>
      </c>
      <c r="U4067">
        <f t="shared" si="320"/>
        <v>2016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21"/>
        <v>0</v>
      </c>
      <c r="P4068" s="10">
        <f t="shared" si="317"/>
        <v>80.19</v>
      </c>
      <c r="Q4068" t="s">
        <v>8323</v>
      </c>
      <c r="R4068" t="s">
        <v>8326</v>
      </c>
      <c r="S4068" s="15">
        <f t="shared" si="318"/>
        <v>42253.633159722223</v>
      </c>
      <c r="T4068" s="15">
        <f t="shared" si="319"/>
        <v>42313.674826388888</v>
      </c>
      <c r="U4068">
        <f t="shared" si="320"/>
        <v>2015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21"/>
        <v>0</v>
      </c>
      <c r="P4069" s="10">
        <f t="shared" si="317"/>
        <v>44.06</v>
      </c>
      <c r="Q4069" t="s">
        <v>8323</v>
      </c>
      <c r="R4069" t="s">
        <v>8335</v>
      </c>
      <c r="S4069" s="15">
        <f t="shared" si="318"/>
        <v>42180.145787037036</v>
      </c>
      <c r="T4069" s="15">
        <f t="shared" si="319"/>
        <v>42230.145787037036</v>
      </c>
      <c r="U4069">
        <f t="shared" si="320"/>
        <v>2015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21"/>
        <v>0</v>
      </c>
      <c r="P4070" s="10">
        <f t="shared" si="317"/>
        <v>138.66999999999999</v>
      </c>
      <c r="Q4070" t="s">
        <v>8323</v>
      </c>
      <c r="R4070" t="s">
        <v>8335</v>
      </c>
      <c r="S4070" s="15">
        <f t="shared" si="318"/>
        <v>42255.696006944447</v>
      </c>
      <c r="T4070" s="15">
        <f t="shared" si="319"/>
        <v>42285.696006944447</v>
      </c>
      <c r="U4070">
        <f t="shared" si="320"/>
        <v>2015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21"/>
        <v>0</v>
      </c>
      <c r="P4071" s="10">
        <f t="shared" si="317"/>
        <v>216.75</v>
      </c>
      <c r="Q4071" t="s">
        <v>8323</v>
      </c>
      <c r="R4071" t="s">
        <v>8335</v>
      </c>
      <c r="S4071" s="15">
        <f t="shared" si="318"/>
        <v>42007.016458333332</v>
      </c>
      <c r="T4071" s="15">
        <f t="shared" si="319"/>
        <v>42028.041666666672</v>
      </c>
      <c r="U4071">
        <f t="shared" si="320"/>
        <v>2015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21"/>
        <v>0</v>
      </c>
      <c r="P4072" s="10">
        <f t="shared" si="317"/>
        <v>58.54</v>
      </c>
      <c r="Q4072" t="s">
        <v>8323</v>
      </c>
      <c r="R4072" t="s">
        <v>8335</v>
      </c>
      <c r="S4072" s="15">
        <f t="shared" si="318"/>
        <v>42615.346817129626</v>
      </c>
      <c r="T4072" s="15">
        <f t="shared" si="319"/>
        <v>42616.416666666672</v>
      </c>
      <c r="U4072">
        <f t="shared" si="320"/>
        <v>2016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21"/>
        <v>0</v>
      </c>
      <c r="P4073" s="10">
        <f t="shared" si="317"/>
        <v>140.86000000000001</v>
      </c>
      <c r="Q4073" t="s">
        <v>8323</v>
      </c>
      <c r="R4073" t="s">
        <v>8335</v>
      </c>
      <c r="S4073" s="15">
        <f t="shared" si="318"/>
        <v>41999.861064814817</v>
      </c>
      <c r="T4073" s="15">
        <f t="shared" si="319"/>
        <v>42029.861064814817</v>
      </c>
      <c r="U4073">
        <f t="shared" si="320"/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21"/>
        <v>0</v>
      </c>
      <c r="P4074" s="10">
        <f t="shared" si="317"/>
        <v>148.97</v>
      </c>
      <c r="Q4074" t="s">
        <v>8323</v>
      </c>
      <c r="R4074" t="s">
        <v>8335</v>
      </c>
      <c r="S4074" s="15">
        <f t="shared" si="318"/>
        <v>42373.983449074076</v>
      </c>
      <c r="T4074" s="15">
        <f t="shared" si="319"/>
        <v>42400.960416666669</v>
      </c>
      <c r="U4074">
        <f t="shared" si="320"/>
        <v>2016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21"/>
        <v>0</v>
      </c>
      <c r="P4075" s="10">
        <f t="shared" si="317"/>
        <v>67.84</v>
      </c>
      <c r="Q4075" t="s">
        <v>8323</v>
      </c>
      <c r="R4075" t="s">
        <v>8335</v>
      </c>
      <c r="S4075" s="15">
        <f t="shared" si="318"/>
        <v>41854.602650462963</v>
      </c>
      <c r="T4075" s="15">
        <f t="shared" si="319"/>
        <v>41884.602650462963</v>
      </c>
      <c r="U4075">
        <f t="shared" si="320"/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21"/>
        <v>0</v>
      </c>
      <c r="P4076" s="10">
        <f t="shared" si="317"/>
        <v>207.62</v>
      </c>
      <c r="Q4076" t="s">
        <v>8323</v>
      </c>
      <c r="R4076" t="s">
        <v>8335</v>
      </c>
      <c r="S4076" s="15">
        <f t="shared" si="318"/>
        <v>42065.791574074072</v>
      </c>
      <c r="T4076" s="15">
        <f t="shared" si="319"/>
        <v>42090.749907407408</v>
      </c>
      <c r="U4076">
        <f t="shared" si="320"/>
        <v>2015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21"/>
        <v>0</v>
      </c>
      <c r="P4077" s="10">
        <f t="shared" si="317"/>
        <v>116.21</v>
      </c>
      <c r="Q4077" t="s">
        <v>8323</v>
      </c>
      <c r="R4077" t="s">
        <v>8335</v>
      </c>
      <c r="S4077" s="15">
        <f t="shared" si="318"/>
        <v>42469.951284722221</v>
      </c>
      <c r="T4077" s="15">
        <f t="shared" si="319"/>
        <v>42499.951284722221</v>
      </c>
      <c r="U4077">
        <f t="shared" si="320"/>
        <v>2016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21"/>
        <v>0</v>
      </c>
      <c r="P4078" s="10">
        <f t="shared" si="317"/>
        <v>128.62</v>
      </c>
      <c r="Q4078" t="s">
        <v>8323</v>
      </c>
      <c r="R4078" t="s">
        <v>8335</v>
      </c>
      <c r="S4078" s="15">
        <f t="shared" si="318"/>
        <v>41954.228032407409</v>
      </c>
      <c r="T4078" s="15">
        <f t="shared" si="319"/>
        <v>41984.228032407409</v>
      </c>
      <c r="U4078">
        <f t="shared" si="320"/>
        <v>2014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21"/>
        <v>0</v>
      </c>
      <c r="P4079" s="10">
        <f t="shared" si="317"/>
        <v>55.96</v>
      </c>
      <c r="Q4079" t="s">
        <v>8323</v>
      </c>
      <c r="R4079" t="s">
        <v>8326</v>
      </c>
      <c r="S4079" s="15">
        <f t="shared" si="318"/>
        <v>41867.652280092596</v>
      </c>
      <c r="T4079" s="15">
        <f t="shared" si="319"/>
        <v>41875.291666666664</v>
      </c>
      <c r="U4079">
        <f t="shared" si="320"/>
        <v>2014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21"/>
        <v>0</v>
      </c>
      <c r="P4080" s="10">
        <f t="shared" si="317"/>
        <v>92.04</v>
      </c>
      <c r="Q4080" t="s">
        <v>8323</v>
      </c>
      <c r="R4080" t="s">
        <v>8326</v>
      </c>
      <c r="S4080" s="15">
        <f t="shared" si="318"/>
        <v>42186.01116898148</v>
      </c>
      <c r="T4080" s="15">
        <f t="shared" si="319"/>
        <v>42230.818055555559</v>
      </c>
      <c r="U4080">
        <f t="shared" si="320"/>
        <v>2015</v>
      </c>
    </row>
    <row r="4081" spans="1:21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21"/>
        <v>0</v>
      </c>
      <c r="P4081" s="10">
        <f t="shared" si="317"/>
        <v>81.13</v>
      </c>
      <c r="Q4081" t="s">
        <v>8323</v>
      </c>
      <c r="R4081" t="s">
        <v>8326</v>
      </c>
      <c r="S4081" s="15">
        <f t="shared" si="318"/>
        <v>42494.471666666665</v>
      </c>
      <c r="T4081" s="15">
        <f t="shared" si="319"/>
        <v>42524.471666666665</v>
      </c>
      <c r="U4081">
        <f t="shared" si="320"/>
        <v>2016</v>
      </c>
    </row>
    <row r="4082" spans="1:21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21"/>
        <v>0</v>
      </c>
      <c r="P4082" s="10">
        <f t="shared" si="317"/>
        <v>64.37</v>
      </c>
      <c r="Q4082" t="s">
        <v>8323</v>
      </c>
      <c r="R4082" t="s">
        <v>8326</v>
      </c>
      <c r="S4082" s="15">
        <f t="shared" si="318"/>
        <v>41926.542303240742</v>
      </c>
      <c r="T4082" s="15">
        <f t="shared" si="319"/>
        <v>41938.75</v>
      </c>
      <c r="U4082">
        <f t="shared" si="320"/>
        <v>2014</v>
      </c>
    </row>
    <row r="4083" spans="1:21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21"/>
        <v>0</v>
      </c>
      <c r="P4083" s="10">
        <f t="shared" si="317"/>
        <v>47.06</v>
      </c>
      <c r="Q4083" t="s">
        <v>8323</v>
      </c>
      <c r="R4083" t="s">
        <v>8326</v>
      </c>
      <c r="S4083" s="15">
        <f t="shared" si="318"/>
        <v>42433.338749999995</v>
      </c>
      <c r="T4083" s="15">
        <f t="shared" si="319"/>
        <v>42461.25</v>
      </c>
      <c r="U4083">
        <f t="shared" si="320"/>
        <v>2016</v>
      </c>
    </row>
    <row r="4084" spans="1:21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21"/>
        <v>0</v>
      </c>
      <c r="P4084" s="10">
        <f t="shared" si="317"/>
        <v>79.97</v>
      </c>
      <c r="Q4084" t="s">
        <v>8323</v>
      </c>
      <c r="R4084" t="s">
        <v>8326</v>
      </c>
      <c r="S4084" s="15">
        <f t="shared" si="318"/>
        <v>42228.151701388888</v>
      </c>
      <c r="T4084" s="15">
        <f t="shared" si="319"/>
        <v>42253.151701388888</v>
      </c>
      <c r="U4084">
        <f t="shared" si="320"/>
        <v>2015</v>
      </c>
    </row>
    <row r="4085" spans="1:21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21"/>
        <v>0</v>
      </c>
      <c r="P4085" s="10">
        <f t="shared" si="317"/>
        <v>92.13</v>
      </c>
      <c r="Q4085" t="s">
        <v>8323</v>
      </c>
      <c r="R4085" t="s">
        <v>8326</v>
      </c>
      <c r="S4085" s="15">
        <f t="shared" si="318"/>
        <v>42675.262962962966</v>
      </c>
      <c r="T4085" s="15">
        <f t="shared" si="319"/>
        <v>42705.304629629631</v>
      </c>
      <c r="U4085">
        <f t="shared" si="320"/>
        <v>2016</v>
      </c>
    </row>
    <row r="4086" spans="1:21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21"/>
        <v>0</v>
      </c>
      <c r="P4086" s="10">
        <f t="shared" si="317"/>
        <v>88.15</v>
      </c>
      <c r="Q4086" t="s">
        <v>8323</v>
      </c>
      <c r="R4086" t="s">
        <v>8326</v>
      </c>
      <c r="S4086" s="15">
        <f t="shared" si="318"/>
        <v>42111.904097222221</v>
      </c>
      <c r="T4086" s="15">
        <f t="shared" si="319"/>
        <v>42171.904097222221</v>
      </c>
      <c r="U4086">
        <f t="shared" si="320"/>
        <v>2015</v>
      </c>
    </row>
    <row r="4087" spans="1:21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21"/>
        <v>0</v>
      </c>
      <c r="P4087" s="10">
        <f t="shared" si="317"/>
        <v>65.3</v>
      </c>
      <c r="Q4087" t="s">
        <v>8323</v>
      </c>
      <c r="R4087" t="s">
        <v>8326</v>
      </c>
      <c r="S4087" s="15">
        <f t="shared" si="318"/>
        <v>42213.662905092591</v>
      </c>
      <c r="T4087" s="15">
        <f t="shared" si="319"/>
        <v>42243.662905092591</v>
      </c>
      <c r="U4087">
        <f t="shared" si="320"/>
        <v>2015</v>
      </c>
    </row>
    <row r="4088" spans="1:21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21"/>
        <v>0</v>
      </c>
      <c r="P4088" s="10">
        <f t="shared" si="317"/>
        <v>110.39</v>
      </c>
      <c r="Q4088" t="s">
        <v>8323</v>
      </c>
      <c r="R4088" t="s">
        <v>8326</v>
      </c>
      <c r="S4088" s="15">
        <f t="shared" si="318"/>
        <v>41829.325497685182</v>
      </c>
      <c r="T4088" s="15">
        <f t="shared" si="319"/>
        <v>41889.325497685182</v>
      </c>
      <c r="U4088">
        <f t="shared" si="320"/>
        <v>2014</v>
      </c>
    </row>
    <row r="4089" spans="1:21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21"/>
        <v>0</v>
      </c>
      <c r="P4089" s="10">
        <f t="shared" si="317"/>
        <v>96.38</v>
      </c>
      <c r="Q4089" t="s">
        <v>8323</v>
      </c>
      <c r="R4089" t="s">
        <v>8326</v>
      </c>
      <c r="S4089" s="15">
        <f t="shared" si="318"/>
        <v>42550.048449074078</v>
      </c>
      <c r="T4089" s="15">
        <f t="shared" si="319"/>
        <v>42580.978472222225</v>
      </c>
      <c r="U4089">
        <f t="shared" si="320"/>
        <v>2016</v>
      </c>
    </row>
    <row r="4090" spans="1:21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21"/>
        <v>0</v>
      </c>
      <c r="P4090" s="10">
        <f t="shared" si="317"/>
        <v>106.8</v>
      </c>
      <c r="Q4090" t="s">
        <v>8323</v>
      </c>
      <c r="R4090" t="s">
        <v>8326</v>
      </c>
      <c r="S4090" s="15">
        <f t="shared" si="318"/>
        <v>41774.651203703703</v>
      </c>
      <c r="T4090" s="15">
        <f t="shared" si="319"/>
        <v>41834.651203703703</v>
      </c>
      <c r="U4090">
        <f t="shared" si="320"/>
        <v>2014</v>
      </c>
    </row>
    <row r="4091" spans="1:21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21"/>
        <v>0</v>
      </c>
      <c r="P4091" s="10">
        <f t="shared" ref="P4091:P4115" si="322">IFERROR(ROUND(E387/L387,2),0)</f>
        <v>97.64</v>
      </c>
      <c r="Q4091" t="s">
        <v>8323</v>
      </c>
      <c r="R4091" t="s">
        <v>8326</v>
      </c>
      <c r="S4091" s="15">
        <f t="shared" si="318"/>
        <v>42457.932025462964</v>
      </c>
      <c r="T4091" s="15">
        <f t="shared" si="319"/>
        <v>42485.013888888891</v>
      </c>
      <c r="U4091">
        <f t="shared" si="320"/>
        <v>2016</v>
      </c>
    </row>
    <row r="4092" spans="1:21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21"/>
        <v>0</v>
      </c>
      <c r="P4092" s="10">
        <f t="shared" si="322"/>
        <v>89.96</v>
      </c>
      <c r="Q4092" t="s">
        <v>8323</v>
      </c>
      <c r="R4092" t="s">
        <v>8326</v>
      </c>
      <c r="S4092" s="15">
        <f t="shared" si="318"/>
        <v>42296.154131944444</v>
      </c>
      <c r="T4092" s="15">
        <f t="shared" si="319"/>
        <v>42326.195798611108</v>
      </c>
      <c r="U4092">
        <f t="shared" si="320"/>
        <v>2015</v>
      </c>
    </row>
    <row r="4093" spans="1:21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21"/>
        <v>0</v>
      </c>
      <c r="P4093" s="10">
        <f t="shared" si="322"/>
        <v>215.96</v>
      </c>
      <c r="Q4093" t="s">
        <v>8323</v>
      </c>
      <c r="R4093" t="s">
        <v>8326</v>
      </c>
      <c r="S4093" s="15">
        <f t="shared" si="318"/>
        <v>42534.866875</v>
      </c>
      <c r="T4093" s="15">
        <f t="shared" si="319"/>
        <v>42564.866875</v>
      </c>
      <c r="U4093">
        <f t="shared" si="320"/>
        <v>2016</v>
      </c>
    </row>
    <row r="4094" spans="1:21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21"/>
        <v>0</v>
      </c>
      <c r="P4094" s="10">
        <f t="shared" si="322"/>
        <v>224.85</v>
      </c>
      <c r="Q4094" t="s">
        <v>8323</v>
      </c>
      <c r="R4094" t="s">
        <v>8326</v>
      </c>
      <c r="S4094" s="15">
        <f t="shared" si="318"/>
        <v>42286.749780092592</v>
      </c>
      <c r="T4094" s="15">
        <f t="shared" si="319"/>
        <v>42316.791446759264</v>
      </c>
      <c r="U4094">
        <f t="shared" si="320"/>
        <v>2015</v>
      </c>
    </row>
    <row r="4095" spans="1:21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21"/>
        <v>0</v>
      </c>
      <c r="P4095" s="10">
        <f t="shared" si="322"/>
        <v>267</v>
      </c>
      <c r="Q4095" t="s">
        <v>8323</v>
      </c>
      <c r="R4095" t="s">
        <v>8326</v>
      </c>
      <c r="S4095" s="15">
        <f t="shared" si="318"/>
        <v>42069.391446759255</v>
      </c>
      <c r="T4095" s="15">
        <f t="shared" si="319"/>
        <v>42099.349780092598</v>
      </c>
      <c r="U4095">
        <f t="shared" si="320"/>
        <v>2015</v>
      </c>
    </row>
    <row r="4096" spans="1:21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21"/>
        <v>0</v>
      </c>
      <c r="P4096" s="10">
        <f t="shared" si="322"/>
        <v>134.91</v>
      </c>
      <c r="Q4096" t="s">
        <v>8323</v>
      </c>
      <c r="R4096" t="s">
        <v>8326</v>
      </c>
      <c r="S4096" s="15">
        <f t="shared" si="318"/>
        <v>42096.544548611113</v>
      </c>
      <c r="T4096" s="15">
        <f t="shared" si="319"/>
        <v>42126.544548611113</v>
      </c>
      <c r="U4096">
        <f t="shared" si="320"/>
        <v>2015</v>
      </c>
    </row>
    <row r="4097" spans="1:21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21"/>
        <v>0</v>
      </c>
      <c r="P4097" s="10">
        <f t="shared" si="322"/>
        <v>53.25</v>
      </c>
      <c r="Q4097" t="s">
        <v>8323</v>
      </c>
      <c r="R4097" t="s">
        <v>8326</v>
      </c>
      <c r="S4097" s="15">
        <f t="shared" si="318"/>
        <v>42419.246168981481</v>
      </c>
      <c r="T4097" s="15">
        <f t="shared" si="319"/>
        <v>42434.246168981481</v>
      </c>
      <c r="U4097">
        <f t="shared" si="320"/>
        <v>2016</v>
      </c>
    </row>
    <row r="4098" spans="1:21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21"/>
        <v>0</v>
      </c>
      <c r="P4098" s="10">
        <f t="shared" si="322"/>
        <v>170.63</v>
      </c>
      <c r="Q4098" t="s">
        <v>8323</v>
      </c>
      <c r="R4098" t="s">
        <v>8326</v>
      </c>
      <c r="S4098" s="15">
        <f t="shared" si="318"/>
        <v>42408.999571759254</v>
      </c>
      <c r="T4098" s="15">
        <f t="shared" si="319"/>
        <v>42453.957905092597</v>
      </c>
      <c r="U4098">
        <f t="shared" si="320"/>
        <v>2016</v>
      </c>
    </row>
    <row r="4099" spans="1:21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s="10">
        <f t="shared" si="322"/>
        <v>370.95</v>
      </c>
      <c r="Q4099" t="s">
        <v>8323</v>
      </c>
      <c r="R4099" t="s">
        <v>8326</v>
      </c>
      <c r="S4099" s="15">
        <f t="shared" ref="S4099:S4115" si="323">(((J4099/60)/60)/24)+DATE(1970,1,1)</f>
        <v>42282.655543981484</v>
      </c>
      <c r="T4099" s="15">
        <f t="shared" ref="T4099:T4115" si="324">(((I4099/60)/60)/24)+DATE(1970,1,1)</f>
        <v>42342.697210648148</v>
      </c>
      <c r="U4099">
        <f t="shared" ref="U4099:U4115" si="325">YEAR(S4099)</f>
        <v>2015</v>
      </c>
    </row>
    <row r="4100" spans="1:21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s="10">
        <f t="shared" si="322"/>
        <v>373.56</v>
      </c>
      <c r="Q4100" t="s">
        <v>8323</v>
      </c>
      <c r="R4100" t="s">
        <v>8326</v>
      </c>
      <c r="S4100" s="15">
        <f t="shared" si="323"/>
        <v>42322.025115740747</v>
      </c>
      <c r="T4100" s="15">
        <f t="shared" si="324"/>
        <v>42352.025115740747</v>
      </c>
      <c r="U4100">
        <f t="shared" si="325"/>
        <v>2015</v>
      </c>
    </row>
    <row r="4101" spans="1:21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 s="10">
        <f t="shared" si="322"/>
        <v>64.930000000000007</v>
      </c>
      <c r="Q4101" t="s">
        <v>8323</v>
      </c>
      <c r="R4101" t="s">
        <v>8326</v>
      </c>
      <c r="S4101" s="15">
        <f t="shared" si="323"/>
        <v>41941.585231481484</v>
      </c>
      <c r="T4101" s="15">
        <f t="shared" si="324"/>
        <v>41991.626898148148</v>
      </c>
      <c r="U4101">
        <f t="shared" si="325"/>
        <v>2014</v>
      </c>
    </row>
    <row r="4102" spans="1:21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s="10">
        <f t="shared" si="322"/>
        <v>138.80000000000001</v>
      </c>
      <c r="Q4102" t="s">
        <v>8323</v>
      </c>
      <c r="R4102" t="s">
        <v>8326</v>
      </c>
      <c r="S4102" s="15">
        <f t="shared" si="323"/>
        <v>41948.957465277781</v>
      </c>
      <c r="T4102" s="15">
        <f t="shared" si="324"/>
        <v>41963.957465277781</v>
      </c>
      <c r="U4102">
        <f t="shared" si="325"/>
        <v>2014</v>
      </c>
    </row>
    <row r="4103" spans="1:21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s="10">
        <f t="shared" si="322"/>
        <v>266.08999999999997</v>
      </c>
      <c r="Q4103" t="s">
        <v>8323</v>
      </c>
      <c r="R4103" t="s">
        <v>8326</v>
      </c>
      <c r="S4103" s="15">
        <f t="shared" si="323"/>
        <v>41761.810150462967</v>
      </c>
      <c r="T4103" s="15">
        <f t="shared" si="324"/>
        <v>41768.286805555559</v>
      </c>
      <c r="U4103">
        <f t="shared" si="325"/>
        <v>2014</v>
      </c>
    </row>
    <row r="4104" spans="1:21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 s="10">
        <f t="shared" si="322"/>
        <v>98.99</v>
      </c>
      <c r="Q4104" t="s">
        <v>8323</v>
      </c>
      <c r="R4104" t="s">
        <v>8326</v>
      </c>
      <c r="S4104" s="15">
        <f t="shared" si="323"/>
        <v>42613.841261574074</v>
      </c>
      <c r="T4104" s="15">
        <f t="shared" si="324"/>
        <v>42644.166666666672</v>
      </c>
      <c r="U4104">
        <f t="shared" si="325"/>
        <v>2016</v>
      </c>
    </row>
    <row r="4105" spans="1:21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1"/>
        <v>0</v>
      </c>
      <c r="P4105" s="10">
        <f t="shared" si="322"/>
        <v>206.31</v>
      </c>
      <c r="Q4105" t="s">
        <v>8323</v>
      </c>
      <c r="R4105" t="s">
        <v>8326</v>
      </c>
      <c r="S4105" s="15">
        <f t="shared" si="323"/>
        <v>42421.141469907408</v>
      </c>
      <c r="T4105" s="15">
        <f t="shared" si="324"/>
        <v>42481.099803240737</v>
      </c>
      <c r="U4105">
        <f t="shared" si="325"/>
        <v>2016</v>
      </c>
    </row>
    <row r="4106" spans="1:21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1"/>
        <v>0</v>
      </c>
      <c r="P4106" s="10">
        <f t="shared" si="322"/>
        <v>101.83</v>
      </c>
      <c r="Q4106" t="s">
        <v>8323</v>
      </c>
      <c r="R4106" t="s">
        <v>8326</v>
      </c>
      <c r="S4106" s="15">
        <f t="shared" si="323"/>
        <v>42700.804756944446</v>
      </c>
      <c r="T4106" s="15">
        <f t="shared" si="324"/>
        <v>42730.804756944446</v>
      </c>
      <c r="U4106">
        <f t="shared" si="325"/>
        <v>2016</v>
      </c>
    </row>
    <row r="4107" spans="1:21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 s="10">
        <f t="shared" si="322"/>
        <v>216.34</v>
      </c>
      <c r="Q4107" t="s">
        <v>8323</v>
      </c>
      <c r="R4107" t="s">
        <v>8326</v>
      </c>
      <c r="S4107" s="15">
        <f t="shared" si="323"/>
        <v>41905.795706018522</v>
      </c>
      <c r="T4107" s="15">
        <f t="shared" si="324"/>
        <v>41933.82708333333</v>
      </c>
      <c r="U4107">
        <f t="shared" si="325"/>
        <v>2014</v>
      </c>
    </row>
    <row r="4108" spans="1:21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1"/>
        <v>0</v>
      </c>
      <c r="P4108" s="10">
        <f t="shared" si="322"/>
        <v>97.11</v>
      </c>
      <c r="Q4108" t="s">
        <v>8323</v>
      </c>
      <c r="R4108" t="s">
        <v>8326</v>
      </c>
      <c r="S4108" s="15">
        <f t="shared" si="323"/>
        <v>42732.787523148145</v>
      </c>
      <c r="T4108" s="15">
        <f t="shared" si="324"/>
        <v>42762.787523148145</v>
      </c>
      <c r="U4108">
        <f t="shared" si="325"/>
        <v>2016</v>
      </c>
    </row>
    <row r="4109" spans="1:21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 s="10">
        <f t="shared" si="322"/>
        <v>67.97</v>
      </c>
      <c r="Q4109" t="s">
        <v>8323</v>
      </c>
      <c r="R4109" t="s">
        <v>8326</v>
      </c>
      <c r="S4109" s="15">
        <f t="shared" si="323"/>
        <v>42511.698101851856</v>
      </c>
      <c r="T4109" s="15">
        <f t="shared" si="324"/>
        <v>42535.787500000006</v>
      </c>
      <c r="U4109">
        <f t="shared" si="325"/>
        <v>2016</v>
      </c>
    </row>
    <row r="4110" spans="1:21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 s="10">
        <f t="shared" si="322"/>
        <v>99.16</v>
      </c>
      <c r="Q4110" t="s">
        <v>8323</v>
      </c>
      <c r="R4110" t="s">
        <v>8326</v>
      </c>
      <c r="S4110" s="15">
        <f t="shared" si="323"/>
        <v>42538.742893518516</v>
      </c>
      <c r="T4110" s="15">
        <f t="shared" si="324"/>
        <v>42568.742893518516</v>
      </c>
      <c r="U4110">
        <f t="shared" si="325"/>
        <v>2016</v>
      </c>
    </row>
    <row r="4111" spans="1:21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s="10">
        <f t="shared" si="322"/>
        <v>91.88</v>
      </c>
      <c r="Q4111" t="s">
        <v>8323</v>
      </c>
      <c r="R4111" t="s">
        <v>8326</v>
      </c>
      <c r="S4111" s="15">
        <f t="shared" si="323"/>
        <v>42344.824502314819</v>
      </c>
      <c r="T4111" s="15">
        <f t="shared" si="324"/>
        <v>42400.996527777781</v>
      </c>
      <c r="U4111">
        <f t="shared" si="325"/>
        <v>2015</v>
      </c>
    </row>
    <row r="4112" spans="1:21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 s="10">
        <f t="shared" si="322"/>
        <v>177.09</v>
      </c>
      <c r="Q4112" t="s">
        <v>8323</v>
      </c>
      <c r="R4112" t="s">
        <v>8326</v>
      </c>
      <c r="S4112" s="15">
        <f t="shared" si="323"/>
        <v>42495.722187499996</v>
      </c>
      <c r="T4112" s="15">
        <f t="shared" si="324"/>
        <v>42525.722187499996</v>
      </c>
      <c r="U4112">
        <f t="shared" si="325"/>
        <v>2016</v>
      </c>
    </row>
    <row r="4113" spans="1:21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 s="10">
        <f t="shared" si="322"/>
        <v>109.96</v>
      </c>
      <c r="Q4113" t="s">
        <v>8323</v>
      </c>
      <c r="R4113" t="s">
        <v>8326</v>
      </c>
      <c r="S4113" s="15">
        <f t="shared" si="323"/>
        <v>41927.124884259261</v>
      </c>
      <c r="T4113" s="15">
        <f t="shared" si="324"/>
        <v>41937.124884259261</v>
      </c>
      <c r="U4113">
        <f t="shared" si="325"/>
        <v>2014</v>
      </c>
    </row>
    <row r="4114" spans="1:21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1"/>
        <v>0</v>
      </c>
      <c r="P4114" s="10">
        <f t="shared" si="322"/>
        <v>168.78</v>
      </c>
      <c r="Q4114" t="s">
        <v>8323</v>
      </c>
      <c r="R4114" t="s">
        <v>8326</v>
      </c>
      <c r="S4114" s="15">
        <f t="shared" si="323"/>
        <v>42730.903726851851</v>
      </c>
      <c r="T4114" s="15">
        <f t="shared" si="324"/>
        <v>42760.903726851851</v>
      </c>
      <c r="U4114">
        <f t="shared" si="325"/>
        <v>2016</v>
      </c>
    </row>
    <row r="4115" spans="1:21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1"/>
        <v>0</v>
      </c>
      <c r="P4115" s="10">
        <f t="shared" si="322"/>
        <v>199.9</v>
      </c>
      <c r="Q4115" t="s">
        <v>8323</v>
      </c>
      <c r="R4115" t="s">
        <v>8326</v>
      </c>
      <c r="S4115" s="15">
        <f t="shared" si="323"/>
        <v>42307.539398148147</v>
      </c>
      <c r="T4115" s="15">
        <f t="shared" si="324"/>
        <v>42337.581064814818</v>
      </c>
      <c r="U4115">
        <f t="shared" si="325"/>
        <v>2015</v>
      </c>
    </row>
  </sheetData>
  <conditionalFormatting sqref="O1:O1048576 P1 R1:S1 U1">
    <cfRule type="colorScale" priority="10">
      <colorScale>
        <cfvo type="min"/>
        <cfvo type="max"/>
        <color rgb="FFFF0000"/>
        <color rgb="FFFFEF9C"/>
      </colorScale>
    </cfRule>
    <cfRule type="colorScale" priority="9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min"/>
        <cfvo type="max"/>
        <color rgb="FFFF0000"/>
        <color rgb="FF00B0F0"/>
      </colorScale>
    </cfRule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80EBF-B06B-9446-B106-FDA9B245D17B}">
  <dimension ref="A1:E7"/>
  <sheetViews>
    <sheetView workbookViewId="0">
      <selection activeCell="J2" sqref="J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8" width="17.6640625" bestFit="1" customWidth="1"/>
    <col min="9" max="9" width="22" bestFit="1" customWidth="1"/>
    <col min="10" max="10" width="20" bestFit="1" customWidth="1"/>
  </cols>
  <sheetData>
    <row r="1" spans="1:5" x14ac:dyDescent="0.2">
      <c r="A1" s="11" t="s">
        <v>8222</v>
      </c>
      <c r="B1" t="s">
        <v>8362</v>
      </c>
    </row>
    <row r="2" spans="1:5" x14ac:dyDescent="0.2">
      <c r="A2" s="11" t="s">
        <v>8365</v>
      </c>
      <c r="B2" t="s">
        <v>8362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">
      <c r="A6" s="12" t="s">
        <v>8326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2" t="s">
        <v>8359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Anubhav Darisi</cp:lastModifiedBy>
  <dcterms:created xsi:type="dcterms:W3CDTF">2017-04-20T15:17:24Z</dcterms:created>
  <dcterms:modified xsi:type="dcterms:W3CDTF">2021-12-14T08:14:31Z</dcterms:modified>
</cp:coreProperties>
</file>