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\data_analyst_excel\2_Formulas_Functions\"/>
    </mc:Choice>
  </mc:AlternateContent>
  <xr:revisionPtr revIDLastSave="0" documentId="13_ncr:1_{76D6CE75-405B-46B6-BD57-2278B4ED1563}" xr6:coauthVersionLast="47" xr6:coauthVersionMax="47" xr10:uidLastSave="{00000000-0000-0000-0000-000000000000}"/>
  <bookViews>
    <workbookView xWindow="-108" yWindow="-108" windowWidth="23256" windowHeight="12720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9" l="1"/>
  <c r="Q5" i="9"/>
  <c r="Q6" i="9"/>
  <c r="Q7" i="9"/>
  <c r="Q8" i="9"/>
  <c r="Q9" i="9"/>
  <c r="Q10" i="9"/>
  <c r="Q11" i="9"/>
  <c r="Q12" i="9"/>
  <c r="Q3" i="9"/>
  <c r="C17" i="9"/>
  <c r="C16" i="9"/>
  <c r="D17" i="9"/>
  <c r="D16" i="9"/>
  <c r="D15" i="9"/>
  <c r="E15" i="9"/>
  <c r="C15" i="9"/>
  <c r="D14" i="9"/>
  <c r="E14" i="9"/>
  <c r="D13" i="9"/>
  <c r="E13" i="9"/>
  <c r="C14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P7" i="9" l="1"/>
  <c r="P4" i="9"/>
  <c r="P5" i="9"/>
  <c r="P10" i="9"/>
  <c r="P6" i="9"/>
  <c r="P11" i="9"/>
  <c r="M12" i="9"/>
  <c r="P12" i="9" s="1"/>
  <c r="J12" i="9"/>
  <c r="J11" i="9"/>
  <c r="M11" i="9"/>
  <c r="M10" i="9"/>
  <c r="J10" i="9"/>
  <c r="J9" i="9"/>
  <c r="M9" i="9"/>
  <c r="P9" i="9" s="1"/>
  <c r="J8" i="9"/>
  <c r="M8" i="9"/>
  <c r="N8" i="9" s="1"/>
  <c r="O7" i="9"/>
  <c r="N7" i="9"/>
  <c r="J6" i="9"/>
  <c r="M6" i="9"/>
  <c r="J5" i="9"/>
  <c r="M5" i="9"/>
  <c r="J4" i="9"/>
  <c r="M4" i="9"/>
  <c r="M3" i="9"/>
  <c r="P3" i="9" s="1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P8" i="9" l="1"/>
  <c r="O8" i="9"/>
  <c r="N10" i="9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<sst xmlns="http://schemas.openxmlformats.org/spreadsheetml/2006/main" count="83" uniqueCount="49">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</sst>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Q24"/>
  <sheetViews>
    <sheetView tabSelected="1" zoomScale="120" zoomScaleNormal="120" workbookViewId="0">
      <selection activeCell="R12" sqref="R12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customWidth="1"/>
    <col min="13" max="13" width="9" style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7" ht="15" thickBot="1" x14ac:dyDescent="0.35">
      <c r="G1" s="28"/>
    </row>
    <row r="2" spans="2:17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>$C$23&lt;=C3</f>
        <v>1</v>
      </c>
      <c r="M3" s="22" t="b">
        <f>$G3&gt;=$C$24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Q3" s="1" t="str">
        <f>IF(P3,"Goal Met","Not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0">C4</f>
        <v>4</v>
      </c>
      <c r="G4" s="22">
        <f t="shared" ref="G4:G12" si="1">D4+E4</f>
        <v>147000</v>
      </c>
      <c r="H4" s="23">
        <f t="shared" ref="H4:H12" si="2">E4/D4</f>
        <v>8.8888888888888892E-2</v>
      </c>
      <c r="I4" s="24">
        <f t="shared" ref="I4:I12" si="3">D4+D4*H4</f>
        <v>147000</v>
      </c>
      <c r="J4" s="22" t="b">
        <f t="shared" ref="J4:J12" si="4">G4=I4</f>
        <v>1</v>
      </c>
      <c r="K4" s="22" t="b">
        <f t="shared" ref="K4:K12" si="5">E4&gt;D4</f>
        <v>0</v>
      </c>
      <c r="L4" s="22" t="b">
        <f>$C$23&lt;=C4</f>
        <v>0</v>
      </c>
      <c r="M4" s="22" t="b">
        <f>$G4&gt;=$C$24</f>
        <v>1</v>
      </c>
      <c r="N4" s="22">
        <f t="shared" ref="N4:N12" si="6">L4*M4</f>
        <v>0</v>
      </c>
      <c r="O4" s="22" t="b">
        <f t="shared" ref="O4:O12" si="7">L4*M4=1</f>
        <v>0</v>
      </c>
      <c r="P4" s="22" t="b">
        <f t="shared" ref="P4:P12" si="8">AND(L4,M4)</f>
        <v>0</v>
      </c>
      <c r="Q4" s="1" t="str">
        <f t="shared" ref="Q4:Q12" si="9">IF(P4,"Goal Met","Not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0"/>
        <v>2</v>
      </c>
      <c r="G5" s="22">
        <f t="shared" si="1"/>
        <v>80000</v>
      </c>
      <c r="H5" s="23">
        <f t="shared" si="2"/>
        <v>6.6666666666666666E-2</v>
      </c>
      <c r="I5" s="24">
        <f t="shared" si="3"/>
        <v>80000</v>
      </c>
      <c r="J5" s="22" t="b">
        <f t="shared" si="4"/>
        <v>1</v>
      </c>
      <c r="K5" s="22" t="b">
        <f t="shared" si="5"/>
        <v>0</v>
      </c>
      <c r="L5" s="22" t="b">
        <f>$C$23&lt;=C5</f>
        <v>0</v>
      </c>
      <c r="M5" s="22" t="b">
        <f>$G5&gt;=$C$24</f>
        <v>0</v>
      </c>
      <c r="N5" s="22">
        <f t="shared" si="6"/>
        <v>0</v>
      </c>
      <c r="O5" s="22" t="b">
        <f t="shared" si="7"/>
        <v>0</v>
      </c>
      <c r="P5" s="22" t="b">
        <f t="shared" si="8"/>
        <v>0</v>
      </c>
      <c r="Q5" s="1" t="str">
        <f t="shared" si="9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0"/>
        <v>6</v>
      </c>
      <c r="G6" s="22">
        <f t="shared" si="1"/>
        <v>118000</v>
      </c>
      <c r="H6" s="23">
        <f t="shared" si="2"/>
        <v>7.2727272727272724E-2</v>
      </c>
      <c r="I6" s="24">
        <f t="shared" si="3"/>
        <v>118000</v>
      </c>
      <c r="J6" s="22" t="b">
        <f t="shared" si="4"/>
        <v>1</v>
      </c>
      <c r="K6" s="22" t="b">
        <f t="shared" si="5"/>
        <v>0</v>
      </c>
      <c r="L6" s="22" t="b">
        <f>$C$23&lt;=C6</f>
        <v>1</v>
      </c>
      <c r="M6" s="22" t="b">
        <f>$G6&gt;=$C$24</f>
        <v>1</v>
      </c>
      <c r="N6" s="22">
        <f t="shared" si="6"/>
        <v>1</v>
      </c>
      <c r="O6" s="22" t="b">
        <f t="shared" si="7"/>
        <v>1</v>
      </c>
      <c r="P6" s="22" t="b">
        <f t="shared" si="8"/>
        <v>1</v>
      </c>
      <c r="Q6" s="1" t="str">
        <f t="shared" si="9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0"/>
        <v>3</v>
      </c>
      <c r="G7" s="22">
        <f t="shared" si="1"/>
        <v>136000</v>
      </c>
      <c r="H7" s="23">
        <f t="shared" si="2"/>
        <v>8.7999999999999995E-2</v>
      </c>
      <c r="I7" s="24">
        <f t="shared" si="3"/>
        <v>136000</v>
      </c>
      <c r="J7" s="22" t="b">
        <f t="shared" si="4"/>
        <v>1</v>
      </c>
      <c r="K7" s="22" t="b">
        <f t="shared" si="5"/>
        <v>0</v>
      </c>
      <c r="L7" s="22" t="b">
        <f>$C$23&lt;=C7</f>
        <v>0</v>
      </c>
      <c r="M7" s="22" t="b">
        <f>$G7&gt;=$C$24</f>
        <v>1</v>
      </c>
      <c r="N7" s="22">
        <f t="shared" si="6"/>
        <v>0</v>
      </c>
      <c r="O7" s="22" t="b">
        <f t="shared" si="7"/>
        <v>0</v>
      </c>
      <c r="P7" s="22" t="b">
        <f t="shared" si="8"/>
        <v>0</v>
      </c>
      <c r="Q7" s="1" t="str">
        <f t="shared" si="9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0"/>
        <v>7</v>
      </c>
      <c r="G8" s="22">
        <f t="shared" si="1"/>
        <v>97000</v>
      </c>
      <c r="H8" s="23">
        <f t="shared" si="2"/>
        <v>7.7777777777777779E-2</v>
      </c>
      <c r="I8" s="24">
        <f t="shared" si="3"/>
        <v>97000</v>
      </c>
      <c r="J8" s="22" t="b">
        <f t="shared" si="4"/>
        <v>1</v>
      </c>
      <c r="K8" s="22" t="b">
        <f t="shared" si="5"/>
        <v>0</v>
      </c>
      <c r="L8" s="22" t="b">
        <f>$C$23&lt;=C8</f>
        <v>1</v>
      </c>
      <c r="M8" s="22" t="b">
        <f>$G8&gt;=$C$24</f>
        <v>1</v>
      </c>
      <c r="N8" s="22">
        <f t="shared" si="6"/>
        <v>1</v>
      </c>
      <c r="O8" s="22" t="b">
        <f t="shared" si="7"/>
        <v>1</v>
      </c>
      <c r="P8" s="22" t="b">
        <f t="shared" si="8"/>
        <v>1</v>
      </c>
      <c r="Q8" s="1" t="str">
        <f t="shared" si="9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0"/>
        <v>10</v>
      </c>
      <c r="G9" s="22">
        <f t="shared" si="1"/>
        <v>165000</v>
      </c>
      <c r="H9" s="23">
        <f t="shared" si="2"/>
        <v>0.1</v>
      </c>
      <c r="I9" s="24">
        <f t="shared" si="3"/>
        <v>165000</v>
      </c>
      <c r="J9" s="22" t="b">
        <f t="shared" si="4"/>
        <v>1</v>
      </c>
      <c r="K9" s="22" t="b">
        <f t="shared" si="5"/>
        <v>0</v>
      </c>
      <c r="L9" s="22" t="b">
        <f>$C$23&lt;=C9</f>
        <v>1</v>
      </c>
      <c r="M9" s="22" t="b">
        <f>$G9&gt;=$C$24</f>
        <v>1</v>
      </c>
      <c r="N9" s="22">
        <f t="shared" si="6"/>
        <v>1</v>
      </c>
      <c r="O9" s="22" t="b">
        <f t="shared" si="7"/>
        <v>1</v>
      </c>
      <c r="P9" s="22" t="b">
        <f t="shared" si="8"/>
        <v>1</v>
      </c>
      <c r="Q9" s="1" t="str">
        <f t="shared" si="9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0"/>
        <v>8</v>
      </c>
      <c r="G10" s="22">
        <f t="shared" si="1"/>
        <v>143000</v>
      </c>
      <c r="H10" s="23">
        <f t="shared" si="2"/>
        <v>0.1</v>
      </c>
      <c r="I10" s="24">
        <f t="shared" si="3"/>
        <v>143000</v>
      </c>
      <c r="J10" s="22" t="b">
        <f t="shared" si="4"/>
        <v>1</v>
      </c>
      <c r="K10" s="22" t="b">
        <f t="shared" si="5"/>
        <v>0</v>
      </c>
      <c r="L10" s="22" t="b">
        <f>$C$23&lt;=C10</f>
        <v>1</v>
      </c>
      <c r="M10" s="22" t="b">
        <f>$G10&gt;=$C$24</f>
        <v>1</v>
      </c>
      <c r="N10" s="22">
        <f t="shared" si="6"/>
        <v>1</v>
      </c>
      <c r="O10" s="22" t="b">
        <f t="shared" si="7"/>
        <v>1</v>
      </c>
      <c r="P10" s="22" t="b">
        <f t="shared" si="8"/>
        <v>1</v>
      </c>
      <c r="Q10" s="1" t="str">
        <f t="shared" si="9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0"/>
        <v>3</v>
      </c>
      <c r="G11" s="22">
        <f t="shared" si="1"/>
        <v>154000</v>
      </c>
      <c r="H11" s="23">
        <f t="shared" si="2"/>
        <v>0.1</v>
      </c>
      <c r="I11" s="24">
        <f t="shared" si="3"/>
        <v>154000</v>
      </c>
      <c r="J11" s="22" t="b">
        <f t="shared" si="4"/>
        <v>1</v>
      </c>
      <c r="K11" s="22" t="b">
        <f t="shared" si="5"/>
        <v>0</v>
      </c>
      <c r="L11" s="22" t="b">
        <f>$C$23&lt;=C11</f>
        <v>0</v>
      </c>
      <c r="M11" s="22" t="b">
        <f>$G11&gt;=$C$24</f>
        <v>1</v>
      </c>
      <c r="N11" s="22">
        <f t="shared" si="6"/>
        <v>0</v>
      </c>
      <c r="O11" s="22" t="b">
        <f t="shared" si="7"/>
        <v>0</v>
      </c>
      <c r="P11" s="22" t="b">
        <f t="shared" si="8"/>
        <v>0</v>
      </c>
      <c r="Q11" s="1" t="str">
        <f t="shared" si="9"/>
        <v>Not Met</v>
      </c>
    </row>
    <row r="12" spans="2:17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0"/>
        <v>5</v>
      </c>
      <c r="G12" s="22">
        <f t="shared" si="1"/>
        <v>124000</v>
      </c>
      <c r="H12" s="23">
        <f t="shared" si="2"/>
        <v>7.8260869565217397E-2</v>
      </c>
      <c r="I12" s="24">
        <f t="shared" si="3"/>
        <v>124000</v>
      </c>
      <c r="J12" s="22" t="b">
        <f t="shared" si="4"/>
        <v>1</v>
      </c>
      <c r="K12" s="22" t="b">
        <f t="shared" si="5"/>
        <v>0</v>
      </c>
      <c r="L12" s="22" t="b">
        <f>$C$23&lt;=C12</f>
        <v>1</v>
      </c>
      <c r="M12" s="22" t="b">
        <f>$G12&gt;=$C$24</f>
        <v>1</v>
      </c>
      <c r="N12" s="22">
        <f t="shared" si="6"/>
        <v>1</v>
      </c>
      <c r="O12" s="22" t="b">
        <f t="shared" si="7"/>
        <v>1</v>
      </c>
      <c r="P12" s="22" t="b">
        <f t="shared" si="8"/>
        <v>1</v>
      </c>
      <c r="Q12" s="1" t="str">
        <f t="shared" si="9"/>
        <v>Goal Met</v>
      </c>
    </row>
    <row r="13" spans="2:17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0">(D3+D4+D5+D6+D7+D8+D9+D10+D11+D12)/10</f>
        <v>119000</v>
      </c>
      <c r="E13" s="19">
        <f t="shared" si="10"/>
        <v>10400</v>
      </c>
    </row>
    <row r="14" spans="2:17" ht="15" thickBot="1" x14ac:dyDescent="0.35">
      <c r="B14" s="31" t="s">
        <v>28</v>
      </c>
      <c r="C14" s="20">
        <f>AVERAGE(C3:C12)</f>
        <v>5.3</v>
      </c>
      <c r="D14" s="20">
        <f t="shared" ref="D14:E14" si="11">AVERAGE(D3:D12)</f>
        <v>119000</v>
      </c>
      <c r="E14" s="20">
        <f t="shared" si="11"/>
        <v>10400</v>
      </c>
    </row>
    <row r="15" spans="2:17" ht="15" thickTop="1" x14ac:dyDescent="0.3">
      <c r="B15" s="29" t="s">
        <v>30</v>
      </c>
      <c r="C15" s="19">
        <f>COUNT(C3:C12)</f>
        <v>10</v>
      </c>
      <c r="D15" s="19">
        <f t="shared" ref="D15:E15" si="12">COUNT(D3:D12)</f>
        <v>10</v>
      </c>
      <c r="E15" s="19">
        <f t="shared" si="12"/>
        <v>10</v>
      </c>
    </row>
    <row r="16" spans="2:17" x14ac:dyDescent="0.3">
      <c r="B16" s="33" t="s">
        <v>31</v>
      </c>
      <c r="C16" s="18">
        <f>COUNTIF(C$3:C$12, "&lt;=5")</f>
        <v>6</v>
      </c>
      <c r="D16" s="18">
        <f>COUNTIF(D$3:D$12, "&gt;=90000")</f>
        <v>9</v>
      </c>
      <c r="E16" s="34"/>
    </row>
    <row r="17" spans="2:5" ht="15" thickBot="1" x14ac:dyDescent="0.35">
      <c r="B17" s="12" t="s">
        <v>31</v>
      </c>
      <c r="C17" s="18">
        <f>COUNTIF(C$3:C$12, "&lt;="&amp;C23)</f>
        <v>6</v>
      </c>
      <c r="D17" s="18">
        <f>COUNTIF(D$3:D$12, "&gt;="&amp;C24)</f>
        <v>9</v>
      </c>
      <c r="E17" s="36"/>
    </row>
    <row r="22" spans="2:5" ht="15" thickBot="1" x14ac:dyDescent="0.35">
      <c r="B22" s="14" t="s">
        <v>24</v>
      </c>
    </row>
    <row r="23" spans="2:5" x14ac:dyDescent="0.3">
      <c r="B23" s="10" t="s">
        <v>22</v>
      </c>
      <c r="C23" s="11">
        <v>5</v>
      </c>
    </row>
    <row r="24" spans="2:5" ht="15" thickBot="1" x14ac:dyDescent="0.35">
      <c r="B24" s="12" t="s">
        <v>23</v>
      </c>
      <c r="C24" s="13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B3" sqref="B3:D9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Adarsh chhetri</cp:lastModifiedBy>
  <dcterms:created xsi:type="dcterms:W3CDTF">2024-07-16T20:11:02Z</dcterms:created>
  <dcterms:modified xsi:type="dcterms:W3CDTF">2025-07-02T10:02:02Z</dcterms:modified>
</cp:coreProperties>
</file>