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/>
  <bookViews>
    <workbookView xWindow="0" yWindow="0" windowWidth="16410" windowHeight="7550"/>
  </bookViews>
  <sheets>
    <sheet name="Question" sheetId="11" r:id="rId1"/>
  </sheets>
  <definedNames>
    <definedName name="tea">#REF!</definedName>
  </definedNames>
  <calcPr calcId="124519"/>
</workbook>
</file>

<file path=xl/calcChain.xml><?xml version="1.0" encoding="utf-8"?>
<calcChain xmlns="http://schemas.openxmlformats.org/spreadsheetml/2006/main">
  <c r="Y4" i="11"/>
  <c r="Y5"/>
  <c r="Y6"/>
  <c r="Y3"/>
  <c r="X4"/>
  <c r="X5"/>
  <c r="X6"/>
  <c r="X3"/>
  <c r="W4"/>
  <c r="W5"/>
  <c r="W6"/>
  <c r="W3"/>
  <c r="V6"/>
  <c r="V5"/>
  <c r="T3"/>
  <c r="T4"/>
  <c r="T5"/>
  <c r="T6"/>
  <c r="T7"/>
  <c r="T8"/>
  <c r="T9"/>
  <c r="T10"/>
  <c r="T11"/>
  <c r="T12"/>
  <c r="T13"/>
  <c r="T14"/>
  <c r="T15"/>
  <c r="T16"/>
  <c r="T17"/>
  <c r="T18"/>
  <c r="T19"/>
  <c r="T20"/>
  <c r="T21"/>
  <c r="T22"/>
  <c r="T23"/>
  <c r="T24"/>
  <c r="T25"/>
  <c r="T26"/>
  <c r="T27"/>
  <c r="T28"/>
  <c r="T29"/>
  <c r="T30"/>
  <c r="T31"/>
  <c r="T32"/>
  <c r="T33"/>
  <c r="T34"/>
  <c r="T35"/>
  <c r="T36"/>
  <c r="T37"/>
  <c r="T38"/>
  <c r="T39"/>
  <c r="T40"/>
  <c r="T41"/>
  <c r="T42"/>
  <c r="T43"/>
  <c r="T44"/>
  <c r="T45"/>
  <c r="T46"/>
  <c r="T2"/>
  <c r="S3"/>
  <c r="S4"/>
  <c r="S5"/>
  <c r="S6"/>
  <c r="S7"/>
  <c r="S8"/>
  <c r="S9"/>
  <c r="S10"/>
  <c r="S11"/>
  <c r="S12"/>
  <c r="S13"/>
  <c r="S14"/>
  <c r="S15"/>
  <c r="S16"/>
  <c r="S17"/>
  <c r="S18"/>
  <c r="S19"/>
  <c r="S20"/>
  <c r="S21"/>
  <c r="S22"/>
  <c r="S23"/>
  <c r="S24"/>
  <c r="S25"/>
  <c r="S26"/>
  <c r="S27"/>
  <c r="S28"/>
  <c r="S29"/>
  <c r="S30"/>
  <c r="S31"/>
  <c r="S32"/>
  <c r="S33"/>
  <c r="S34"/>
  <c r="S35"/>
  <c r="S36"/>
  <c r="S37"/>
  <c r="S38"/>
  <c r="S39"/>
  <c r="S40"/>
  <c r="S41"/>
  <c r="S42"/>
  <c r="S43"/>
  <c r="S44"/>
  <c r="S45"/>
  <c r="S46"/>
  <c r="S2"/>
  <c r="M3"/>
  <c r="M4"/>
  <c r="M5"/>
  <c r="M6"/>
  <c r="M7"/>
  <c r="M8"/>
  <c r="M9"/>
  <c r="M10"/>
  <c r="M11"/>
  <c r="M12"/>
  <c r="M13"/>
  <c r="M14"/>
  <c r="M15"/>
  <c r="M16"/>
  <c r="M17"/>
  <c r="M18"/>
  <c r="M19"/>
  <c r="M20"/>
  <c r="M21"/>
  <c r="M22"/>
  <c r="M23"/>
  <c r="M24"/>
  <c r="M25"/>
  <c r="M26"/>
  <c r="M27"/>
  <c r="M28"/>
  <c r="M29"/>
  <c r="M30"/>
  <c r="M31"/>
  <c r="M32"/>
  <c r="M33"/>
  <c r="M34"/>
  <c r="M35"/>
  <c r="M36"/>
  <c r="M37"/>
  <c r="M38"/>
  <c r="M39"/>
  <c r="M40"/>
  <c r="M41"/>
  <c r="M42"/>
  <c r="M43"/>
  <c r="M44"/>
  <c r="M45"/>
  <c r="M46"/>
  <c r="M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2"/>
  <c r="N2"/>
  <c r="N3"/>
  <c r="N4"/>
  <c r="N5"/>
  <c r="N6"/>
  <c r="N7"/>
  <c r="N8"/>
  <c r="N9"/>
  <c r="N10"/>
  <c r="N11"/>
  <c r="N12"/>
  <c r="N13"/>
  <c r="N14"/>
  <c r="N15"/>
  <c r="N16"/>
  <c r="N17"/>
  <c r="N18"/>
  <c r="N19"/>
  <c r="N20"/>
  <c r="N21"/>
  <c r="N22"/>
  <c r="N23"/>
  <c r="N24"/>
  <c r="N25"/>
  <c r="N26"/>
  <c r="N27"/>
  <c r="N28"/>
  <c r="N29"/>
  <c r="N30"/>
  <c r="N31"/>
  <c r="N32"/>
  <c r="N33"/>
  <c r="N34"/>
  <c r="N35"/>
  <c r="N36"/>
  <c r="N37"/>
  <c r="N38"/>
  <c r="N39"/>
  <c r="N40"/>
  <c r="N41"/>
  <c r="N42"/>
  <c r="N43"/>
  <c r="N44"/>
  <c r="N45"/>
  <c r="N46"/>
  <c r="R3"/>
  <c r="R4"/>
  <c r="R5"/>
  <c r="R6"/>
  <c r="R7"/>
  <c r="R8"/>
  <c r="R9"/>
  <c r="R10"/>
  <c r="R11"/>
  <c r="R12"/>
  <c r="R13"/>
  <c r="R14"/>
  <c r="R15"/>
  <c r="R16"/>
  <c r="R17"/>
  <c r="R18"/>
  <c r="R19"/>
  <c r="R20"/>
  <c r="R21"/>
  <c r="R22"/>
  <c r="R23"/>
  <c r="R24"/>
  <c r="R25"/>
  <c r="R26"/>
  <c r="R27"/>
  <c r="R28"/>
  <c r="R29"/>
  <c r="R30"/>
  <c r="R31"/>
  <c r="R32"/>
  <c r="R33"/>
  <c r="R34"/>
  <c r="R35"/>
  <c r="R36"/>
  <c r="R37"/>
  <c r="R38"/>
  <c r="R39"/>
  <c r="R40"/>
  <c r="R41"/>
  <c r="R42"/>
  <c r="R43"/>
  <c r="R44"/>
  <c r="R45"/>
  <c r="R46"/>
  <c r="R2"/>
  <c r="P3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2"/>
  <c r="L3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F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C47"/>
  <c r="H3"/>
  <c r="H4"/>
  <c r="H5"/>
  <c r="H6"/>
  <c r="H7"/>
  <c r="H8"/>
  <c r="H9"/>
  <c r="H10"/>
  <c r="H11"/>
  <c r="H12"/>
  <c r="H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G3"/>
  <c r="G4"/>
  <c r="G5"/>
  <c r="G6"/>
  <c r="G7"/>
  <c r="G8"/>
  <c r="G9"/>
  <c r="G10"/>
  <c r="G11"/>
  <c r="G12"/>
  <c r="G2"/>
  <c r="E2"/>
  <c r="V4" l="1"/>
  <c r="V3"/>
</calcChain>
</file>

<file path=xl/sharedStrings.xml><?xml version="1.0" encoding="utf-8"?>
<sst xmlns="http://schemas.openxmlformats.org/spreadsheetml/2006/main" count="206" uniqueCount="76">
  <si>
    <t>tropicana</t>
  </si>
  <si>
    <t>minute.maid</t>
  </si>
  <si>
    <t>Sum of Revenue</t>
  </si>
  <si>
    <t>HSBC-R\02-03\026</t>
  </si>
  <si>
    <t>HSBC-P\02-03\0158</t>
  </si>
  <si>
    <t>HSBC-P\02-03\0159</t>
  </si>
  <si>
    <t>HSBC-P\02-03\0160</t>
  </si>
  <si>
    <t>HSBC-R\02-03\027</t>
  </si>
  <si>
    <t>HSBC-P\02-03\0161</t>
  </si>
  <si>
    <t>HSBC-P\02-03\0162</t>
  </si>
  <si>
    <t>HSBC-P\02-03\0164</t>
  </si>
  <si>
    <t>HSBC-P\02-03\0165</t>
  </si>
  <si>
    <t>HSBC-P\02-03\0166</t>
  </si>
  <si>
    <t>HSBC-P\02-03\0167</t>
  </si>
  <si>
    <t>HSBC-P\02-03\0168</t>
  </si>
  <si>
    <t>HSBC-P\02-03\0169</t>
  </si>
  <si>
    <t>HSBC-P\02-03\0170</t>
  </si>
  <si>
    <t>HSBC-P\02-03\0171</t>
  </si>
  <si>
    <t>HSBC-P\02-03\0172</t>
  </si>
  <si>
    <t>HSBC-P\02-03\0173</t>
  </si>
  <si>
    <t>HSBC-P\02-03\0174</t>
  </si>
  <si>
    <t>HSBC-P\02-03\0175</t>
  </si>
  <si>
    <t>HSBC-P\02-03\0176</t>
  </si>
  <si>
    <t>HSBC-R\02-03\028</t>
  </si>
  <si>
    <t>HSBC-P\02-03\0177</t>
  </si>
  <si>
    <t>HSBC-P\02-03\0178</t>
  </si>
  <si>
    <t>HSBC-P\02-03\0179</t>
  </si>
  <si>
    <t>HSBC-P\02-03\0180</t>
  </si>
  <si>
    <t>HSBC-P\02-03\0181</t>
  </si>
  <si>
    <t>HSBC-P\02-03\0182</t>
  </si>
  <si>
    <t>HSBC-P\02-03\0183</t>
  </si>
  <si>
    <t>HSBC-P\02-03\0184</t>
  </si>
  <si>
    <t>HSBC-P\02-03\0185</t>
  </si>
  <si>
    <t>HSBC-P\02-03\0186</t>
  </si>
  <si>
    <t>HSBC-P\02-03\0187</t>
  </si>
  <si>
    <t>HSBC-P\02-03\0188</t>
  </si>
  <si>
    <t>HSBC-R\02-03\029</t>
  </si>
  <si>
    <t>HSBC-P\02-03\0189</t>
  </si>
  <si>
    <t>HSBC-P\02-03\0190</t>
  </si>
  <si>
    <t>HSBC-P\02-03\0191</t>
  </si>
  <si>
    <t>HSBC-P\02-03\0192</t>
  </si>
  <si>
    <t>HSBC-P\02-03\0193</t>
  </si>
  <si>
    <t>HSBC-P\02-03\0194</t>
  </si>
  <si>
    <t>HSBC-P\02-03\0195</t>
  </si>
  <si>
    <t>HSBC-P\02-03\0196</t>
  </si>
  <si>
    <t>HSBC-P\02-03\0197</t>
  </si>
  <si>
    <t>HSBC-P\02-03\0198</t>
  </si>
  <si>
    <t>HSBC-P\02-03\0199</t>
  </si>
  <si>
    <t>Product</t>
  </si>
  <si>
    <t>Sum of units sold</t>
  </si>
  <si>
    <t>Average # of units sold</t>
  </si>
  <si>
    <t>Average Revenue</t>
  </si>
  <si>
    <t>Mathematical formulas</t>
  </si>
  <si>
    <t>Round Formula</t>
  </si>
  <si>
    <t xml:space="preserve">Left </t>
  </si>
  <si>
    <t xml:space="preserve">Mid </t>
  </si>
  <si>
    <t>Right</t>
  </si>
  <si>
    <t>Len</t>
  </si>
  <si>
    <t>Concat</t>
  </si>
  <si>
    <t>Concatenate</t>
  </si>
  <si>
    <t>Trim</t>
  </si>
  <si>
    <t>Lipton   Tea</t>
  </si>
  <si>
    <t>Lipton Tea</t>
  </si>
  <si>
    <t>Clean</t>
  </si>
  <si>
    <t>Substitute</t>
  </si>
  <si>
    <t>ICAI Bengaluru</t>
  </si>
  <si>
    <t>_x000C_ICAI Bengaluru</t>
  </si>
  <si>
    <t>Floor</t>
  </si>
  <si>
    <t>Celing</t>
  </si>
  <si>
    <t>Product Code</t>
  </si>
  <si>
    <t>Units sold (in Lacs)</t>
  </si>
  <si>
    <t>price (Rs)</t>
  </si>
  <si>
    <t>Revenue (in Rs lacs)</t>
  </si>
  <si>
    <t xml:space="preserve">Find </t>
  </si>
  <si>
    <t>new len</t>
  </si>
  <si>
    <t>Replace</t>
  </si>
</sst>
</file>

<file path=xl/styles.xml><?xml version="1.0" encoding="utf-8"?>
<styleSheet xmlns="http://schemas.openxmlformats.org/spreadsheetml/2006/main">
  <numFmts count="3">
    <numFmt numFmtId="164" formatCode="0.000"/>
    <numFmt numFmtId="166" formatCode="&quot;₹&quot;\ #,##0.00"/>
    <numFmt numFmtId="167" formatCode="&quot;₹&quot;\ #,##0.0000"/>
  </numFmts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1">
    <xf numFmtId="0" fontId="0" fillId="0" borderId="0" xfId="0"/>
    <xf numFmtId="0" fontId="0" fillId="0" borderId="0" xfId="0" applyAlignment="1">
      <alignment horizontal="center"/>
    </xf>
    <xf numFmtId="0" fontId="0" fillId="33" borderId="0" xfId="0" applyFill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4" xfId="0" applyBorder="1" applyAlignment="1">
      <alignment horizontal="center"/>
    </xf>
    <xf numFmtId="0" fontId="16" fillId="0" borderId="10" xfId="0" applyFont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0" fontId="0" fillId="0" borderId="15" xfId="0" applyBorder="1" applyAlignment="1">
      <alignment horizontal="center"/>
    </xf>
    <xf numFmtId="0" fontId="0" fillId="34" borderId="0" xfId="0" applyFill="1" applyAlignment="1">
      <alignment horizontal="center"/>
    </xf>
    <xf numFmtId="0" fontId="0" fillId="0" borderId="13" xfId="0" applyBorder="1"/>
    <xf numFmtId="0" fontId="0" fillId="0" borderId="15" xfId="0" applyBorder="1"/>
    <xf numFmtId="0" fontId="16" fillId="0" borderId="17" xfId="0" applyFont="1" applyFill="1" applyBorder="1" applyAlignment="1">
      <alignment horizontal="center"/>
    </xf>
    <xf numFmtId="0" fontId="0" fillId="0" borderId="18" xfId="0" applyBorder="1"/>
    <xf numFmtId="1" fontId="0" fillId="0" borderId="18" xfId="0" applyNumberFormat="1" applyBorder="1" applyAlignment="1">
      <alignment horizontal="center"/>
    </xf>
    <xf numFmtId="0" fontId="0" fillId="35" borderId="0" xfId="0" applyFill="1" applyAlignment="1">
      <alignment horizontal="center"/>
    </xf>
    <xf numFmtId="1" fontId="0" fillId="0" borderId="0" xfId="0" applyNumberFormat="1"/>
    <xf numFmtId="166" fontId="0" fillId="0" borderId="0" xfId="0" applyNumberFormat="1"/>
    <xf numFmtId="167" fontId="0" fillId="0" borderId="16" xfId="0" applyNumberFormat="1" applyBorder="1" applyAlignment="1">
      <alignment horizontal="center"/>
    </xf>
    <xf numFmtId="167" fontId="0" fillId="0" borderId="15" xfId="0" applyNumberFormat="1" applyBorder="1" applyAlignment="1">
      <alignment horizontal="center"/>
    </xf>
    <xf numFmtId="2" fontId="0" fillId="0" borderId="15" xfId="0" applyNumberFormat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104775</xdr:colOff>
      <xdr:row>27</xdr:row>
      <xdr:rowOff>120650</xdr:rowOff>
    </xdr:from>
    <xdr:to>
      <xdr:col>14</xdr:col>
      <xdr:colOff>19050</xdr:colOff>
      <xdr:row>36</xdr:row>
      <xdr:rowOff>158749</xdr:rowOff>
    </xdr:to>
    <xdr:sp macro="" textlink="">
      <xdr:nvSpPr>
        <xdr:cNvPr id="2" name="Rectangle: Rounded Corners 1">
          <a:extLst>
            <a:ext uri="{FF2B5EF4-FFF2-40B4-BE49-F238E27FC236}">
              <a16:creationId xmlns:a16="http://schemas.microsoft.com/office/drawing/2014/main" xmlns="" id="{C82247A9-D873-4D06-999F-855112325C89}"/>
            </a:ext>
          </a:extLst>
        </xdr:cNvPr>
        <xdr:cNvSpPr/>
      </xdr:nvSpPr>
      <xdr:spPr>
        <a:xfrm>
          <a:off x="5019675" y="5111750"/>
          <a:ext cx="5006975" cy="1695449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100"/>
            <a:t>Using this simple dataset, participants learn mathematical and text funcions in MS Excel.</a:t>
          </a:r>
        </a:p>
        <a:p>
          <a:pPr algn="l"/>
          <a:r>
            <a:rPr lang="en-IN" sz="1100"/>
            <a:t>Refer sheet "Solutions" for formulas used .</a:t>
          </a:r>
        </a:p>
        <a:p>
          <a:pPr algn="l"/>
          <a:r>
            <a:rPr lang="en-IN" sz="1100"/>
            <a:t>At the end of this session, participants will be given another sample dataset to apply the formulas learnt by them so far.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47"/>
  <sheetViews>
    <sheetView tabSelected="1" topLeftCell="Q1" workbookViewId="0">
      <selection activeCell="Y3" sqref="Y3"/>
    </sheetView>
  </sheetViews>
  <sheetFormatPr defaultRowHeight="14.5"/>
  <cols>
    <col min="1" max="1" width="12.453125" bestFit="1" customWidth="1"/>
    <col min="2" max="2" width="18.1796875" bestFit="1" customWidth="1"/>
    <col min="3" max="3" width="16.36328125" customWidth="1"/>
    <col min="4" max="4" width="11.36328125" customWidth="1"/>
    <col min="5" max="5" width="12" customWidth="1"/>
    <col min="7" max="7" width="9.1796875" customWidth="1"/>
    <col min="10" max="10" width="14.08984375" customWidth="1"/>
    <col min="12" max="13" width="12.08984375" customWidth="1"/>
    <col min="14" max="14" width="12" customWidth="1"/>
    <col min="15" max="15" width="16.1796875" style="1" customWidth="1"/>
    <col min="16" max="16" width="18.36328125" customWidth="1"/>
    <col min="17" max="17" width="16.1796875" style="1" customWidth="1"/>
    <col min="18" max="18" width="16.90625" customWidth="1"/>
    <col min="19" max="20" width="24.81640625" customWidth="1"/>
    <col min="21" max="21" width="21.453125" bestFit="1" customWidth="1"/>
    <col min="22" max="22" width="22" bestFit="1" customWidth="1"/>
    <col min="23" max="23" width="14.54296875" bestFit="1" customWidth="1"/>
  </cols>
  <sheetData>
    <row r="1" spans="1:25" ht="15" thickBot="1">
      <c r="A1" s="2" t="s">
        <v>48</v>
      </c>
      <c r="B1" s="2" t="s">
        <v>69</v>
      </c>
      <c r="C1" s="2" t="s">
        <v>70</v>
      </c>
      <c r="D1" s="2" t="s">
        <v>71</v>
      </c>
      <c r="E1" s="15" t="s">
        <v>72</v>
      </c>
      <c r="F1" s="15" t="s">
        <v>54</v>
      </c>
      <c r="G1" s="15" t="s">
        <v>55</v>
      </c>
      <c r="H1" s="15" t="s">
        <v>56</v>
      </c>
      <c r="I1" s="15" t="s">
        <v>57</v>
      </c>
      <c r="J1" s="15" t="s">
        <v>59</v>
      </c>
      <c r="K1" s="15" t="s">
        <v>58</v>
      </c>
      <c r="L1" s="15" t="s">
        <v>60</v>
      </c>
      <c r="M1" s="15" t="s">
        <v>74</v>
      </c>
      <c r="N1" s="15" t="s">
        <v>73</v>
      </c>
      <c r="O1" s="9"/>
      <c r="P1" s="15" t="s">
        <v>63</v>
      </c>
      <c r="Q1" s="9"/>
      <c r="R1" s="15" t="s">
        <v>63</v>
      </c>
      <c r="S1" s="15" t="s">
        <v>64</v>
      </c>
      <c r="T1" s="15" t="s">
        <v>75</v>
      </c>
    </row>
    <row r="2" spans="1:25" ht="15" thickBot="1">
      <c r="A2" s="13" t="s">
        <v>0</v>
      </c>
      <c r="B2" s="13" t="s">
        <v>3</v>
      </c>
      <c r="C2" s="14">
        <v>9216.0000010000003</v>
      </c>
      <c r="D2" s="13">
        <v>3.11</v>
      </c>
      <c r="E2" s="17">
        <f>C2*D2</f>
        <v>28661.760003110001</v>
      </c>
      <c r="F2" t="str">
        <f>LEFT(B2,4)</f>
        <v>HSBC</v>
      </c>
      <c r="G2" t="str">
        <f>MID(B2,8,5)</f>
        <v>02-03</v>
      </c>
      <c r="H2" t="str">
        <f>RIGHT(B2,3)</f>
        <v>026</v>
      </c>
      <c r="I2">
        <f>LEN(A2)</f>
        <v>9</v>
      </c>
      <c r="J2" t="str">
        <f>CONCATENATE(F2,"/",G2,"/",H2)</f>
        <v>HSBC/02-03/026</v>
      </c>
      <c r="L2" t="str">
        <f>TRIM(A2)</f>
        <v>tropicana</v>
      </c>
      <c r="M2">
        <f>LEN(L2)</f>
        <v>9</v>
      </c>
      <c r="N2">
        <f>FIND("\",B11,8)</f>
        <v>13</v>
      </c>
      <c r="O2" s="9" t="s">
        <v>66</v>
      </c>
      <c r="P2" t="str">
        <f>CLEAN(O2)</f>
        <v>ICAI Bengaluru</v>
      </c>
      <c r="Q2" s="1" t="s">
        <v>65</v>
      </c>
      <c r="R2" t="str">
        <f>CLEAN(Q2)</f>
        <v>ICAI Bengaluru</v>
      </c>
      <c r="S2" t="str">
        <f>SUBSTITUTE(Q2,"","")</f>
        <v>ICAI Bengaluru</v>
      </c>
      <c r="T2" t="str">
        <f>REPLACE(Q2,1,1,"")</f>
        <v>ICAI Bengaluru</v>
      </c>
      <c r="U2" s="3"/>
      <c r="V2" s="6" t="s">
        <v>52</v>
      </c>
      <c r="W2" s="6" t="s">
        <v>53</v>
      </c>
      <c r="X2" s="6" t="s">
        <v>67</v>
      </c>
      <c r="Y2" s="12" t="s">
        <v>68</v>
      </c>
    </row>
    <row r="3" spans="1:25">
      <c r="A3" s="13" t="s">
        <v>1</v>
      </c>
      <c r="B3" s="13" t="s">
        <v>4</v>
      </c>
      <c r="C3" s="14">
        <v>22400.000049999999</v>
      </c>
      <c r="D3" s="13">
        <v>2.09</v>
      </c>
      <c r="E3" s="17">
        <f t="shared" ref="E3:E46" si="0">C3*D3</f>
        <v>46816.000104499995</v>
      </c>
      <c r="F3" t="str">
        <f t="shared" ref="F3:F46" si="1">LEFT(B3,4)</f>
        <v>HSBC</v>
      </c>
      <c r="G3" t="str">
        <f t="shared" ref="G3:G46" si="2">MID(B3,8,5)</f>
        <v>02-03</v>
      </c>
      <c r="H3" t="str">
        <f t="shared" ref="H3:H46" si="3">RIGHT(B3,3)</f>
        <v>158</v>
      </c>
      <c r="I3">
        <f t="shared" ref="I3:I46" si="4">LEN(A3)</f>
        <v>11</v>
      </c>
      <c r="J3" t="str">
        <f t="shared" ref="J3:J46" si="5">CONCATENATE(F3,"/",G3,"/",H3)</f>
        <v>HSBC/02-03/158</v>
      </c>
      <c r="L3" t="str">
        <f t="shared" ref="L3:L46" si="6">TRIM(A3)</f>
        <v>minute.maid</v>
      </c>
      <c r="M3">
        <f t="shared" ref="M3:M46" si="7">LEN(L3)</f>
        <v>11</v>
      </c>
      <c r="N3">
        <f t="shared" ref="N3:N46" si="8">FIND("3\",B3)</f>
        <v>12</v>
      </c>
      <c r="O3" s="9" t="s">
        <v>66</v>
      </c>
      <c r="P3" t="str">
        <f t="shared" ref="P3:P46" si="9">CLEAN(O3)</f>
        <v>ICAI Bengaluru</v>
      </c>
      <c r="Q3" s="1" t="s">
        <v>65</v>
      </c>
      <c r="R3" t="str">
        <f t="shared" ref="R3:R46" si="10">CLEAN(Q3)</f>
        <v>ICAI Bengaluru</v>
      </c>
      <c r="S3" t="str">
        <f t="shared" ref="S3:S46" si="11">SUBSTITUTE(Q3,"","")</f>
        <v>ICAI Bengaluru</v>
      </c>
      <c r="T3" t="str">
        <f t="shared" ref="T3:T46" si="12">REPLACE(Q3,1,1,"")</f>
        <v>ICAI Bengaluru</v>
      </c>
      <c r="U3" s="4" t="s">
        <v>49</v>
      </c>
      <c r="V3" s="20">
        <f>SUM(C2:C46)</f>
        <v>746688.00064300001</v>
      </c>
      <c r="W3" s="7">
        <f>ROUND(V3,0)</f>
        <v>746688</v>
      </c>
      <c r="X3" s="11">
        <f>FLOOR(V3,1)</f>
        <v>746688</v>
      </c>
      <c r="Y3" s="10">
        <f>CEILING(V3,1)</f>
        <v>746689</v>
      </c>
    </row>
    <row r="4" spans="1:25">
      <c r="A4" s="13" t="s">
        <v>1</v>
      </c>
      <c r="B4" s="13" t="s">
        <v>5</v>
      </c>
      <c r="C4" s="14">
        <v>19008</v>
      </c>
      <c r="D4" s="13">
        <v>1.69</v>
      </c>
      <c r="E4" s="17">
        <f t="shared" si="0"/>
        <v>32123.52</v>
      </c>
      <c r="F4" t="str">
        <f t="shared" si="1"/>
        <v>HSBC</v>
      </c>
      <c r="G4" t="str">
        <f t="shared" si="2"/>
        <v>02-03</v>
      </c>
      <c r="H4" t="str">
        <f t="shared" si="3"/>
        <v>159</v>
      </c>
      <c r="I4">
        <f t="shared" si="4"/>
        <v>11</v>
      </c>
      <c r="J4" t="str">
        <f t="shared" si="5"/>
        <v>HSBC/02-03/159</v>
      </c>
      <c r="L4" t="str">
        <f t="shared" si="6"/>
        <v>minute.maid</v>
      </c>
      <c r="M4">
        <f t="shared" si="7"/>
        <v>11</v>
      </c>
      <c r="N4">
        <f t="shared" si="8"/>
        <v>12</v>
      </c>
      <c r="O4" s="9" t="s">
        <v>66</v>
      </c>
      <c r="P4" t="str">
        <f t="shared" si="9"/>
        <v>ICAI Bengaluru</v>
      </c>
      <c r="Q4" s="1" t="s">
        <v>65</v>
      </c>
      <c r="R4" t="str">
        <f t="shared" si="10"/>
        <v>ICAI Bengaluru</v>
      </c>
      <c r="S4" t="str">
        <f t="shared" si="11"/>
        <v>ICAI Bengaluru</v>
      </c>
      <c r="T4" t="str">
        <f t="shared" si="12"/>
        <v>ICAI Bengaluru</v>
      </c>
      <c r="U4" s="4" t="s">
        <v>50</v>
      </c>
      <c r="V4" s="8">
        <f>AVERAGE(C2:C46)</f>
        <v>16593.066680955555</v>
      </c>
      <c r="W4" s="7">
        <f t="shared" ref="W4:W6" si="13">ROUND(V4,0)</f>
        <v>16593</v>
      </c>
      <c r="X4" s="11">
        <f t="shared" ref="X4:X6" si="14">FLOOR(V4,1)</f>
        <v>16593</v>
      </c>
      <c r="Y4" s="10">
        <f t="shared" ref="Y4:Y6" si="15">CEILING(V4,1)</f>
        <v>16594</v>
      </c>
    </row>
    <row r="5" spans="1:25">
      <c r="A5" s="13" t="s">
        <v>61</v>
      </c>
      <c r="B5" s="13" t="s">
        <v>6</v>
      </c>
      <c r="C5" s="14">
        <v>16768</v>
      </c>
      <c r="D5" s="13">
        <v>1.59</v>
      </c>
      <c r="E5" s="17">
        <f t="shared" si="0"/>
        <v>26661.120000000003</v>
      </c>
      <c r="F5" t="str">
        <f t="shared" si="1"/>
        <v>HSBC</v>
      </c>
      <c r="G5" t="str">
        <f t="shared" si="2"/>
        <v>02-03</v>
      </c>
      <c r="H5" t="str">
        <f t="shared" si="3"/>
        <v>160</v>
      </c>
      <c r="I5">
        <f t="shared" si="4"/>
        <v>12</v>
      </c>
      <c r="J5" t="str">
        <f t="shared" si="5"/>
        <v>HSBC/02-03/160</v>
      </c>
      <c r="L5" t="str">
        <f t="shared" si="6"/>
        <v>Lipton Tea</v>
      </c>
      <c r="M5">
        <f t="shared" si="7"/>
        <v>10</v>
      </c>
      <c r="N5">
        <f t="shared" si="8"/>
        <v>12</v>
      </c>
      <c r="O5" s="9" t="s">
        <v>66</v>
      </c>
      <c r="P5" t="str">
        <f t="shared" si="9"/>
        <v>ICAI Bengaluru</v>
      </c>
      <c r="Q5" s="1" t="s">
        <v>65</v>
      </c>
      <c r="R5" t="str">
        <f t="shared" si="10"/>
        <v>ICAI Bengaluru</v>
      </c>
      <c r="S5" t="str">
        <f t="shared" si="11"/>
        <v>ICAI Bengaluru</v>
      </c>
      <c r="T5" t="str">
        <f t="shared" si="12"/>
        <v>ICAI Bengaluru</v>
      </c>
      <c r="U5" s="4" t="s">
        <v>2</v>
      </c>
      <c r="V5" s="19">
        <f>SUM(E2:E46)</f>
        <v>1415255.0411606901</v>
      </c>
      <c r="W5" s="7">
        <f t="shared" si="13"/>
        <v>1415255</v>
      </c>
      <c r="X5" s="11">
        <f t="shared" si="14"/>
        <v>1415255</v>
      </c>
      <c r="Y5" s="10">
        <f t="shared" si="15"/>
        <v>1415256</v>
      </c>
    </row>
    <row r="6" spans="1:25" ht="15" thickBot="1">
      <c r="A6" s="13" t="s">
        <v>61</v>
      </c>
      <c r="B6" s="13" t="s">
        <v>7</v>
      </c>
      <c r="C6" s="14">
        <v>6208.0000010000003</v>
      </c>
      <c r="D6" s="13">
        <v>1.89</v>
      </c>
      <c r="E6" s="17">
        <f t="shared" si="0"/>
        <v>11733.12000189</v>
      </c>
      <c r="F6" t="str">
        <f t="shared" si="1"/>
        <v>HSBC</v>
      </c>
      <c r="G6" t="str">
        <f t="shared" si="2"/>
        <v>02-03</v>
      </c>
      <c r="H6" t="str">
        <f t="shared" si="3"/>
        <v>027</v>
      </c>
      <c r="I6">
        <f t="shared" si="4"/>
        <v>12</v>
      </c>
      <c r="J6" t="str">
        <f t="shared" si="5"/>
        <v>HSBC/02-03/027</v>
      </c>
      <c r="L6" t="str">
        <f t="shared" si="6"/>
        <v>Lipton Tea</v>
      </c>
      <c r="M6">
        <f t="shared" si="7"/>
        <v>10</v>
      </c>
      <c r="N6">
        <f t="shared" si="8"/>
        <v>12</v>
      </c>
      <c r="O6" s="9" t="s">
        <v>66</v>
      </c>
      <c r="P6" t="str">
        <f t="shared" si="9"/>
        <v>ICAI Bengaluru</v>
      </c>
      <c r="Q6" s="1" t="s">
        <v>65</v>
      </c>
      <c r="R6" t="str">
        <f t="shared" si="10"/>
        <v>ICAI Bengaluru</v>
      </c>
      <c r="S6" t="str">
        <f t="shared" si="11"/>
        <v>ICAI Bengaluru</v>
      </c>
      <c r="T6" t="str">
        <f t="shared" si="12"/>
        <v>ICAI Bengaluru</v>
      </c>
      <c r="U6" s="5" t="s">
        <v>51</v>
      </c>
      <c r="V6" s="18">
        <f>AVERAGE(E2:E46)</f>
        <v>31450.112025793114</v>
      </c>
      <c r="W6" s="7">
        <f t="shared" si="13"/>
        <v>31450</v>
      </c>
      <c r="X6" s="11">
        <f t="shared" si="14"/>
        <v>31450</v>
      </c>
      <c r="Y6" s="10">
        <f t="shared" si="15"/>
        <v>31451</v>
      </c>
    </row>
    <row r="7" spans="1:25">
      <c r="A7" s="13" t="s">
        <v>0</v>
      </c>
      <c r="B7" s="13" t="s">
        <v>8</v>
      </c>
      <c r="C7" s="14">
        <v>9343.9999989999997</v>
      </c>
      <c r="D7" s="13">
        <v>3.19</v>
      </c>
      <c r="E7" s="17">
        <f t="shared" si="0"/>
        <v>29807.359996809999</v>
      </c>
      <c r="F7" t="str">
        <f t="shared" si="1"/>
        <v>HSBC</v>
      </c>
      <c r="G7" t="str">
        <f t="shared" si="2"/>
        <v>02-03</v>
      </c>
      <c r="H7" t="str">
        <f t="shared" si="3"/>
        <v>161</v>
      </c>
      <c r="I7">
        <f t="shared" si="4"/>
        <v>9</v>
      </c>
      <c r="J7" t="str">
        <f t="shared" si="5"/>
        <v>HSBC/02-03/161</v>
      </c>
      <c r="L7" t="str">
        <f t="shared" si="6"/>
        <v>tropicana</v>
      </c>
      <c r="M7">
        <f t="shared" si="7"/>
        <v>9</v>
      </c>
      <c r="N7">
        <f t="shared" si="8"/>
        <v>12</v>
      </c>
      <c r="O7" s="9" t="s">
        <v>66</v>
      </c>
      <c r="P7" t="str">
        <f t="shared" si="9"/>
        <v>ICAI Bengaluru</v>
      </c>
      <c r="Q7" s="1" t="s">
        <v>65</v>
      </c>
      <c r="R7" t="str">
        <f t="shared" si="10"/>
        <v>ICAI Bengaluru</v>
      </c>
      <c r="S7" t="str">
        <f t="shared" si="11"/>
        <v>ICAI Bengaluru</v>
      </c>
      <c r="T7" t="str">
        <f t="shared" si="12"/>
        <v>ICAI Bengaluru</v>
      </c>
    </row>
    <row r="8" spans="1:25">
      <c r="A8" s="13" t="s">
        <v>0</v>
      </c>
      <c r="B8" s="13" t="s">
        <v>9</v>
      </c>
      <c r="C8" s="14">
        <v>3520.0000009999999</v>
      </c>
      <c r="D8" s="13">
        <v>2.59</v>
      </c>
      <c r="E8" s="17">
        <f t="shared" si="0"/>
        <v>9116.8000025900001</v>
      </c>
      <c r="F8" t="str">
        <f t="shared" si="1"/>
        <v>HSBC</v>
      </c>
      <c r="G8" t="str">
        <f t="shared" si="2"/>
        <v>02-03</v>
      </c>
      <c r="H8" t="str">
        <f t="shared" si="3"/>
        <v>162</v>
      </c>
      <c r="I8">
        <f t="shared" si="4"/>
        <v>9</v>
      </c>
      <c r="J8" t="str">
        <f t="shared" si="5"/>
        <v>HSBC/02-03/162</v>
      </c>
      <c r="L8" t="str">
        <f t="shared" si="6"/>
        <v>tropicana</v>
      </c>
      <c r="M8">
        <f t="shared" si="7"/>
        <v>9</v>
      </c>
      <c r="N8">
        <f t="shared" si="8"/>
        <v>12</v>
      </c>
      <c r="O8" s="9" t="s">
        <v>66</v>
      </c>
      <c r="P8" t="str">
        <f t="shared" si="9"/>
        <v>ICAI Bengaluru</v>
      </c>
      <c r="Q8" s="1" t="s">
        <v>65</v>
      </c>
      <c r="R8" t="str">
        <f t="shared" si="10"/>
        <v>ICAI Bengaluru</v>
      </c>
      <c r="S8" t="str">
        <f t="shared" si="11"/>
        <v>ICAI Bengaluru</v>
      </c>
      <c r="T8" t="str">
        <f t="shared" si="12"/>
        <v>ICAI Bengaluru</v>
      </c>
    </row>
    <row r="9" spans="1:25">
      <c r="A9" s="13" t="s">
        <v>1</v>
      </c>
      <c r="B9" s="13" t="s">
        <v>10</v>
      </c>
      <c r="C9" s="14">
        <v>61632.0003</v>
      </c>
      <c r="D9" s="13">
        <v>1.99</v>
      </c>
      <c r="E9" s="17">
        <f t="shared" si="0"/>
        <v>122647.680597</v>
      </c>
      <c r="F9" t="str">
        <f t="shared" si="1"/>
        <v>HSBC</v>
      </c>
      <c r="G9" t="str">
        <f t="shared" si="2"/>
        <v>02-03</v>
      </c>
      <c r="H9" t="str">
        <f t="shared" si="3"/>
        <v>164</v>
      </c>
      <c r="I9">
        <f t="shared" si="4"/>
        <v>11</v>
      </c>
      <c r="J9" t="str">
        <f t="shared" si="5"/>
        <v>HSBC/02-03/164</v>
      </c>
      <c r="L9" t="str">
        <f t="shared" si="6"/>
        <v>minute.maid</v>
      </c>
      <c r="M9">
        <f t="shared" si="7"/>
        <v>11</v>
      </c>
      <c r="N9">
        <f t="shared" si="8"/>
        <v>12</v>
      </c>
      <c r="O9" s="9" t="s">
        <v>66</v>
      </c>
      <c r="P9" t="str">
        <f t="shared" si="9"/>
        <v>ICAI Bengaluru</v>
      </c>
      <c r="Q9" s="1" t="s">
        <v>65</v>
      </c>
      <c r="R9" t="str">
        <f t="shared" si="10"/>
        <v>ICAI Bengaluru</v>
      </c>
      <c r="S9" t="str">
        <f t="shared" si="11"/>
        <v>ICAI Bengaluru</v>
      </c>
      <c r="T9" t="str">
        <f t="shared" si="12"/>
        <v>ICAI Bengaluru</v>
      </c>
    </row>
    <row r="10" spans="1:25">
      <c r="A10" s="13" t="s">
        <v>1</v>
      </c>
      <c r="B10" s="13" t="s">
        <v>11</v>
      </c>
      <c r="C10" s="14">
        <v>9343.9999989999997</v>
      </c>
      <c r="D10" s="13">
        <v>2.15</v>
      </c>
      <c r="E10" s="17">
        <f t="shared" si="0"/>
        <v>20089.599997849997</v>
      </c>
      <c r="F10" t="str">
        <f t="shared" si="1"/>
        <v>HSBC</v>
      </c>
      <c r="G10" t="str">
        <f t="shared" si="2"/>
        <v>02-03</v>
      </c>
      <c r="H10" t="str">
        <f t="shared" si="3"/>
        <v>165</v>
      </c>
      <c r="I10">
        <f t="shared" si="4"/>
        <v>11</v>
      </c>
      <c r="J10" t="str">
        <f t="shared" si="5"/>
        <v>HSBC/02-03/165</v>
      </c>
      <c r="L10" t="str">
        <f t="shared" si="6"/>
        <v>minute.maid</v>
      </c>
      <c r="M10">
        <f t="shared" si="7"/>
        <v>11</v>
      </c>
      <c r="N10">
        <f t="shared" si="8"/>
        <v>12</v>
      </c>
      <c r="O10" s="9" t="s">
        <v>66</v>
      </c>
      <c r="P10" t="str">
        <f t="shared" si="9"/>
        <v>ICAI Bengaluru</v>
      </c>
      <c r="Q10" s="1" t="s">
        <v>65</v>
      </c>
      <c r="R10" t="str">
        <f t="shared" si="10"/>
        <v>ICAI Bengaluru</v>
      </c>
      <c r="S10" t="str">
        <f t="shared" si="11"/>
        <v>ICAI Bengaluru</v>
      </c>
      <c r="T10" t="str">
        <f t="shared" si="12"/>
        <v>ICAI Bengaluru</v>
      </c>
    </row>
    <row r="11" spans="1:25">
      <c r="A11" s="13" t="s">
        <v>1</v>
      </c>
      <c r="B11" s="13" t="s">
        <v>12</v>
      </c>
      <c r="C11" s="14">
        <v>12672</v>
      </c>
      <c r="D11" s="13">
        <v>1.84</v>
      </c>
      <c r="E11" s="17">
        <f t="shared" si="0"/>
        <v>23316.48</v>
      </c>
      <c r="F11" t="str">
        <f t="shared" si="1"/>
        <v>HSBC</v>
      </c>
      <c r="G11" t="str">
        <f t="shared" si="2"/>
        <v>02-03</v>
      </c>
      <c r="H11" t="str">
        <f t="shared" si="3"/>
        <v>166</v>
      </c>
      <c r="I11">
        <f t="shared" si="4"/>
        <v>11</v>
      </c>
      <c r="J11" t="str">
        <f t="shared" si="5"/>
        <v>HSBC/02-03/166</v>
      </c>
      <c r="L11" t="str">
        <f t="shared" si="6"/>
        <v>minute.maid</v>
      </c>
      <c r="M11">
        <f t="shared" si="7"/>
        <v>11</v>
      </c>
      <c r="N11">
        <f t="shared" si="8"/>
        <v>12</v>
      </c>
      <c r="O11" s="9" t="s">
        <v>66</v>
      </c>
      <c r="P11" t="str">
        <f t="shared" si="9"/>
        <v>ICAI Bengaluru</v>
      </c>
      <c r="Q11" s="1" t="s">
        <v>65</v>
      </c>
      <c r="R11" t="str">
        <f t="shared" si="10"/>
        <v>ICAI Bengaluru</v>
      </c>
      <c r="S11" t="str">
        <f t="shared" si="11"/>
        <v>ICAI Bengaluru</v>
      </c>
      <c r="T11" t="str">
        <f t="shared" si="12"/>
        <v>ICAI Bengaluru</v>
      </c>
    </row>
    <row r="12" spans="1:25">
      <c r="A12" s="13" t="s">
        <v>1</v>
      </c>
      <c r="B12" s="13" t="s">
        <v>13</v>
      </c>
      <c r="C12" s="14">
        <v>2496.0000009999999</v>
      </c>
      <c r="D12" s="13">
        <v>2.62</v>
      </c>
      <c r="E12" s="17">
        <f t="shared" si="0"/>
        <v>6539.52000262</v>
      </c>
      <c r="F12" t="str">
        <f t="shared" si="1"/>
        <v>HSBC</v>
      </c>
      <c r="G12" t="str">
        <f t="shared" si="2"/>
        <v>02-03</v>
      </c>
      <c r="H12" t="str">
        <f t="shared" si="3"/>
        <v>167</v>
      </c>
      <c r="I12">
        <f t="shared" si="4"/>
        <v>11</v>
      </c>
      <c r="J12" t="str">
        <f t="shared" si="5"/>
        <v>HSBC/02-03/167</v>
      </c>
      <c r="L12" t="str">
        <f t="shared" si="6"/>
        <v>minute.maid</v>
      </c>
      <c r="M12">
        <f t="shared" si="7"/>
        <v>11</v>
      </c>
      <c r="N12">
        <f t="shared" si="8"/>
        <v>12</v>
      </c>
      <c r="O12" s="9" t="s">
        <v>66</v>
      </c>
      <c r="P12" t="str">
        <f t="shared" si="9"/>
        <v>ICAI Bengaluru</v>
      </c>
      <c r="Q12" s="1" t="s">
        <v>65</v>
      </c>
      <c r="R12" t="str">
        <f t="shared" si="10"/>
        <v>ICAI Bengaluru</v>
      </c>
      <c r="S12" t="str">
        <f t="shared" si="11"/>
        <v>ICAI Bengaluru</v>
      </c>
      <c r="T12" t="str">
        <f t="shared" si="12"/>
        <v>ICAI Bengaluru</v>
      </c>
    </row>
    <row r="13" spans="1:25">
      <c r="A13" s="13" t="s">
        <v>1</v>
      </c>
      <c r="B13" s="13" t="s">
        <v>14</v>
      </c>
      <c r="C13" s="14">
        <v>19456</v>
      </c>
      <c r="D13" s="13">
        <v>1.69</v>
      </c>
      <c r="E13" s="17">
        <f t="shared" si="0"/>
        <v>32880.639999999999</v>
      </c>
      <c r="F13" t="str">
        <f t="shared" si="1"/>
        <v>HSBC</v>
      </c>
      <c r="G13" t="str">
        <f t="shared" si="2"/>
        <v>02-03</v>
      </c>
      <c r="H13" t="str">
        <f t="shared" si="3"/>
        <v>168</v>
      </c>
      <c r="I13">
        <f t="shared" si="4"/>
        <v>11</v>
      </c>
      <c r="J13" t="str">
        <f t="shared" si="5"/>
        <v>HSBC/02-03/168</v>
      </c>
      <c r="L13" t="str">
        <f t="shared" si="6"/>
        <v>minute.maid</v>
      </c>
      <c r="M13">
        <f t="shared" si="7"/>
        <v>11</v>
      </c>
      <c r="N13">
        <f t="shared" si="8"/>
        <v>12</v>
      </c>
      <c r="O13" s="9" t="s">
        <v>66</v>
      </c>
      <c r="P13" t="str">
        <f t="shared" si="9"/>
        <v>ICAI Bengaluru</v>
      </c>
      <c r="Q13" s="1" t="s">
        <v>65</v>
      </c>
      <c r="R13" t="str">
        <f t="shared" si="10"/>
        <v>ICAI Bengaluru</v>
      </c>
      <c r="S13" t="str">
        <f t="shared" si="11"/>
        <v>ICAI Bengaluru</v>
      </c>
      <c r="T13" t="str">
        <f t="shared" si="12"/>
        <v>ICAI Bengaluru</v>
      </c>
    </row>
    <row r="14" spans="1:25">
      <c r="A14" s="13" t="s">
        <v>1</v>
      </c>
      <c r="B14" s="13" t="s">
        <v>15</v>
      </c>
      <c r="C14" s="14">
        <v>4543.9999980000002</v>
      </c>
      <c r="D14" s="13">
        <v>2.2200000000000002</v>
      </c>
      <c r="E14" s="17">
        <f t="shared" si="0"/>
        <v>10087.679995560002</v>
      </c>
      <c r="F14" t="str">
        <f t="shared" si="1"/>
        <v>HSBC</v>
      </c>
      <c r="G14" t="str">
        <f t="shared" si="2"/>
        <v>02-03</v>
      </c>
      <c r="H14" t="str">
        <f t="shared" si="3"/>
        <v>169</v>
      </c>
      <c r="I14">
        <f t="shared" si="4"/>
        <v>11</v>
      </c>
      <c r="J14" t="str">
        <f t="shared" si="5"/>
        <v>HSBC/02-03/169</v>
      </c>
      <c r="L14" t="str">
        <f t="shared" si="6"/>
        <v>minute.maid</v>
      </c>
      <c r="M14">
        <f t="shared" si="7"/>
        <v>11</v>
      </c>
      <c r="N14">
        <f t="shared" si="8"/>
        <v>12</v>
      </c>
      <c r="O14" s="9" t="s">
        <v>66</v>
      </c>
      <c r="P14" t="str">
        <f t="shared" si="9"/>
        <v>ICAI Bengaluru</v>
      </c>
      <c r="Q14" s="1" t="s">
        <v>65</v>
      </c>
      <c r="R14" t="str">
        <f t="shared" si="10"/>
        <v>ICAI Bengaluru</v>
      </c>
      <c r="S14" t="str">
        <f t="shared" si="11"/>
        <v>ICAI Bengaluru</v>
      </c>
      <c r="T14" t="str">
        <f t="shared" si="12"/>
        <v>ICAI Bengaluru</v>
      </c>
    </row>
    <row r="15" spans="1:25">
      <c r="A15" s="13" t="s">
        <v>61</v>
      </c>
      <c r="B15" s="13" t="s">
        <v>16</v>
      </c>
      <c r="C15" s="14">
        <v>70016.000260000001</v>
      </c>
      <c r="D15" s="13">
        <v>1.29</v>
      </c>
      <c r="E15" s="17">
        <f t="shared" si="0"/>
        <v>90320.640335400007</v>
      </c>
      <c r="F15" t="str">
        <f t="shared" si="1"/>
        <v>HSBC</v>
      </c>
      <c r="G15" t="str">
        <f t="shared" si="2"/>
        <v>02-03</v>
      </c>
      <c r="H15" t="str">
        <f t="shared" si="3"/>
        <v>170</v>
      </c>
      <c r="I15">
        <f t="shared" si="4"/>
        <v>12</v>
      </c>
      <c r="J15" t="str">
        <f t="shared" si="5"/>
        <v>HSBC/02-03/170</v>
      </c>
      <c r="L15" t="str">
        <f t="shared" si="6"/>
        <v>Lipton Tea</v>
      </c>
      <c r="M15">
        <f t="shared" si="7"/>
        <v>10</v>
      </c>
      <c r="N15">
        <f t="shared" si="8"/>
        <v>12</v>
      </c>
      <c r="O15" s="9" t="s">
        <v>66</v>
      </c>
      <c r="P15" t="str">
        <f t="shared" si="9"/>
        <v>ICAI Bengaluru</v>
      </c>
      <c r="Q15" s="1" t="s">
        <v>65</v>
      </c>
      <c r="R15" t="str">
        <f t="shared" si="10"/>
        <v>ICAI Bengaluru</v>
      </c>
      <c r="S15" t="str">
        <f t="shared" si="11"/>
        <v>ICAI Bengaluru</v>
      </c>
      <c r="T15" t="str">
        <f t="shared" si="12"/>
        <v>ICAI Bengaluru</v>
      </c>
    </row>
    <row r="16" spans="1:25">
      <c r="A16" s="13" t="s">
        <v>0</v>
      </c>
      <c r="B16" s="13" t="s">
        <v>17</v>
      </c>
      <c r="C16" s="14">
        <v>9471.9999989999997</v>
      </c>
      <c r="D16" s="13">
        <v>1.99</v>
      </c>
      <c r="E16" s="17">
        <f t="shared" si="0"/>
        <v>18849.279998009999</v>
      </c>
      <c r="F16" t="str">
        <f t="shared" si="1"/>
        <v>HSBC</v>
      </c>
      <c r="G16" t="str">
        <f t="shared" si="2"/>
        <v>02-03</v>
      </c>
      <c r="H16" t="str">
        <f t="shared" si="3"/>
        <v>171</v>
      </c>
      <c r="I16">
        <f t="shared" si="4"/>
        <v>9</v>
      </c>
      <c r="J16" t="str">
        <f t="shared" si="5"/>
        <v>HSBC/02-03/171</v>
      </c>
      <c r="L16" t="str">
        <f t="shared" si="6"/>
        <v>tropicana</v>
      </c>
      <c r="M16">
        <f t="shared" si="7"/>
        <v>9</v>
      </c>
      <c r="N16">
        <f t="shared" si="8"/>
        <v>12</v>
      </c>
      <c r="O16" s="9" t="s">
        <v>66</v>
      </c>
      <c r="P16" t="str">
        <f t="shared" si="9"/>
        <v>ICAI Bengaluru</v>
      </c>
      <c r="Q16" s="1" t="s">
        <v>65</v>
      </c>
      <c r="R16" t="str">
        <f t="shared" si="10"/>
        <v>ICAI Bengaluru</v>
      </c>
      <c r="S16" t="str">
        <f t="shared" si="11"/>
        <v>ICAI Bengaluru</v>
      </c>
      <c r="T16" t="str">
        <f t="shared" si="12"/>
        <v>ICAI Bengaluru</v>
      </c>
    </row>
    <row r="17" spans="1:20">
      <c r="A17" s="13" t="s">
        <v>61</v>
      </c>
      <c r="B17" s="13" t="s">
        <v>18</v>
      </c>
      <c r="C17" s="14">
        <v>4607.9999980000002</v>
      </c>
      <c r="D17" s="13">
        <v>2.19</v>
      </c>
      <c r="E17" s="17">
        <f t="shared" si="0"/>
        <v>10091.519995619999</v>
      </c>
      <c r="F17" t="str">
        <f t="shared" si="1"/>
        <v>HSBC</v>
      </c>
      <c r="G17" t="str">
        <f t="shared" si="2"/>
        <v>02-03</v>
      </c>
      <c r="H17" t="str">
        <f t="shared" si="3"/>
        <v>172</v>
      </c>
      <c r="I17">
        <f t="shared" si="4"/>
        <v>12</v>
      </c>
      <c r="J17" t="str">
        <f t="shared" si="5"/>
        <v>HSBC/02-03/172</v>
      </c>
      <c r="L17" t="str">
        <f t="shared" si="6"/>
        <v>Lipton Tea</v>
      </c>
      <c r="M17">
        <f t="shared" si="7"/>
        <v>10</v>
      </c>
      <c r="N17">
        <f t="shared" si="8"/>
        <v>12</v>
      </c>
      <c r="O17" s="9" t="s">
        <v>66</v>
      </c>
      <c r="P17" t="str">
        <f t="shared" si="9"/>
        <v>ICAI Bengaluru</v>
      </c>
      <c r="Q17" s="1" t="s">
        <v>65</v>
      </c>
      <c r="R17" t="str">
        <f t="shared" si="10"/>
        <v>ICAI Bengaluru</v>
      </c>
      <c r="S17" t="str">
        <f t="shared" si="11"/>
        <v>ICAI Bengaluru</v>
      </c>
      <c r="T17" t="str">
        <f t="shared" si="12"/>
        <v>ICAI Bengaluru</v>
      </c>
    </row>
    <row r="18" spans="1:20">
      <c r="A18" s="13" t="s">
        <v>61</v>
      </c>
      <c r="B18" s="13" t="s">
        <v>19</v>
      </c>
      <c r="C18" s="14">
        <v>16768</v>
      </c>
      <c r="D18" s="13">
        <v>1.58</v>
      </c>
      <c r="E18" s="17">
        <f t="shared" si="0"/>
        <v>26493.440000000002</v>
      </c>
      <c r="F18" t="str">
        <f t="shared" si="1"/>
        <v>HSBC</v>
      </c>
      <c r="G18" t="str">
        <f t="shared" si="2"/>
        <v>02-03</v>
      </c>
      <c r="H18" t="str">
        <f t="shared" si="3"/>
        <v>173</v>
      </c>
      <c r="I18">
        <f t="shared" si="4"/>
        <v>12</v>
      </c>
      <c r="J18" t="str">
        <f t="shared" si="5"/>
        <v>HSBC/02-03/173</v>
      </c>
      <c r="L18" t="str">
        <f t="shared" si="6"/>
        <v>Lipton Tea</v>
      </c>
      <c r="M18">
        <f t="shared" si="7"/>
        <v>10</v>
      </c>
      <c r="N18">
        <f t="shared" si="8"/>
        <v>12</v>
      </c>
      <c r="O18" s="9" t="s">
        <v>66</v>
      </c>
      <c r="P18" t="str">
        <f t="shared" si="9"/>
        <v>ICAI Bengaluru</v>
      </c>
      <c r="Q18" s="1" t="s">
        <v>65</v>
      </c>
      <c r="R18" t="str">
        <f t="shared" si="10"/>
        <v>ICAI Bengaluru</v>
      </c>
      <c r="S18" t="str">
        <f t="shared" si="11"/>
        <v>ICAI Bengaluru</v>
      </c>
      <c r="T18" t="str">
        <f t="shared" si="12"/>
        <v>ICAI Bengaluru</v>
      </c>
    </row>
    <row r="19" spans="1:20">
      <c r="A19" s="13" t="s">
        <v>61</v>
      </c>
      <c r="B19" s="13" t="s">
        <v>20</v>
      </c>
      <c r="C19" s="14">
        <v>21311.99999</v>
      </c>
      <c r="D19" s="13">
        <v>1.69</v>
      </c>
      <c r="E19" s="17">
        <f t="shared" si="0"/>
        <v>36017.279983100001</v>
      </c>
      <c r="F19" t="str">
        <f t="shared" si="1"/>
        <v>HSBC</v>
      </c>
      <c r="G19" t="str">
        <f t="shared" si="2"/>
        <v>02-03</v>
      </c>
      <c r="H19" t="str">
        <f t="shared" si="3"/>
        <v>174</v>
      </c>
      <c r="I19">
        <f t="shared" si="4"/>
        <v>12</v>
      </c>
      <c r="J19" t="str">
        <f t="shared" si="5"/>
        <v>HSBC/02-03/174</v>
      </c>
      <c r="L19" t="str">
        <f t="shared" si="6"/>
        <v>Lipton Tea</v>
      </c>
      <c r="M19">
        <f t="shared" si="7"/>
        <v>10</v>
      </c>
      <c r="N19">
        <f t="shared" si="8"/>
        <v>12</v>
      </c>
      <c r="O19" s="9" t="s">
        <v>66</v>
      </c>
      <c r="P19" t="str">
        <f t="shared" si="9"/>
        <v>ICAI Bengaluru</v>
      </c>
      <c r="Q19" s="1" t="s">
        <v>65</v>
      </c>
      <c r="R19" t="str">
        <f t="shared" si="10"/>
        <v>ICAI Bengaluru</v>
      </c>
      <c r="S19" t="str">
        <f t="shared" si="11"/>
        <v>ICAI Bengaluru</v>
      </c>
      <c r="T19" t="str">
        <f t="shared" si="12"/>
        <v>ICAI Bengaluru</v>
      </c>
    </row>
    <row r="20" spans="1:20">
      <c r="A20" s="13" t="s">
        <v>62</v>
      </c>
      <c r="B20" s="13" t="s">
        <v>21</v>
      </c>
      <c r="C20" s="14">
        <v>1408</v>
      </c>
      <c r="D20" s="13">
        <v>2.69</v>
      </c>
      <c r="E20" s="17">
        <f t="shared" si="0"/>
        <v>3787.52</v>
      </c>
      <c r="F20" t="str">
        <f t="shared" si="1"/>
        <v>HSBC</v>
      </c>
      <c r="G20" t="str">
        <f t="shared" si="2"/>
        <v>02-03</v>
      </c>
      <c r="H20" t="str">
        <f t="shared" si="3"/>
        <v>175</v>
      </c>
      <c r="I20">
        <f t="shared" si="4"/>
        <v>10</v>
      </c>
      <c r="J20" t="str">
        <f t="shared" si="5"/>
        <v>HSBC/02-03/175</v>
      </c>
      <c r="L20" t="str">
        <f t="shared" si="6"/>
        <v>Lipton Tea</v>
      </c>
      <c r="M20">
        <f t="shared" si="7"/>
        <v>10</v>
      </c>
      <c r="N20">
        <f t="shared" si="8"/>
        <v>12</v>
      </c>
      <c r="O20" s="9" t="s">
        <v>66</v>
      </c>
      <c r="P20" t="str">
        <f t="shared" si="9"/>
        <v>ICAI Bengaluru</v>
      </c>
      <c r="Q20" s="1" t="s">
        <v>65</v>
      </c>
      <c r="R20" t="str">
        <f t="shared" si="10"/>
        <v>ICAI Bengaluru</v>
      </c>
      <c r="S20" t="str">
        <f t="shared" si="11"/>
        <v>ICAI Bengaluru</v>
      </c>
      <c r="T20" t="str">
        <f t="shared" si="12"/>
        <v>ICAI Bengaluru</v>
      </c>
    </row>
    <row r="21" spans="1:20">
      <c r="A21" s="13" t="s">
        <v>0</v>
      </c>
      <c r="B21" s="13" t="s">
        <v>22</v>
      </c>
      <c r="C21" s="14">
        <v>12288</v>
      </c>
      <c r="D21" s="13">
        <v>3.41</v>
      </c>
      <c r="E21" s="17">
        <f t="shared" si="0"/>
        <v>41902.080000000002</v>
      </c>
      <c r="F21" t="str">
        <f t="shared" si="1"/>
        <v>HSBC</v>
      </c>
      <c r="G21" t="str">
        <f t="shared" si="2"/>
        <v>02-03</v>
      </c>
      <c r="H21" t="str">
        <f t="shared" si="3"/>
        <v>176</v>
      </c>
      <c r="I21">
        <f t="shared" si="4"/>
        <v>9</v>
      </c>
      <c r="J21" t="str">
        <f t="shared" si="5"/>
        <v>HSBC/02-03/176</v>
      </c>
      <c r="L21" t="str">
        <f t="shared" si="6"/>
        <v>tropicana</v>
      </c>
      <c r="M21">
        <f t="shared" si="7"/>
        <v>9</v>
      </c>
      <c r="N21">
        <f t="shared" si="8"/>
        <v>12</v>
      </c>
      <c r="O21" s="9" t="s">
        <v>66</v>
      </c>
      <c r="P21" t="str">
        <f t="shared" si="9"/>
        <v>ICAI Bengaluru</v>
      </c>
      <c r="Q21" s="1" t="s">
        <v>65</v>
      </c>
      <c r="R21" t="str">
        <f t="shared" si="10"/>
        <v>ICAI Bengaluru</v>
      </c>
      <c r="S21" t="str">
        <f t="shared" si="11"/>
        <v>ICAI Bengaluru</v>
      </c>
      <c r="T21" t="str">
        <f t="shared" si="12"/>
        <v>ICAI Bengaluru</v>
      </c>
    </row>
    <row r="22" spans="1:20">
      <c r="A22" s="13" t="s">
        <v>1</v>
      </c>
      <c r="B22" s="13" t="s">
        <v>23</v>
      </c>
      <c r="C22" s="14">
        <v>4927.9999989999997</v>
      </c>
      <c r="D22" s="13">
        <v>2.81</v>
      </c>
      <c r="E22" s="17">
        <f t="shared" si="0"/>
        <v>13847.67999719</v>
      </c>
      <c r="F22" t="str">
        <f t="shared" si="1"/>
        <v>HSBC</v>
      </c>
      <c r="G22" t="str">
        <f t="shared" si="2"/>
        <v>02-03</v>
      </c>
      <c r="H22" t="str">
        <f t="shared" si="3"/>
        <v>028</v>
      </c>
      <c r="I22">
        <f t="shared" si="4"/>
        <v>11</v>
      </c>
      <c r="J22" t="str">
        <f t="shared" si="5"/>
        <v>HSBC/02-03/028</v>
      </c>
      <c r="L22" t="str">
        <f t="shared" si="6"/>
        <v>minute.maid</v>
      </c>
      <c r="M22">
        <f t="shared" si="7"/>
        <v>11</v>
      </c>
      <c r="N22">
        <f t="shared" si="8"/>
        <v>12</v>
      </c>
      <c r="O22" s="9" t="s">
        <v>66</v>
      </c>
      <c r="P22" t="str">
        <f t="shared" si="9"/>
        <v>ICAI Bengaluru</v>
      </c>
      <c r="Q22" s="1" t="s">
        <v>65</v>
      </c>
      <c r="R22" t="str">
        <f t="shared" si="10"/>
        <v>ICAI Bengaluru</v>
      </c>
      <c r="S22" t="str">
        <f t="shared" si="11"/>
        <v>ICAI Bengaluru</v>
      </c>
      <c r="T22" t="str">
        <f t="shared" si="12"/>
        <v>ICAI Bengaluru</v>
      </c>
    </row>
    <row r="23" spans="1:20">
      <c r="A23" s="13" t="s">
        <v>1</v>
      </c>
      <c r="B23" s="13" t="s">
        <v>24</v>
      </c>
      <c r="C23" s="14">
        <v>17536</v>
      </c>
      <c r="D23" s="13">
        <v>1.99</v>
      </c>
      <c r="E23" s="17">
        <f t="shared" si="0"/>
        <v>34896.639999999999</v>
      </c>
      <c r="F23" t="str">
        <f t="shared" si="1"/>
        <v>HSBC</v>
      </c>
      <c r="G23" t="str">
        <f t="shared" si="2"/>
        <v>02-03</v>
      </c>
      <c r="H23" t="str">
        <f t="shared" si="3"/>
        <v>177</v>
      </c>
      <c r="I23">
        <f t="shared" si="4"/>
        <v>11</v>
      </c>
      <c r="J23" t="str">
        <f t="shared" si="5"/>
        <v>HSBC/02-03/177</v>
      </c>
      <c r="L23" t="str">
        <f t="shared" si="6"/>
        <v>minute.maid</v>
      </c>
      <c r="M23">
        <f t="shared" si="7"/>
        <v>11</v>
      </c>
      <c r="N23">
        <f t="shared" si="8"/>
        <v>12</v>
      </c>
      <c r="O23" s="9" t="s">
        <v>66</v>
      </c>
      <c r="P23" t="str">
        <f t="shared" si="9"/>
        <v>ICAI Bengaluru</v>
      </c>
      <c r="Q23" s="1" t="s">
        <v>65</v>
      </c>
      <c r="R23" t="str">
        <f t="shared" si="10"/>
        <v>ICAI Bengaluru</v>
      </c>
      <c r="S23" t="str">
        <f t="shared" si="11"/>
        <v>ICAI Bengaluru</v>
      </c>
      <c r="T23" t="str">
        <f t="shared" si="12"/>
        <v>ICAI Bengaluru</v>
      </c>
    </row>
    <row r="24" spans="1:20">
      <c r="A24" s="13" t="s">
        <v>0</v>
      </c>
      <c r="B24" s="13" t="s">
        <v>25</v>
      </c>
      <c r="C24" s="14">
        <v>9792.0000020000007</v>
      </c>
      <c r="D24" s="13">
        <v>3.59</v>
      </c>
      <c r="E24" s="17">
        <f t="shared" si="0"/>
        <v>35153.280007180001</v>
      </c>
      <c r="F24" t="str">
        <f t="shared" si="1"/>
        <v>HSBC</v>
      </c>
      <c r="G24" t="str">
        <f t="shared" si="2"/>
        <v>02-03</v>
      </c>
      <c r="H24" t="str">
        <f t="shared" si="3"/>
        <v>178</v>
      </c>
      <c r="I24">
        <f t="shared" si="4"/>
        <v>9</v>
      </c>
      <c r="J24" t="str">
        <f t="shared" si="5"/>
        <v>HSBC/02-03/178</v>
      </c>
      <c r="L24" t="str">
        <f t="shared" si="6"/>
        <v>tropicana</v>
      </c>
      <c r="M24">
        <f t="shared" si="7"/>
        <v>9</v>
      </c>
      <c r="N24">
        <f t="shared" si="8"/>
        <v>12</v>
      </c>
      <c r="O24" s="9" t="s">
        <v>66</v>
      </c>
      <c r="P24" t="str">
        <f t="shared" si="9"/>
        <v>ICAI Bengaluru</v>
      </c>
      <c r="Q24" s="1" t="s">
        <v>65</v>
      </c>
      <c r="R24" t="str">
        <f t="shared" si="10"/>
        <v>ICAI Bengaluru</v>
      </c>
      <c r="S24" t="str">
        <f t="shared" si="11"/>
        <v>ICAI Bengaluru</v>
      </c>
      <c r="T24" t="str">
        <f t="shared" si="12"/>
        <v>ICAI Bengaluru</v>
      </c>
    </row>
    <row r="25" spans="1:20">
      <c r="A25" s="13" t="s">
        <v>62</v>
      </c>
      <c r="B25" s="13" t="s">
        <v>26</v>
      </c>
      <c r="C25" s="14">
        <v>7168.0000019999998</v>
      </c>
      <c r="D25" s="13">
        <v>2.19</v>
      </c>
      <c r="E25" s="17">
        <f t="shared" si="0"/>
        <v>15697.920004379999</v>
      </c>
      <c r="F25" t="str">
        <f t="shared" si="1"/>
        <v>HSBC</v>
      </c>
      <c r="G25" t="str">
        <f t="shared" si="2"/>
        <v>02-03</v>
      </c>
      <c r="H25" t="str">
        <f t="shared" si="3"/>
        <v>179</v>
      </c>
      <c r="I25">
        <f t="shared" si="4"/>
        <v>10</v>
      </c>
      <c r="J25" t="str">
        <f t="shared" si="5"/>
        <v>HSBC/02-03/179</v>
      </c>
      <c r="L25" t="str">
        <f t="shared" si="6"/>
        <v>Lipton Tea</v>
      </c>
      <c r="M25">
        <f t="shared" si="7"/>
        <v>10</v>
      </c>
      <c r="N25">
        <f t="shared" si="8"/>
        <v>12</v>
      </c>
      <c r="O25" s="9" t="s">
        <v>66</v>
      </c>
      <c r="P25" t="str">
        <f t="shared" si="9"/>
        <v>ICAI Bengaluru</v>
      </c>
      <c r="Q25" s="1" t="s">
        <v>65</v>
      </c>
      <c r="R25" t="str">
        <f t="shared" si="10"/>
        <v>ICAI Bengaluru</v>
      </c>
      <c r="S25" t="str">
        <f t="shared" si="11"/>
        <v>ICAI Bengaluru</v>
      </c>
      <c r="T25" t="str">
        <f t="shared" si="12"/>
        <v>ICAI Bengaluru</v>
      </c>
    </row>
    <row r="26" spans="1:20">
      <c r="A26" s="13" t="s">
        <v>0</v>
      </c>
      <c r="B26" s="13" t="s">
        <v>27</v>
      </c>
      <c r="C26" s="14">
        <v>6208.0000010000003</v>
      </c>
      <c r="D26" s="13">
        <v>2.99</v>
      </c>
      <c r="E26" s="17">
        <f t="shared" si="0"/>
        <v>18561.920002990002</v>
      </c>
      <c r="F26" t="str">
        <f t="shared" si="1"/>
        <v>HSBC</v>
      </c>
      <c r="G26" t="str">
        <f t="shared" si="2"/>
        <v>02-03</v>
      </c>
      <c r="H26" t="str">
        <f t="shared" si="3"/>
        <v>180</v>
      </c>
      <c r="I26">
        <f t="shared" si="4"/>
        <v>9</v>
      </c>
      <c r="J26" t="str">
        <f t="shared" si="5"/>
        <v>HSBC/02-03/180</v>
      </c>
      <c r="L26" t="str">
        <f t="shared" si="6"/>
        <v>tropicana</v>
      </c>
      <c r="M26">
        <f t="shared" si="7"/>
        <v>9</v>
      </c>
      <c r="N26">
        <f t="shared" si="8"/>
        <v>12</v>
      </c>
      <c r="O26" s="9" t="s">
        <v>66</v>
      </c>
      <c r="P26" t="str">
        <f t="shared" si="9"/>
        <v>ICAI Bengaluru</v>
      </c>
      <c r="Q26" s="1" t="s">
        <v>65</v>
      </c>
      <c r="R26" t="str">
        <f t="shared" si="10"/>
        <v>ICAI Bengaluru</v>
      </c>
      <c r="S26" t="str">
        <f t="shared" si="11"/>
        <v>ICAI Bengaluru</v>
      </c>
      <c r="T26" t="str">
        <f t="shared" si="12"/>
        <v>ICAI Bengaluru</v>
      </c>
    </row>
    <row r="27" spans="1:20">
      <c r="A27" s="13" t="s">
        <v>0</v>
      </c>
      <c r="B27" s="13" t="s">
        <v>28</v>
      </c>
      <c r="C27" s="14">
        <v>4864.0000019999998</v>
      </c>
      <c r="D27" s="13">
        <v>2.94</v>
      </c>
      <c r="E27" s="17">
        <f t="shared" si="0"/>
        <v>14300.16000588</v>
      </c>
      <c r="F27" t="str">
        <f t="shared" si="1"/>
        <v>HSBC</v>
      </c>
      <c r="G27" t="str">
        <f t="shared" si="2"/>
        <v>02-03</v>
      </c>
      <c r="H27" t="str">
        <f t="shared" si="3"/>
        <v>181</v>
      </c>
      <c r="I27">
        <f t="shared" si="4"/>
        <v>9</v>
      </c>
      <c r="J27" t="str">
        <f t="shared" si="5"/>
        <v>HSBC/02-03/181</v>
      </c>
      <c r="L27" t="str">
        <f t="shared" si="6"/>
        <v>tropicana</v>
      </c>
      <c r="M27">
        <f t="shared" si="7"/>
        <v>9</v>
      </c>
      <c r="N27">
        <f t="shared" si="8"/>
        <v>12</v>
      </c>
      <c r="O27" s="9" t="s">
        <v>66</v>
      </c>
      <c r="P27" t="str">
        <f t="shared" si="9"/>
        <v>ICAI Bengaluru</v>
      </c>
      <c r="Q27" s="1" t="s">
        <v>65</v>
      </c>
      <c r="R27" t="str">
        <f t="shared" si="10"/>
        <v>ICAI Bengaluru</v>
      </c>
      <c r="S27" t="str">
        <f t="shared" si="11"/>
        <v>ICAI Bengaluru</v>
      </c>
      <c r="T27" t="str">
        <f t="shared" si="12"/>
        <v>ICAI Bengaluru</v>
      </c>
    </row>
    <row r="28" spans="1:20">
      <c r="A28" s="13" t="s">
        <v>1</v>
      </c>
      <c r="B28" s="13" t="s">
        <v>29</v>
      </c>
      <c r="C28" s="14">
        <v>11008</v>
      </c>
      <c r="D28" s="13">
        <v>1.99</v>
      </c>
      <c r="E28" s="17">
        <f t="shared" si="0"/>
        <v>21905.919999999998</v>
      </c>
      <c r="F28" t="str">
        <f t="shared" si="1"/>
        <v>HSBC</v>
      </c>
      <c r="G28" t="str">
        <f t="shared" si="2"/>
        <v>02-03</v>
      </c>
      <c r="H28" t="str">
        <f t="shared" si="3"/>
        <v>182</v>
      </c>
      <c r="I28">
        <f t="shared" si="4"/>
        <v>11</v>
      </c>
      <c r="J28" t="str">
        <f t="shared" si="5"/>
        <v>HSBC/02-03/182</v>
      </c>
      <c r="L28" t="str">
        <f t="shared" si="6"/>
        <v>minute.maid</v>
      </c>
      <c r="M28">
        <f t="shared" si="7"/>
        <v>11</v>
      </c>
      <c r="N28">
        <f t="shared" si="8"/>
        <v>12</v>
      </c>
      <c r="O28" s="9" t="s">
        <v>66</v>
      </c>
      <c r="P28" t="str">
        <f t="shared" si="9"/>
        <v>ICAI Bengaluru</v>
      </c>
      <c r="Q28" s="1" t="s">
        <v>65</v>
      </c>
      <c r="R28" t="str">
        <f t="shared" si="10"/>
        <v>ICAI Bengaluru</v>
      </c>
      <c r="S28" t="str">
        <f t="shared" si="11"/>
        <v>ICAI Bengaluru</v>
      </c>
      <c r="T28" t="str">
        <f t="shared" si="12"/>
        <v>ICAI Bengaluru</v>
      </c>
    </row>
    <row r="29" spans="1:20">
      <c r="A29" s="13" t="s">
        <v>62</v>
      </c>
      <c r="B29" s="13" t="s">
        <v>30</v>
      </c>
      <c r="C29" s="14">
        <v>84799.999849999993</v>
      </c>
      <c r="D29" s="13">
        <v>1.49</v>
      </c>
      <c r="E29" s="17">
        <f t="shared" si="0"/>
        <v>126351.99977649999</v>
      </c>
      <c r="F29" t="str">
        <f t="shared" si="1"/>
        <v>HSBC</v>
      </c>
      <c r="G29" t="str">
        <f t="shared" si="2"/>
        <v>02-03</v>
      </c>
      <c r="H29" t="str">
        <f t="shared" si="3"/>
        <v>183</v>
      </c>
      <c r="I29">
        <f t="shared" si="4"/>
        <v>10</v>
      </c>
      <c r="J29" t="str">
        <f t="shared" si="5"/>
        <v>HSBC/02-03/183</v>
      </c>
      <c r="L29" t="str">
        <f t="shared" si="6"/>
        <v>Lipton Tea</v>
      </c>
      <c r="M29">
        <f t="shared" si="7"/>
        <v>10</v>
      </c>
      <c r="N29">
        <f t="shared" si="8"/>
        <v>12</v>
      </c>
      <c r="O29" s="9" t="s">
        <v>66</v>
      </c>
      <c r="P29" t="str">
        <f t="shared" si="9"/>
        <v>ICAI Bengaluru</v>
      </c>
      <c r="Q29" s="1" t="s">
        <v>65</v>
      </c>
      <c r="R29" t="str">
        <f t="shared" si="10"/>
        <v>ICAI Bengaluru</v>
      </c>
      <c r="S29" t="str">
        <f t="shared" si="11"/>
        <v>ICAI Bengaluru</v>
      </c>
      <c r="T29" t="str">
        <f t="shared" si="12"/>
        <v>ICAI Bengaluru</v>
      </c>
    </row>
    <row r="30" spans="1:20">
      <c r="A30" s="13" t="s">
        <v>1</v>
      </c>
      <c r="B30" s="13" t="s">
        <v>31</v>
      </c>
      <c r="C30" s="14">
        <v>44351.999889999999</v>
      </c>
      <c r="D30" s="13">
        <v>1.49</v>
      </c>
      <c r="E30" s="17">
        <f t="shared" si="0"/>
        <v>66084.479836099999</v>
      </c>
      <c r="F30" t="str">
        <f t="shared" si="1"/>
        <v>HSBC</v>
      </c>
      <c r="G30" t="str">
        <f t="shared" si="2"/>
        <v>02-03</v>
      </c>
      <c r="H30" t="str">
        <f t="shared" si="3"/>
        <v>184</v>
      </c>
      <c r="I30">
        <f t="shared" si="4"/>
        <v>11</v>
      </c>
      <c r="J30" t="str">
        <f t="shared" si="5"/>
        <v>HSBC/02-03/184</v>
      </c>
      <c r="L30" t="str">
        <f t="shared" si="6"/>
        <v>minute.maid</v>
      </c>
      <c r="M30">
        <f t="shared" si="7"/>
        <v>11</v>
      </c>
      <c r="N30">
        <f t="shared" si="8"/>
        <v>12</v>
      </c>
      <c r="O30" s="9" t="s">
        <v>66</v>
      </c>
      <c r="P30" t="str">
        <f t="shared" si="9"/>
        <v>ICAI Bengaluru</v>
      </c>
      <c r="Q30" s="1" t="s">
        <v>65</v>
      </c>
      <c r="R30" t="str">
        <f t="shared" si="10"/>
        <v>ICAI Bengaluru</v>
      </c>
      <c r="S30" t="str">
        <f t="shared" si="11"/>
        <v>ICAI Bengaluru</v>
      </c>
      <c r="T30" t="str">
        <f t="shared" si="12"/>
        <v>ICAI Bengaluru</v>
      </c>
    </row>
    <row r="31" spans="1:20">
      <c r="A31" s="13" t="s">
        <v>1</v>
      </c>
      <c r="B31" s="13" t="s">
        <v>32</v>
      </c>
      <c r="C31" s="14">
        <v>6592.0000030000001</v>
      </c>
      <c r="D31" s="13">
        <v>2.79</v>
      </c>
      <c r="E31" s="17">
        <f t="shared" si="0"/>
        <v>18391.68000837</v>
      </c>
      <c r="F31" t="str">
        <f t="shared" si="1"/>
        <v>HSBC</v>
      </c>
      <c r="G31" t="str">
        <f t="shared" si="2"/>
        <v>02-03</v>
      </c>
      <c r="H31" t="str">
        <f t="shared" si="3"/>
        <v>185</v>
      </c>
      <c r="I31">
        <f t="shared" si="4"/>
        <v>11</v>
      </c>
      <c r="J31" t="str">
        <f t="shared" si="5"/>
        <v>HSBC/02-03/185</v>
      </c>
      <c r="L31" t="str">
        <f t="shared" si="6"/>
        <v>minute.maid</v>
      </c>
      <c r="M31">
        <f t="shared" si="7"/>
        <v>11</v>
      </c>
      <c r="N31">
        <f t="shared" si="8"/>
        <v>12</v>
      </c>
      <c r="O31" s="9" t="s">
        <v>66</v>
      </c>
      <c r="P31" t="str">
        <f t="shared" si="9"/>
        <v>ICAI Bengaluru</v>
      </c>
      <c r="Q31" s="1" t="s">
        <v>65</v>
      </c>
      <c r="R31" t="str">
        <f t="shared" si="10"/>
        <v>ICAI Bengaluru</v>
      </c>
      <c r="S31" t="str">
        <f t="shared" si="11"/>
        <v>ICAI Bengaluru</v>
      </c>
      <c r="T31" t="str">
        <f t="shared" si="12"/>
        <v>ICAI Bengaluru</v>
      </c>
    </row>
    <row r="32" spans="1:20">
      <c r="A32" s="13" t="s">
        <v>0</v>
      </c>
      <c r="B32" s="13" t="s">
        <v>33</v>
      </c>
      <c r="C32" s="14">
        <v>8960</v>
      </c>
      <c r="D32" s="13">
        <v>2.99</v>
      </c>
      <c r="E32" s="17">
        <f t="shared" si="0"/>
        <v>26790.400000000001</v>
      </c>
      <c r="F32" t="str">
        <f t="shared" si="1"/>
        <v>HSBC</v>
      </c>
      <c r="G32" t="str">
        <f t="shared" si="2"/>
        <v>02-03</v>
      </c>
      <c r="H32" t="str">
        <f t="shared" si="3"/>
        <v>186</v>
      </c>
      <c r="I32">
        <f t="shared" si="4"/>
        <v>9</v>
      </c>
      <c r="J32" t="str">
        <f t="shared" si="5"/>
        <v>HSBC/02-03/186</v>
      </c>
      <c r="L32" t="str">
        <f t="shared" si="6"/>
        <v>tropicana</v>
      </c>
      <c r="M32">
        <f t="shared" si="7"/>
        <v>9</v>
      </c>
      <c r="N32">
        <f t="shared" si="8"/>
        <v>12</v>
      </c>
      <c r="O32" s="9" t="s">
        <v>66</v>
      </c>
      <c r="P32" t="str">
        <f t="shared" si="9"/>
        <v>ICAI Bengaluru</v>
      </c>
      <c r="Q32" s="1" t="s">
        <v>65</v>
      </c>
      <c r="R32" t="str">
        <f t="shared" si="10"/>
        <v>ICAI Bengaluru</v>
      </c>
      <c r="S32" t="str">
        <f t="shared" si="11"/>
        <v>ICAI Bengaluru</v>
      </c>
      <c r="T32" t="str">
        <f t="shared" si="12"/>
        <v>ICAI Bengaluru</v>
      </c>
    </row>
    <row r="33" spans="1:20">
      <c r="A33" s="13" t="s">
        <v>62</v>
      </c>
      <c r="B33" s="13" t="s">
        <v>34</v>
      </c>
      <c r="C33" s="14">
        <v>21696.00001</v>
      </c>
      <c r="D33" s="13">
        <v>1.79</v>
      </c>
      <c r="E33" s="17">
        <f t="shared" si="0"/>
        <v>38835.840017900002</v>
      </c>
      <c r="F33" t="str">
        <f t="shared" si="1"/>
        <v>HSBC</v>
      </c>
      <c r="G33" t="str">
        <f t="shared" si="2"/>
        <v>02-03</v>
      </c>
      <c r="H33" t="str">
        <f t="shared" si="3"/>
        <v>187</v>
      </c>
      <c r="I33">
        <f t="shared" si="4"/>
        <v>10</v>
      </c>
      <c r="J33" t="str">
        <f t="shared" si="5"/>
        <v>HSBC/02-03/187</v>
      </c>
      <c r="L33" t="str">
        <f t="shared" si="6"/>
        <v>Lipton Tea</v>
      </c>
      <c r="M33">
        <f t="shared" si="7"/>
        <v>10</v>
      </c>
      <c r="N33">
        <f t="shared" si="8"/>
        <v>12</v>
      </c>
      <c r="O33" s="9" t="s">
        <v>66</v>
      </c>
      <c r="P33" t="str">
        <f t="shared" si="9"/>
        <v>ICAI Bengaluru</v>
      </c>
      <c r="Q33" s="1" t="s">
        <v>65</v>
      </c>
      <c r="R33" t="str">
        <f t="shared" si="10"/>
        <v>ICAI Bengaluru</v>
      </c>
      <c r="S33" t="str">
        <f t="shared" si="11"/>
        <v>ICAI Bengaluru</v>
      </c>
      <c r="T33" t="str">
        <f t="shared" si="12"/>
        <v>ICAI Bengaluru</v>
      </c>
    </row>
    <row r="34" spans="1:20">
      <c r="A34" s="13" t="s">
        <v>61</v>
      </c>
      <c r="B34" s="13" t="s">
        <v>35</v>
      </c>
      <c r="C34" s="14">
        <v>8384.0000039999995</v>
      </c>
      <c r="D34" s="13">
        <v>1.58</v>
      </c>
      <c r="E34" s="17">
        <f t="shared" si="0"/>
        <v>13246.72000632</v>
      </c>
      <c r="F34" t="str">
        <f t="shared" si="1"/>
        <v>HSBC</v>
      </c>
      <c r="G34" t="str">
        <f t="shared" si="2"/>
        <v>02-03</v>
      </c>
      <c r="H34" t="str">
        <f t="shared" si="3"/>
        <v>188</v>
      </c>
      <c r="I34">
        <f t="shared" si="4"/>
        <v>12</v>
      </c>
      <c r="J34" t="str">
        <f t="shared" si="5"/>
        <v>HSBC/02-03/188</v>
      </c>
      <c r="L34" t="str">
        <f t="shared" si="6"/>
        <v>Lipton Tea</v>
      </c>
      <c r="M34">
        <f t="shared" si="7"/>
        <v>10</v>
      </c>
      <c r="N34">
        <f t="shared" si="8"/>
        <v>12</v>
      </c>
      <c r="O34" s="9" t="s">
        <v>66</v>
      </c>
      <c r="P34" t="str">
        <f t="shared" si="9"/>
        <v>ICAI Bengaluru</v>
      </c>
      <c r="Q34" s="1" t="s">
        <v>65</v>
      </c>
      <c r="R34" t="str">
        <f t="shared" si="10"/>
        <v>ICAI Bengaluru</v>
      </c>
      <c r="S34" t="str">
        <f t="shared" si="11"/>
        <v>ICAI Bengaluru</v>
      </c>
      <c r="T34" t="str">
        <f t="shared" si="12"/>
        <v>ICAI Bengaluru</v>
      </c>
    </row>
    <row r="35" spans="1:20">
      <c r="A35" s="13" t="s">
        <v>0</v>
      </c>
      <c r="B35" s="13" t="s">
        <v>36</v>
      </c>
      <c r="C35" s="14">
        <v>8640.0000020000007</v>
      </c>
      <c r="D35" s="13">
        <v>3.29</v>
      </c>
      <c r="E35" s="17">
        <f t="shared" si="0"/>
        <v>28425.600006580004</v>
      </c>
      <c r="F35" t="str">
        <f t="shared" si="1"/>
        <v>HSBC</v>
      </c>
      <c r="G35" t="str">
        <f t="shared" si="2"/>
        <v>02-03</v>
      </c>
      <c r="H35" t="str">
        <f t="shared" si="3"/>
        <v>029</v>
      </c>
      <c r="I35">
        <f t="shared" si="4"/>
        <v>9</v>
      </c>
      <c r="J35" t="str">
        <f t="shared" si="5"/>
        <v>HSBC/02-03/029</v>
      </c>
      <c r="L35" t="str">
        <f t="shared" si="6"/>
        <v>tropicana</v>
      </c>
      <c r="M35">
        <f t="shared" si="7"/>
        <v>9</v>
      </c>
      <c r="N35">
        <f t="shared" si="8"/>
        <v>12</v>
      </c>
      <c r="O35" s="9" t="s">
        <v>66</v>
      </c>
      <c r="P35" t="str">
        <f t="shared" si="9"/>
        <v>ICAI Bengaluru</v>
      </c>
      <c r="Q35" s="1" t="s">
        <v>65</v>
      </c>
      <c r="R35" t="str">
        <f t="shared" si="10"/>
        <v>ICAI Bengaluru</v>
      </c>
      <c r="S35" t="str">
        <f t="shared" si="11"/>
        <v>ICAI Bengaluru</v>
      </c>
      <c r="T35" t="str">
        <f t="shared" si="12"/>
        <v>ICAI Bengaluru</v>
      </c>
    </row>
    <row r="36" spans="1:20">
      <c r="A36" s="13" t="s">
        <v>0</v>
      </c>
      <c r="B36" s="13" t="s">
        <v>37</v>
      </c>
      <c r="C36" s="14">
        <v>9856.0000020000007</v>
      </c>
      <c r="D36" s="13">
        <v>3.19</v>
      </c>
      <c r="E36" s="17">
        <f t="shared" si="0"/>
        <v>31440.640006380003</v>
      </c>
      <c r="F36" t="str">
        <f t="shared" si="1"/>
        <v>HSBC</v>
      </c>
      <c r="G36" t="str">
        <f t="shared" si="2"/>
        <v>02-03</v>
      </c>
      <c r="H36" t="str">
        <f t="shared" si="3"/>
        <v>189</v>
      </c>
      <c r="I36">
        <f t="shared" si="4"/>
        <v>9</v>
      </c>
      <c r="J36" t="str">
        <f t="shared" si="5"/>
        <v>HSBC/02-03/189</v>
      </c>
      <c r="L36" t="str">
        <f t="shared" si="6"/>
        <v>tropicana</v>
      </c>
      <c r="M36">
        <f t="shared" si="7"/>
        <v>9</v>
      </c>
      <c r="N36">
        <f t="shared" si="8"/>
        <v>12</v>
      </c>
      <c r="O36" s="9" t="s">
        <v>66</v>
      </c>
      <c r="P36" t="str">
        <f t="shared" si="9"/>
        <v>ICAI Bengaluru</v>
      </c>
      <c r="Q36" s="1" t="s">
        <v>65</v>
      </c>
      <c r="R36" t="str">
        <f t="shared" si="10"/>
        <v>ICAI Bengaluru</v>
      </c>
      <c r="S36" t="str">
        <f t="shared" si="11"/>
        <v>ICAI Bengaluru</v>
      </c>
      <c r="T36" t="str">
        <f t="shared" si="12"/>
        <v>ICAI Bengaluru</v>
      </c>
    </row>
    <row r="37" spans="1:20">
      <c r="A37" s="13" t="s">
        <v>1</v>
      </c>
      <c r="B37" s="13" t="s">
        <v>38</v>
      </c>
      <c r="C37" s="14">
        <v>3456</v>
      </c>
      <c r="D37" s="13">
        <v>2.79</v>
      </c>
      <c r="E37" s="17">
        <f t="shared" si="0"/>
        <v>9642.24</v>
      </c>
      <c r="F37" t="str">
        <f t="shared" si="1"/>
        <v>HSBC</v>
      </c>
      <c r="G37" t="str">
        <f t="shared" si="2"/>
        <v>02-03</v>
      </c>
      <c r="H37" t="str">
        <f t="shared" si="3"/>
        <v>190</v>
      </c>
      <c r="I37">
        <f t="shared" si="4"/>
        <v>11</v>
      </c>
      <c r="J37" t="str">
        <f t="shared" si="5"/>
        <v>HSBC/02-03/190</v>
      </c>
      <c r="L37" t="str">
        <f t="shared" si="6"/>
        <v>minute.maid</v>
      </c>
      <c r="M37">
        <f t="shared" si="7"/>
        <v>11</v>
      </c>
      <c r="N37">
        <f t="shared" si="8"/>
        <v>12</v>
      </c>
      <c r="O37" s="9" t="s">
        <v>66</v>
      </c>
      <c r="P37" t="str">
        <f t="shared" si="9"/>
        <v>ICAI Bengaluru</v>
      </c>
      <c r="Q37" s="1" t="s">
        <v>65</v>
      </c>
      <c r="R37" t="str">
        <f t="shared" si="10"/>
        <v>ICAI Bengaluru</v>
      </c>
      <c r="S37" t="str">
        <f t="shared" si="11"/>
        <v>ICAI Bengaluru</v>
      </c>
      <c r="T37" t="str">
        <f t="shared" si="12"/>
        <v>ICAI Bengaluru</v>
      </c>
    </row>
    <row r="38" spans="1:20">
      <c r="A38" s="13" t="s">
        <v>1</v>
      </c>
      <c r="B38" s="13" t="s">
        <v>39</v>
      </c>
      <c r="C38" s="14">
        <v>4992</v>
      </c>
      <c r="D38" s="13">
        <v>2.62</v>
      </c>
      <c r="E38" s="17">
        <f t="shared" si="0"/>
        <v>13079.04</v>
      </c>
      <c r="F38" t="str">
        <f t="shared" si="1"/>
        <v>HSBC</v>
      </c>
      <c r="G38" t="str">
        <f t="shared" si="2"/>
        <v>02-03</v>
      </c>
      <c r="H38" t="str">
        <f t="shared" si="3"/>
        <v>191</v>
      </c>
      <c r="I38">
        <f t="shared" si="4"/>
        <v>11</v>
      </c>
      <c r="J38" t="str">
        <f t="shared" si="5"/>
        <v>HSBC/02-03/191</v>
      </c>
      <c r="L38" t="str">
        <f t="shared" si="6"/>
        <v>minute.maid</v>
      </c>
      <c r="M38">
        <f t="shared" si="7"/>
        <v>11</v>
      </c>
      <c r="N38">
        <f t="shared" si="8"/>
        <v>12</v>
      </c>
      <c r="O38" s="9" t="s">
        <v>66</v>
      </c>
      <c r="P38" t="str">
        <f t="shared" si="9"/>
        <v>ICAI Bengaluru</v>
      </c>
      <c r="Q38" s="1" t="s">
        <v>65</v>
      </c>
      <c r="R38" t="str">
        <f t="shared" si="10"/>
        <v>ICAI Bengaluru</v>
      </c>
      <c r="S38" t="str">
        <f t="shared" si="11"/>
        <v>ICAI Bengaluru</v>
      </c>
      <c r="T38" t="str">
        <f t="shared" si="12"/>
        <v>ICAI Bengaluru</v>
      </c>
    </row>
    <row r="39" spans="1:20">
      <c r="A39" s="13" t="s">
        <v>61</v>
      </c>
      <c r="B39" s="13" t="s">
        <v>40</v>
      </c>
      <c r="C39" s="14">
        <v>20416</v>
      </c>
      <c r="D39" s="13">
        <v>1.29</v>
      </c>
      <c r="E39" s="17">
        <f t="shared" si="0"/>
        <v>26336.639999999999</v>
      </c>
      <c r="F39" t="str">
        <f t="shared" si="1"/>
        <v>HSBC</v>
      </c>
      <c r="G39" t="str">
        <f t="shared" si="2"/>
        <v>02-03</v>
      </c>
      <c r="H39" t="str">
        <f t="shared" si="3"/>
        <v>192</v>
      </c>
      <c r="I39">
        <f t="shared" si="4"/>
        <v>12</v>
      </c>
      <c r="J39" t="str">
        <f t="shared" si="5"/>
        <v>HSBC/02-03/192</v>
      </c>
      <c r="L39" t="str">
        <f t="shared" si="6"/>
        <v>Lipton Tea</v>
      </c>
      <c r="M39">
        <f t="shared" si="7"/>
        <v>10</v>
      </c>
      <c r="N39">
        <f t="shared" si="8"/>
        <v>12</v>
      </c>
      <c r="O39" s="9" t="s">
        <v>66</v>
      </c>
      <c r="P39" t="str">
        <f t="shared" si="9"/>
        <v>ICAI Bengaluru</v>
      </c>
      <c r="Q39" s="1" t="s">
        <v>65</v>
      </c>
      <c r="R39" t="str">
        <f t="shared" si="10"/>
        <v>ICAI Bengaluru</v>
      </c>
      <c r="S39" t="str">
        <f t="shared" si="11"/>
        <v>ICAI Bengaluru</v>
      </c>
      <c r="T39" t="str">
        <f t="shared" si="12"/>
        <v>ICAI Bengaluru</v>
      </c>
    </row>
    <row r="40" spans="1:20">
      <c r="A40" s="13" t="s">
        <v>0</v>
      </c>
      <c r="B40" s="13" t="s">
        <v>41</v>
      </c>
      <c r="C40" s="14">
        <v>4800</v>
      </c>
      <c r="D40" s="13">
        <v>3.39</v>
      </c>
      <c r="E40" s="17">
        <f t="shared" si="0"/>
        <v>16272</v>
      </c>
      <c r="F40" t="str">
        <f t="shared" si="1"/>
        <v>HSBC</v>
      </c>
      <c r="G40" t="str">
        <f t="shared" si="2"/>
        <v>02-03</v>
      </c>
      <c r="H40" t="str">
        <f t="shared" si="3"/>
        <v>193</v>
      </c>
      <c r="I40">
        <f t="shared" si="4"/>
        <v>9</v>
      </c>
      <c r="J40" t="str">
        <f t="shared" si="5"/>
        <v>HSBC/02-03/193</v>
      </c>
      <c r="L40" t="str">
        <f t="shared" si="6"/>
        <v>tropicana</v>
      </c>
      <c r="M40">
        <f t="shared" si="7"/>
        <v>9</v>
      </c>
      <c r="N40">
        <f t="shared" si="8"/>
        <v>12</v>
      </c>
      <c r="O40" s="9" t="s">
        <v>66</v>
      </c>
      <c r="P40" t="str">
        <f t="shared" si="9"/>
        <v>ICAI Bengaluru</v>
      </c>
      <c r="Q40" s="1" t="s">
        <v>65</v>
      </c>
      <c r="R40" t="str">
        <f t="shared" si="10"/>
        <v>ICAI Bengaluru</v>
      </c>
      <c r="S40" t="str">
        <f t="shared" si="11"/>
        <v>ICAI Bengaluru</v>
      </c>
      <c r="T40" t="str">
        <f t="shared" si="12"/>
        <v>ICAI Bengaluru</v>
      </c>
    </row>
    <row r="41" spans="1:20">
      <c r="A41" s="13" t="s">
        <v>1</v>
      </c>
      <c r="B41" s="13" t="s">
        <v>42</v>
      </c>
      <c r="C41" s="14">
        <v>3967.9999979999998</v>
      </c>
      <c r="D41" s="13">
        <v>2.2599999999999998</v>
      </c>
      <c r="E41" s="17">
        <f t="shared" si="0"/>
        <v>8967.679995479999</v>
      </c>
      <c r="F41" t="str">
        <f t="shared" si="1"/>
        <v>HSBC</v>
      </c>
      <c r="G41" t="str">
        <f t="shared" si="2"/>
        <v>02-03</v>
      </c>
      <c r="H41" t="str">
        <f t="shared" si="3"/>
        <v>194</v>
      </c>
      <c r="I41">
        <f t="shared" si="4"/>
        <v>11</v>
      </c>
      <c r="J41" t="str">
        <f t="shared" si="5"/>
        <v>HSBC/02-03/194</v>
      </c>
      <c r="L41" t="str">
        <f t="shared" si="6"/>
        <v>minute.maid</v>
      </c>
      <c r="M41">
        <f t="shared" si="7"/>
        <v>11</v>
      </c>
      <c r="N41">
        <f t="shared" si="8"/>
        <v>12</v>
      </c>
      <c r="O41" s="9" t="s">
        <v>66</v>
      </c>
      <c r="P41" t="str">
        <f t="shared" si="9"/>
        <v>ICAI Bengaluru</v>
      </c>
      <c r="Q41" s="1" t="s">
        <v>65</v>
      </c>
      <c r="R41" t="str">
        <f t="shared" si="10"/>
        <v>ICAI Bengaluru</v>
      </c>
      <c r="S41" t="str">
        <f t="shared" si="11"/>
        <v>ICAI Bengaluru</v>
      </c>
      <c r="T41" t="str">
        <f t="shared" si="12"/>
        <v>ICAI Bengaluru</v>
      </c>
    </row>
    <row r="42" spans="1:20">
      <c r="A42" s="13" t="s">
        <v>61</v>
      </c>
      <c r="B42" s="13" t="s">
        <v>43</v>
      </c>
      <c r="C42" s="14">
        <v>5568</v>
      </c>
      <c r="D42" s="13">
        <v>1.99</v>
      </c>
      <c r="E42" s="17">
        <f t="shared" si="0"/>
        <v>11080.32</v>
      </c>
      <c r="F42" t="str">
        <f t="shared" si="1"/>
        <v>HSBC</v>
      </c>
      <c r="G42" t="str">
        <f t="shared" si="2"/>
        <v>02-03</v>
      </c>
      <c r="H42" t="str">
        <f t="shared" si="3"/>
        <v>195</v>
      </c>
      <c r="I42">
        <f t="shared" si="4"/>
        <v>12</v>
      </c>
      <c r="J42" t="str">
        <f t="shared" si="5"/>
        <v>HSBC/02-03/195</v>
      </c>
      <c r="L42" t="str">
        <f t="shared" si="6"/>
        <v>Lipton Tea</v>
      </c>
      <c r="M42">
        <f t="shared" si="7"/>
        <v>10</v>
      </c>
      <c r="N42">
        <f t="shared" si="8"/>
        <v>12</v>
      </c>
      <c r="O42" s="9" t="s">
        <v>66</v>
      </c>
      <c r="P42" t="str">
        <f t="shared" si="9"/>
        <v>ICAI Bengaluru</v>
      </c>
      <c r="Q42" s="1" t="s">
        <v>65</v>
      </c>
      <c r="R42" t="str">
        <f t="shared" si="10"/>
        <v>ICAI Bengaluru</v>
      </c>
      <c r="S42" t="str">
        <f t="shared" si="11"/>
        <v>ICAI Bengaluru</v>
      </c>
      <c r="T42" t="str">
        <f t="shared" si="12"/>
        <v>ICAI Bengaluru</v>
      </c>
    </row>
    <row r="43" spans="1:20">
      <c r="A43" s="13" t="s">
        <v>62</v>
      </c>
      <c r="B43" s="13" t="s">
        <v>44</v>
      </c>
      <c r="C43" s="14">
        <v>1408</v>
      </c>
      <c r="D43" s="13">
        <v>1.39</v>
      </c>
      <c r="E43" s="17">
        <f t="shared" si="0"/>
        <v>1957.12</v>
      </c>
      <c r="F43" t="str">
        <f t="shared" si="1"/>
        <v>HSBC</v>
      </c>
      <c r="G43" t="str">
        <f t="shared" si="2"/>
        <v>02-03</v>
      </c>
      <c r="H43" t="str">
        <f t="shared" si="3"/>
        <v>196</v>
      </c>
      <c r="I43">
        <f t="shared" si="4"/>
        <v>10</v>
      </c>
      <c r="J43" t="str">
        <f t="shared" si="5"/>
        <v>HSBC/02-03/196</v>
      </c>
      <c r="L43" t="str">
        <f t="shared" si="6"/>
        <v>Lipton Tea</v>
      </c>
      <c r="M43">
        <f t="shared" si="7"/>
        <v>10</v>
      </c>
      <c r="N43">
        <f t="shared" si="8"/>
        <v>12</v>
      </c>
      <c r="O43" s="9" t="s">
        <v>66</v>
      </c>
      <c r="P43" t="str">
        <f t="shared" si="9"/>
        <v>ICAI Bengaluru</v>
      </c>
      <c r="Q43" s="1" t="s">
        <v>65</v>
      </c>
      <c r="R43" t="str">
        <f t="shared" si="10"/>
        <v>ICAI Bengaluru</v>
      </c>
      <c r="S43" t="str">
        <f t="shared" si="11"/>
        <v>ICAI Bengaluru</v>
      </c>
      <c r="T43" t="str">
        <f t="shared" si="12"/>
        <v>ICAI Bengaluru</v>
      </c>
    </row>
    <row r="44" spans="1:20">
      <c r="A44" s="13" t="s">
        <v>1</v>
      </c>
      <c r="B44" s="13" t="s">
        <v>45</v>
      </c>
      <c r="C44" s="14">
        <v>4096.0000010000003</v>
      </c>
      <c r="D44" s="13">
        <v>2.1800000000000002</v>
      </c>
      <c r="E44" s="17">
        <f t="shared" si="0"/>
        <v>8929.2800021800012</v>
      </c>
      <c r="F44" t="str">
        <f t="shared" si="1"/>
        <v>HSBC</v>
      </c>
      <c r="G44" t="str">
        <f t="shared" si="2"/>
        <v>02-03</v>
      </c>
      <c r="H44" t="str">
        <f t="shared" si="3"/>
        <v>197</v>
      </c>
      <c r="I44">
        <f t="shared" si="4"/>
        <v>11</v>
      </c>
      <c r="J44" t="str">
        <f t="shared" si="5"/>
        <v>HSBC/02-03/197</v>
      </c>
      <c r="L44" t="str">
        <f t="shared" si="6"/>
        <v>minute.maid</v>
      </c>
      <c r="M44">
        <f t="shared" si="7"/>
        <v>11</v>
      </c>
      <c r="N44">
        <f t="shared" si="8"/>
        <v>12</v>
      </c>
      <c r="O44" s="9" t="s">
        <v>66</v>
      </c>
      <c r="P44" t="str">
        <f t="shared" si="9"/>
        <v>ICAI Bengaluru</v>
      </c>
      <c r="Q44" s="1" t="s">
        <v>65</v>
      </c>
      <c r="R44" t="str">
        <f t="shared" si="10"/>
        <v>ICAI Bengaluru</v>
      </c>
      <c r="S44" t="str">
        <f t="shared" si="11"/>
        <v>ICAI Bengaluru</v>
      </c>
      <c r="T44" t="str">
        <f t="shared" si="12"/>
        <v>ICAI Bengaluru</v>
      </c>
    </row>
    <row r="45" spans="1:20">
      <c r="A45" s="13" t="s">
        <v>62</v>
      </c>
      <c r="B45" s="13" t="s">
        <v>46</v>
      </c>
      <c r="C45" s="14">
        <v>12224</v>
      </c>
      <c r="D45" s="13">
        <v>1.69</v>
      </c>
      <c r="E45" s="17">
        <f t="shared" si="0"/>
        <v>20658.559999999998</v>
      </c>
      <c r="F45" t="str">
        <f t="shared" si="1"/>
        <v>HSBC</v>
      </c>
      <c r="G45" t="str">
        <f t="shared" si="2"/>
        <v>02-03</v>
      </c>
      <c r="H45" t="str">
        <f t="shared" si="3"/>
        <v>198</v>
      </c>
      <c r="I45">
        <f t="shared" si="4"/>
        <v>10</v>
      </c>
      <c r="J45" t="str">
        <f t="shared" si="5"/>
        <v>HSBC/02-03/198</v>
      </c>
      <c r="L45" t="str">
        <f t="shared" si="6"/>
        <v>Lipton Tea</v>
      </c>
      <c r="M45">
        <f t="shared" si="7"/>
        <v>10</v>
      </c>
      <c r="N45">
        <f t="shared" si="8"/>
        <v>12</v>
      </c>
      <c r="O45" s="9" t="s">
        <v>66</v>
      </c>
      <c r="P45" t="str">
        <f t="shared" si="9"/>
        <v>ICAI Bengaluru</v>
      </c>
      <c r="Q45" s="1" t="s">
        <v>65</v>
      </c>
      <c r="R45" t="str">
        <f t="shared" si="10"/>
        <v>ICAI Bengaluru</v>
      </c>
      <c r="S45" t="str">
        <f t="shared" si="11"/>
        <v>ICAI Bengaluru</v>
      </c>
      <c r="T45" t="str">
        <f t="shared" si="12"/>
        <v>ICAI Bengaluru</v>
      </c>
    </row>
    <row r="46" spans="1:20">
      <c r="A46" s="13" t="s">
        <v>1</v>
      </c>
      <c r="B46" s="13" t="s">
        <v>47</v>
      </c>
      <c r="C46" s="14">
        <v>98496.000279999993</v>
      </c>
      <c r="D46" s="13">
        <v>1.69</v>
      </c>
      <c r="E46" s="17">
        <f t="shared" si="0"/>
        <v>166458.24047319998</v>
      </c>
      <c r="F46" t="str">
        <f t="shared" si="1"/>
        <v>HSBC</v>
      </c>
      <c r="G46" t="str">
        <f t="shared" si="2"/>
        <v>02-03</v>
      </c>
      <c r="H46" t="str">
        <f t="shared" si="3"/>
        <v>199</v>
      </c>
      <c r="I46">
        <f t="shared" si="4"/>
        <v>11</v>
      </c>
      <c r="J46" t="str">
        <f t="shared" si="5"/>
        <v>HSBC/02-03/199</v>
      </c>
      <c r="L46" t="str">
        <f t="shared" si="6"/>
        <v>minute.maid</v>
      </c>
      <c r="M46">
        <f t="shared" si="7"/>
        <v>11</v>
      </c>
      <c r="N46">
        <f t="shared" si="8"/>
        <v>12</v>
      </c>
      <c r="O46" s="9" t="s">
        <v>66</v>
      </c>
      <c r="P46" t="str">
        <f t="shared" si="9"/>
        <v>ICAI Bengaluru</v>
      </c>
      <c r="Q46" s="1" t="s">
        <v>65</v>
      </c>
      <c r="R46" t="str">
        <f t="shared" si="10"/>
        <v>ICAI Bengaluru</v>
      </c>
      <c r="S46" t="str">
        <f t="shared" si="11"/>
        <v>ICAI Bengaluru</v>
      </c>
      <c r="T46" t="str">
        <f t="shared" si="12"/>
        <v>ICAI Bengaluru</v>
      </c>
    </row>
    <row r="47" spans="1:20">
      <c r="C47" s="16">
        <f>SUM(C2:C46)</f>
        <v>746688.00064300001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Question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Manoj</dc:creator>
  <cp:lastModifiedBy>Adarsh</cp:lastModifiedBy>
  <dcterms:created xsi:type="dcterms:W3CDTF">2016-08-14T06:44:18Z</dcterms:created>
  <dcterms:modified xsi:type="dcterms:W3CDTF">2018-08-25T09:47:39Z</dcterms:modified>
</cp:coreProperties>
</file>