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1" documentId="13_ncr:1_{935129A4-0610-448D-A2D1-F9D6BF2E1EF7}" xr6:coauthVersionLast="47" xr6:coauthVersionMax="47" xr10:uidLastSave="{67CD4E80-88AF-40BE-B85D-33D9F9D3D26F}"/>
  <bookViews>
    <workbookView xWindow="-120" yWindow="-120" windowWidth="20730" windowHeight="11040" firstSheet="6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C46" i="3" s="1"/>
  <c r="X45" i="3"/>
  <c r="W45" i="3"/>
  <c r="V45" i="3"/>
  <c r="U45" i="3"/>
  <c r="Y45" i="3" s="1"/>
  <c r="T45" i="3"/>
  <c r="F45" i="3"/>
  <c r="E45" i="3"/>
  <c r="X44" i="3"/>
  <c r="W44" i="3"/>
  <c r="V44" i="3"/>
  <c r="U44" i="3"/>
  <c r="Y44" i="3" s="1"/>
  <c r="T44" i="3"/>
  <c r="F44" i="3"/>
  <c r="E44" i="3"/>
  <c r="K44" i="3" s="1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K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K39" i="3" s="1"/>
  <c r="X38" i="3"/>
  <c r="W38" i="3"/>
  <c r="V38" i="3"/>
  <c r="U38" i="3"/>
  <c r="T38" i="3"/>
  <c r="F38" i="3"/>
  <c r="E38" i="3"/>
  <c r="K38" i="3" s="1"/>
  <c r="X37" i="3"/>
  <c r="W37" i="3"/>
  <c r="V37" i="3"/>
  <c r="U37" i="3"/>
  <c r="Y37" i="3" s="1"/>
  <c r="T37" i="3"/>
  <c r="F37" i="3"/>
  <c r="E37" i="3"/>
  <c r="K37" i="3" s="1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AD33" i="3" s="1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AD25" i="3" s="1"/>
  <c r="X24" i="3"/>
  <c r="W24" i="3"/>
  <c r="V24" i="3"/>
  <c r="U24" i="3"/>
  <c r="T24" i="3"/>
  <c r="F24" i="3"/>
  <c r="E24" i="3"/>
  <c r="AD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D22" i="3" s="1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AB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T12" i="3"/>
  <c r="F12" i="3"/>
  <c r="E12" i="3"/>
  <c r="K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C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AB5" i="3" s="1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G2" i="3"/>
  <c r="Z2" i="3"/>
  <c r="Y3" i="3"/>
  <c r="Z3" i="3" s="1"/>
  <c r="G4" i="3"/>
  <c r="Z4" i="3"/>
  <c r="Y5" i="3"/>
  <c r="Z5" i="3" s="1"/>
  <c r="G6" i="3"/>
  <c r="Z6" i="3"/>
  <c r="AC7" i="3"/>
  <c r="AA7" i="3"/>
  <c r="K7" i="3"/>
  <c r="G7" i="3"/>
  <c r="Z7" i="3"/>
  <c r="G8" i="3"/>
  <c r="Y8" i="3"/>
  <c r="Z8" i="3" s="1"/>
  <c r="G9" i="3"/>
  <c r="Y9" i="3"/>
  <c r="Z9" i="3" s="1"/>
  <c r="AC10" i="3"/>
  <c r="AB10" i="3"/>
  <c r="AA10" i="3"/>
  <c r="G10" i="3"/>
  <c r="Z10" i="3"/>
  <c r="AD11" i="3"/>
  <c r="AC11" i="3"/>
  <c r="AB11" i="3"/>
  <c r="Z11" i="3"/>
  <c r="AD13" i="3"/>
  <c r="AC13" i="3"/>
  <c r="AB13" i="3"/>
  <c r="AA13" i="3"/>
  <c r="K13" i="3"/>
  <c r="G13" i="3"/>
  <c r="Z13" i="3"/>
  <c r="AD14" i="3"/>
  <c r="AC14" i="3"/>
  <c r="AB14" i="3"/>
  <c r="AA14" i="3"/>
  <c r="K14" i="3"/>
  <c r="G14" i="3"/>
  <c r="Z14" i="3"/>
  <c r="AC15" i="3"/>
  <c r="AD15" i="3"/>
  <c r="Z15" i="3"/>
  <c r="Z16" i="3"/>
  <c r="AD17" i="3"/>
  <c r="AC17" i="3"/>
  <c r="K17" i="3"/>
  <c r="Z17" i="3"/>
  <c r="Y18" i="3"/>
  <c r="Z18" i="3" s="1"/>
  <c r="AA19" i="3"/>
  <c r="AB19" i="3"/>
  <c r="AD19" i="3"/>
  <c r="Z19" i="3"/>
  <c r="Y20" i="3"/>
  <c r="Z20" i="3" s="1"/>
  <c r="G21" i="3"/>
  <c r="Y21" i="3"/>
  <c r="Z21" i="3" s="1"/>
  <c r="G22" i="3"/>
  <c r="Y22" i="3"/>
  <c r="Z22" i="3" s="1"/>
  <c r="AD23" i="3"/>
  <c r="AB23" i="3"/>
  <c r="G23" i="3"/>
  <c r="Y23" i="3"/>
  <c r="Z23" i="3" s="1"/>
  <c r="G24" i="3"/>
  <c r="Y24" i="3"/>
  <c r="Z24" i="3" s="1"/>
  <c r="AB25" i="3"/>
  <c r="G25" i="3"/>
  <c r="Y25" i="3"/>
  <c r="Z25" i="3" s="1"/>
  <c r="Z26" i="3"/>
  <c r="AD27" i="3"/>
  <c r="AC27" i="3"/>
  <c r="K27" i="3"/>
  <c r="G27" i="3"/>
  <c r="Z27" i="3"/>
  <c r="AD28" i="3"/>
  <c r="K28" i="3"/>
  <c r="G28" i="3"/>
  <c r="Z28" i="3"/>
  <c r="AD29" i="3"/>
  <c r="AC29" i="3"/>
  <c r="K29" i="3"/>
  <c r="G29" i="3"/>
  <c r="Z29" i="3"/>
  <c r="AD30" i="3"/>
  <c r="K30" i="3"/>
  <c r="G30" i="3"/>
  <c r="Z30" i="3"/>
  <c r="AC31" i="3"/>
  <c r="AB31" i="3"/>
  <c r="Y31" i="3"/>
  <c r="Z31" i="3" s="1"/>
  <c r="AD32" i="3"/>
  <c r="AB32" i="3"/>
  <c r="G32" i="3"/>
  <c r="Y32" i="3"/>
  <c r="Z32" i="3" s="1"/>
  <c r="G34" i="3"/>
  <c r="Y34" i="3"/>
  <c r="Z34" i="3" s="1"/>
  <c r="Y36" i="3"/>
  <c r="Z36" i="3" s="1"/>
  <c r="AA37" i="3"/>
  <c r="Z37" i="3"/>
  <c r="Y38" i="3"/>
  <c r="Z38" i="3" s="1"/>
  <c r="Z39" i="3"/>
  <c r="AB40" i="3"/>
  <c r="AC41" i="3"/>
  <c r="AA41" i="3"/>
  <c r="G41" i="3"/>
  <c r="Z41" i="3"/>
  <c r="AA42" i="3"/>
  <c r="Z42" i="3"/>
  <c r="AC43" i="3"/>
  <c r="K43" i="3"/>
  <c r="Z43" i="3"/>
  <c r="AA44" i="3"/>
  <c r="Z44" i="3"/>
  <c r="AB45" i="3"/>
  <c r="Z45" i="3"/>
  <c r="G46" i="3"/>
  <c r="Z46" i="3"/>
  <c r="AD47" i="3"/>
  <c r="AC47" i="3"/>
  <c r="AA47" i="3"/>
  <c r="K47" i="3"/>
  <c r="G47" i="3"/>
  <c r="AD48" i="3"/>
  <c r="AC48" i="3"/>
  <c r="AA48" i="3"/>
  <c r="K48" i="3"/>
  <c r="G48" i="3"/>
  <c r="Z48" i="3"/>
  <c r="AD49" i="3"/>
  <c r="AC49" i="3"/>
  <c r="AA49" i="3"/>
  <c r="K49" i="3"/>
  <c r="G49" i="3"/>
  <c r="Z49" i="3"/>
  <c r="AC50" i="3"/>
  <c r="AD50" i="3"/>
  <c r="AB50" i="3"/>
  <c r="AC4" i="3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<sst xmlns="http://schemas.openxmlformats.org/spreadsheetml/2006/main" count="1825" uniqueCount="306">
  <si>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</si>
  <si>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</si>
  <si>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</si>
  <si>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</si>
  <si>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</si>
  <si>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</si>
  <si>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</si>
  <si>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</si>
  <si>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</si>
  <si>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</si>
  <si>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</si>
  <si>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</si>
  <si>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</si>
  <si>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</si>
  <si>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</si>
  <si>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</si>
  <si>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</si>
  <si>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</si>
  <si>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</si>
  <si>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</si>
  <si>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</si>
  <si>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</si>
  <si>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</si>
  <si>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</si>
  <si>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</si>
  <si>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</si>
  <si>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</si>
  <si>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</si>
  <si>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</si>
  <si>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</si>
  <si>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</si>
  <si>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</si>
  <si>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</si>
  <si>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</si>
  <si>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</si>
  <si>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</si>
  <si>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</si>
  <si>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</si>
  <si>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</si>
  <si>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</si>
  <si>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</si>
  <si>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</si>
  <si>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</si>
  <si>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</si>
  <si>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</si>
  <si>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</si>
  <si>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</si>
  <si>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</si>
  <si>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</si>
  <si>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</si>
  <si>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</si>
  <si>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</si>
  <si>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</si>
  <si>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</si>
  <si>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</si>
  <si>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</si>
  <si>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</si>
  <si>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</si>
  <si>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</si>
  <si>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</si>
  <si>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</si>
  <si>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</si>
  <si>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</si>
  <si>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</si>
  <si>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</si>
  <si>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</si>
  <si>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</si>
  <si>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</si>
  <si>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</si>
  <si>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</si>
  <si>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</si>
  <si>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</si>
  <si>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</si>
  <si>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</si>
  <si>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</si>
  <si>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</si>
  <si>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</si>
  <si>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</si>
  <si>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</si>
  <si>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</si>
  <si>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</si>
  <si>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</si>
  <si>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</si>
  <si>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</si>
  <si>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</si>
  <si>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</si>
  <si>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</si>
  <si>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</si>
  <si>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</si>
  <si>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</si>
  <si>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</si>
  <si>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</si>
  <si>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</si>
  <si>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</si>
  <si>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</si>
  <si>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</si>
  <si>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</si>
  <si>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</si>
  <si>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</si>
  <si>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</si>
  <si>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</si>
  <si>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</si>
  <si>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</si>
  <si>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</si>
  <si>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</si>
  <si>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</si>
  <si>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</si>
  <si>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</si>
  <si>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Land &amp; Building</t>
  </si>
  <si>
    <t>HC Collateral Cash, Gold &amp; Other Riskfree Assests</t>
  </si>
  <si>
    <t>HC Collateral Shares &amp; Other Paper Assests</t>
  </si>
  <si>
    <t>HC Collateral Hawalat Haq</t>
  </si>
  <si>
    <t xml:space="preserve">Total HC Collateral </t>
  </si>
  <si>
    <t>Coverage Ratio</t>
  </si>
  <si>
    <t>31/03/2024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</si>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</sst>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4" t="s">
        <v>263</v>
      </c>
      <c r="B1" s="35" t="s">
        <v>266</v>
      </c>
      <c r="C1" s="34" t="s">
        <v>299</v>
      </c>
      <c r="D1" s="34" t="s">
        <v>300</v>
      </c>
    </row>
    <row r="2" spans="1:4">
      <c r="A2" t="s">
        <v>268</v>
      </c>
      <c r="B2">
        <v>1</v>
      </c>
      <c r="C2">
        <v>2E-3</v>
      </c>
      <c r="D2">
        <v>2024</v>
      </c>
    </row>
    <row r="3" spans="1:4">
      <c r="A3" t="s">
        <v>270</v>
      </c>
      <c r="B3">
        <v>2</v>
      </c>
      <c r="C3">
        <v>2.3199999999999998E-2</v>
      </c>
      <c r="D3">
        <v>2024</v>
      </c>
    </row>
    <row r="4" spans="1:4">
      <c r="A4" t="s">
        <v>271</v>
      </c>
      <c r="B4">
        <v>3</v>
      </c>
      <c r="C4">
        <v>5.1799999999999999E-2</v>
      </c>
      <c r="D4">
        <v>2024</v>
      </c>
    </row>
    <row r="5" spans="1:4">
      <c r="A5" t="s">
        <v>251</v>
      </c>
      <c r="B5">
        <v>4</v>
      </c>
      <c r="C5">
        <v>0.11119999999999999</v>
      </c>
      <c r="D5">
        <v>2024</v>
      </c>
    </row>
    <row r="6" spans="1:4">
      <c r="A6" t="s">
        <v>252</v>
      </c>
      <c r="B6">
        <v>5</v>
      </c>
      <c r="C6">
        <v>0.20799999999999999</v>
      </c>
      <c r="D6">
        <v>2024</v>
      </c>
    </row>
    <row r="7" spans="1:4">
      <c r="A7" t="s">
        <v>249</v>
      </c>
      <c r="B7">
        <v>6</v>
      </c>
      <c r="C7">
        <v>0.37959999999999999</v>
      </c>
      <c r="D7">
        <v>2024</v>
      </c>
    </row>
    <row r="8" spans="1:4">
      <c r="A8" t="s">
        <v>254</v>
      </c>
      <c r="B8">
        <v>7</v>
      </c>
      <c r="C8">
        <v>0.59399999999999997</v>
      </c>
      <c r="D8">
        <v>2024</v>
      </c>
    </row>
    <row r="9" spans="1:4">
      <c r="A9" t="s">
        <v>272</v>
      </c>
      <c r="B9">
        <v>8</v>
      </c>
      <c r="C9">
        <v>0.91300000000000003</v>
      </c>
      <c r="D9">
        <v>2024</v>
      </c>
    </row>
    <row r="10" spans="1:4">
      <c r="A10" t="s">
        <v>273</v>
      </c>
      <c r="B10">
        <v>9</v>
      </c>
      <c r="C10">
        <v>1.32</v>
      </c>
      <c r="D10">
        <v>2024</v>
      </c>
    </row>
    <row r="11" spans="1:4">
      <c r="A11" t="s">
        <v>275</v>
      </c>
      <c r="B11">
        <v>10</v>
      </c>
      <c r="C11">
        <v>2.6179999999999999</v>
      </c>
      <c r="D11">
        <v>2024</v>
      </c>
    </row>
    <row r="12" spans="1:4">
      <c r="A12" t="s">
        <v>276</v>
      </c>
      <c r="B12">
        <v>11</v>
      </c>
      <c r="C12">
        <v>4.62</v>
      </c>
      <c r="D12">
        <v>2024</v>
      </c>
    </row>
    <row r="13" spans="1:4">
      <c r="A13" t="s">
        <v>278</v>
      </c>
      <c r="B13">
        <v>12</v>
      </c>
      <c r="C13">
        <v>7.48</v>
      </c>
      <c r="D13">
        <v>2024</v>
      </c>
    </row>
    <row r="14" spans="1:4">
      <c r="A14" t="s">
        <v>280</v>
      </c>
      <c r="B14">
        <v>13</v>
      </c>
      <c r="C14">
        <v>10.769</v>
      </c>
      <c r="D14">
        <v>2024</v>
      </c>
    </row>
    <row r="15" spans="1:4">
      <c r="A15" t="s">
        <v>281</v>
      </c>
      <c r="B15">
        <v>14</v>
      </c>
      <c r="C15">
        <v>15.234999999999999</v>
      </c>
      <c r="D15">
        <v>2024</v>
      </c>
    </row>
    <row r="16" spans="1:4">
      <c r="A16" t="s">
        <v>283</v>
      </c>
      <c r="B16">
        <v>15</v>
      </c>
      <c r="C16">
        <v>19.942</v>
      </c>
      <c r="D16">
        <v>2024</v>
      </c>
    </row>
    <row r="17" spans="1:4">
      <c r="A17" t="s">
        <v>285</v>
      </c>
      <c r="B17">
        <v>16</v>
      </c>
      <c r="C17">
        <v>26.443999999999999</v>
      </c>
      <c r="D17">
        <v>2024</v>
      </c>
    </row>
    <row r="18" spans="1:4">
      <c r="A18" t="s">
        <v>287</v>
      </c>
      <c r="B18">
        <v>17</v>
      </c>
      <c r="C18">
        <v>35.726799999999997</v>
      </c>
      <c r="D18">
        <v>2024</v>
      </c>
    </row>
    <row r="19" spans="1:4">
      <c r="A19" t="s">
        <v>289</v>
      </c>
      <c r="B19">
        <v>17</v>
      </c>
      <c r="C19">
        <v>48.268000000000001</v>
      </c>
      <c r="D19">
        <v>2024</v>
      </c>
    </row>
    <row r="20" spans="1:4">
      <c r="A20" t="s">
        <v>291</v>
      </c>
      <c r="B20">
        <v>17</v>
      </c>
      <c r="C20">
        <v>72.866200000000006</v>
      </c>
      <c r="D20">
        <v>2024</v>
      </c>
    </row>
    <row r="21" spans="1:4">
      <c r="A21" t="s">
        <v>293</v>
      </c>
      <c r="B21">
        <v>17</v>
      </c>
      <c r="C21">
        <v>100</v>
      </c>
      <c r="D21">
        <v>2024</v>
      </c>
    </row>
    <row r="22" spans="1:4">
      <c r="A22" t="s">
        <v>294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17" t="s">
        <v>301</v>
      </c>
      <c r="B1" s="17" t="s">
        <v>302</v>
      </c>
      <c r="E1" s="18" t="s">
        <v>28</v>
      </c>
      <c r="F1" s="18" t="s">
        <v>303</v>
      </c>
      <c r="I1" s="19" t="s">
        <v>304</v>
      </c>
      <c r="J1" s="19" t="s">
        <v>305</v>
      </c>
    </row>
    <row r="2" spans="1:10">
      <c r="A2" s="20">
        <v>1</v>
      </c>
      <c r="B2" s="22">
        <v>122400000</v>
      </c>
      <c r="C2">
        <f>B2*18</f>
        <v>2203200000</v>
      </c>
      <c r="E2" s="21" t="s">
        <v>31</v>
      </c>
      <c r="F2" s="22">
        <v>100000000</v>
      </c>
      <c r="I2">
        <v>1</v>
      </c>
      <c r="J2" s="22">
        <v>540000000</v>
      </c>
    </row>
    <row r="3" spans="1:10">
      <c r="A3" s="20">
        <v>2</v>
      </c>
      <c r="B3" s="22">
        <v>109800000</v>
      </c>
      <c r="C3">
        <f>B3*18</f>
        <v>1976400000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126360000</v>
      </c>
      <c r="C4">
        <f>B4*1.3</f>
        <v>164268000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109980000</v>
      </c>
      <c r="C5">
        <f>B5*1.3</f>
        <v>142974000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93600000</v>
      </c>
      <c r="C6">
        <f>B6*1.3</f>
        <v>121680000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92280000</v>
      </c>
      <c r="C7">
        <f t="shared" ref="C7:C18" si="0">B7*1.5</f>
        <v>138420000</v>
      </c>
      <c r="E7" s="21" t="s">
        <v>39</v>
      </c>
      <c r="F7" s="22">
        <v>560000000</v>
      </c>
    </row>
    <row r="8" spans="1:10">
      <c r="A8" s="20">
        <v>7</v>
      </c>
      <c r="B8" s="22">
        <v>87220000</v>
      </c>
      <c r="C8">
        <f t="shared" si="0"/>
        <v>130830000</v>
      </c>
      <c r="E8" s="21" t="s">
        <v>44</v>
      </c>
      <c r="F8" s="22">
        <v>200000000</v>
      </c>
    </row>
    <row r="9" spans="1:10">
      <c r="A9" s="20">
        <v>8</v>
      </c>
      <c r="B9" s="22">
        <v>86200000</v>
      </c>
      <c r="C9">
        <f t="shared" si="0"/>
        <v>129300000</v>
      </c>
    </row>
    <row r="10" spans="1:10">
      <c r="A10" s="20">
        <v>9</v>
      </c>
      <c r="B10" s="22">
        <v>82505000</v>
      </c>
      <c r="C10">
        <f t="shared" si="0"/>
        <v>123757500</v>
      </c>
    </row>
    <row r="11" spans="1:10">
      <c r="A11" s="20">
        <v>10</v>
      </c>
      <c r="B11" s="22">
        <v>73710000</v>
      </c>
      <c r="C11">
        <f t="shared" si="0"/>
        <v>110565000</v>
      </c>
    </row>
    <row r="12" spans="1:10">
      <c r="A12" s="20">
        <v>11</v>
      </c>
      <c r="B12" s="22">
        <v>47385000</v>
      </c>
      <c r="C12">
        <f t="shared" si="0"/>
        <v>71077500</v>
      </c>
    </row>
    <row r="13" spans="1:10">
      <c r="A13" s="20">
        <v>12</v>
      </c>
      <c r="B13" s="22">
        <v>36855000</v>
      </c>
      <c r="C13">
        <f t="shared" si="0"/>
        <v>55282500</v>
      </c>
    </row>
    <row r="14" spans="1:10">
      <c r="A14" s="20">
        <v>13</v>
      </c>
      <c r="B14" s="22">
        <v>23692500</v>
      </c>
      <c r="C14">
        <f t="shared" si="0"/>
        <v>35538750</v>
      </c>
    </row>
    <row r="15" spans="1:10">
      <c r="A15" s="20">
        <v>14</v>
      </c>
      <c r="B15" s="22">
        <v>18427500</v>
      </c>
      <c r="C15">
        <f t="shared" si="0"/>
        <v>27641250</v>
      </c>
    </row>
    <row r="16" spans="1:10">
      <c r="A16" s="20">
        <v>15</v>
      </c>
      <c r="B16" s="22">
        <v>13162500</v>
      </c>
      <c r="C16">
        <f t="shared" si="0"/>
        <v>19743750</v>
      </c>
    </row>
    <row r="17" spans="1:8">
      <c r="A17" s="20">
        <v>16</v>
      </c>
      <c r="B17" s="22">
        <v>7897500</v>
      </c>
      <c r="C17">
        <f t="shared" si="0"/>
        <v>11846250</v>
      </c>
    </row>
    <row r="18" spans="1:8">
      <c r="A18" s="20">
        <v>17</v>
      </c>
      <c r="B18" s="22">
        <v>1579500</v>
      </c>
      <c r="C18">
        <f t="shared" si="0"/>
        <v>2369250</v>
      </c>
    </row>
    <row r="21" spans="1:8">
      <c r="E21" s="19"/>
      <c r="F21" s="19"/>
      <c r="G21" s="19"/>
    </row>
    <row r="22" spans="1:8">
      <c r="E22" s="23"/>
      <c r="G22" s="22"/>
    </row>
    <row r="23" spans="1:8">
      <c r="E23" s="23"/>
      <c r="G23" s="22"/>
    </row>
    <row r="24" spans="1:8">
      <c r="E24" s="23"/>
      <c r="G24" s="22"/>
    </row>
    <row r="25" spans="1:8">
      <c r="E25" s="23"/>
      <c r="G25" s="22"/>
    </row>
    <row r="26" spans="1:8">
      <c r="C26" s="19"/>
      <c r="D26" s="19"/>
      <c r="E26" s="23"/>
      <c r="G26" s="22"/>
      <c r="H26" s="19"/>
    </row>
    <row r="27" spans="1:8">
      <c r="D27" s="22"/>
      <c r="E27" s="23"/>
      <c r="G27" s="22"/>
      <c r="H27" s="22"/>
    </row>
    <row r="28" spans="1:8">
      <c r="D28" s="22"/>
      <c r="E28" s="23"/>
      <c r="G28" s="22"/>
      <c r="H28" s="22"/>
    </row>
    <row r="29" spans="1:8">
      <c r="D29" s="22"/>
      <c r="E29" s="23"/>
      <c r="G29" s="22"/>
      <c r="H29" s="22"/>
    </row>
    <row r="30" spans="1:8">
      <c r="D30" s="22"/>
      <c r="E30" s="23"/>
      <c r="G30" s="22"/>
      <c r="H30" s="22"/>
    </row>
    <row r="31" spans="1:8">
      <c r="D31" s="22"/>
      <c r="E31" s="23"/>
      <c r="G31" s="22"/>
      <c r="H31" s="22"/>
    </row>
    <row r="32" spans="1:8">
      <c r="D32" s="22"/>
      <c r="E32" s="23"/>
      <c r="G32" s="22"/>
    </row>
    <row r="33" spans="4:7">
      <c r="D33" s="22"/>
      <c r="E33" s="23"/>
      <c r="G33" s="22"/>
    </row>
    <row r="34" spans="4:7">
      <c r="D34" s="22"/>
      <c r="E34" s="23"/>
      <c r="G34" s="22"/>
    </row>
    <row r="35" spans="4:7">
      <c r="D35" s="22"/>
      <c r="E35" s="23"/>
      <c r="G35" s="22"/>
    </row>
    <row r="36" spans="4:7">
      <c r="D36" s="22"/>
      <c r="E36" s="23"/>
      <c r="G36" s="22"/>
    </row>
    <row r="37" spans="4:7">
      <c r="D37" s="22"/>
      <c r="E37" s="23"/>
      <c r="G37" s="22"/>
    </row>
    <row r="38" spans="4:7">
      <c r="D38" s="22"/>
      <c r="E38" s="23"/>
      <c r="G38" s="22"/>
    </row>
    <row r="39" spans="4:7">
      <c r="D39" s="22"/>
      <c r="E39" s="23"/>
      <c r="G39" s="22"/>
    </row>
    <row r="40" spans="4:7">
      <c r="D40" s="22"/>
      <c r="E40" s="23"/>
      <c r="G40" s="22"/>
    </row>
    <row r="41" spans="4:7">
      <c r="D41" s="22"/>
      <c r="E41" s="23"/>
      <c r="G41" s="22"/>
    </row>
    <row r="42" spans="4:7">
      <c r="D42" s="22"/>
      <c r="E42" s="23"/>
      <c r="G42" s="22"/>
    </row>
    <row r="43" spans="4:7">
      <c r="D43" s="22"/>
      <c r="E43" s="23"/>
      <c r="G43" s="22"/>
    </row>
    <row r="44" spans="4:7">
      <c r="E44" s="23"/>
      <c r="G44" s="22"/>
    </row>
    <row r="45" spans="4:7">
      <c r="E45" s="23"/>
      <c r="G45" s="22"/>
    </row>
    <row r="46" spans="4:7">
      <c r="E46" s="23"/>
      <c r="G46" s="22"/>
    </row>
    <row r="47" spans="4:7">
      <c r="E47" s="23"/>
      <c r="G47" s="22"/>
    </row>
    <row r="48" spans="4:7">
      <c r="E48" s="23"/>
      <c r="G48" s="22"/>
    </row>
    <row r="49" spans="5:7">
      <c r="E49" s="23"/>
      <c r="G49" s="22"/>
    </row>
    <row r="50" spans="5:7">
      <c r="E50" s="23"/>
      <c r="G50" s="22"/>
    </row>
    <row r="51" spans="5:7">
      <c r="E51" s="23"/>
      <c r="G51" s="22"/>
    </row>
    <row r="52" spans="5:7">
      <c r="E52" s="23"/>
      <c r="G52" s="22"/>
    </row>
    <row r="53" spans="5:7">
      <c r="E53" s="23"/>
      <c r="G53" s="22"/>
    </row>
    <row r="54" spans="5:7">
      <c r="E54" s="23"/>
      <c r="G54" s="22"/>
    </row>
    <row r="55" spans="5:7">
      <c r="E55" s="23"/>
      <c r="G55" s="22"/>
    </row>
    <row r="56" spans="5:7">
      <c r="E56" s="23"/>
      <c r="G56" s="22"/>
    </row>
    <row r="57" spans="5:7">
      <c r="E57" s="23"/>
      <c r="G57" s="22"/>
    </row>
    <row r="58" spans="5:7">
      <c r="E58" s="23"/>
      <c r="G58" s="22"/>
    </row>
    <row r="59" spans="5:7">
      <c r="E59" s="23"/>
      <c r="G59" s="22"/>
    </row>
    <row r="60" spans="5:7">
      <c r="E60" s="23"/>
      <c r="G60" s="22"/>
    </row>
    <row r="61" spans="5:7">
      <c r="E61" s="23"/>
      <c r="G61" s="22"/>
    </row>
    <row r="62" spans="5:7">
      <c r="E62" s="23"/>
      <c r="G62" s="22"/>
    </row>
    <row r="63" spans="5:7">
      <c r="E63" s="23"/>
      <c r="G63" s="22"/>
    </row>
    <row r="64" spans="5:7">
      <c r="E64" s="23"/>
      <c r="G64" s="22"/>
    </row>
    <row r="65" spans="5:7">
      <c r="E65" s="23"/>
      <c r="G65" s="22"/>
    </row>
    <row r="66" spans="5:7">
      <c r="E66" s="23"/>
      <c r="G66" s="22"/>
    </row>
    <row r="67" spans="5:7">
      <c r="E67" s="23"/>
      <c r="G67" s="22"/>
    </row>
    <row r="68" spans="5:7">
      <c r="E68" s="23"/>
      <c r="G68" s="22"/>
    </row>
    <row r="69" spans="5:7">
      <c r="E69" s="23"/>
      <c r="G69" s="22"/>
    </row>
    <row r="70" spans="5:7">
      <c r="E70" s="23"/>
      <c r="G70" s="22"/>
    </row>
    <row r="71" spans="5:7">
      <c r="E71" s="23"/>
      <c r="G71" s="22"/>
    </row>
    <row r="72" spans="5:7">
      <c r="E72" s="23"/>
      <c r="G72" s="22"/>
    </row>
    <row r="73" spans="5:7">
      <c r="E73" s="23"/>
      <c r="G73" s="22"/>
    </row>
    <row r="74" spans="5:7">
      <c r="E74" s="23"/>
      <c r="G74" s="22"/>
    </row>
    <row r="75" spans="5:7">
      <c r="E75" s="23"/>
      <c r="G75" s="22"/>
    </row>
    <row r="76" spans="5:7">
      <c r="E76" s="23"/>
      <c r="G76" s="22"/>
    </row>
    <row r="77" spans="5:7">
      <c r="E77" s="23"/>
      <c r="G77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P1" workbookViewId="0">
      <selection activeCell="Z1" sqref="Z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115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13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115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13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115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13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116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115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13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116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116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116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13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117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116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13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117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13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115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116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116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115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117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115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13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115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13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117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116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13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117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116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115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13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115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13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117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116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13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E18" sqref="E18"/>
    </sheetView>
  </sheetViews>
  <sheetFormatPr defaultRowHeight="15"/>
  <sheetData>
    <row r="1" spans="1:10">
      <c r="A1" s="24" t="s">
        <v>93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</v>
      </c>
      <c r="G1" s="24" t="s">
        <v>2</v>
      </c>
      <c r="H1" s="24" t="s">
        <v>3</v>
      </c>
      <c r="I1" s="24" t="s">
        <v>122</v>
      </c>
      <c r="J1" s="24" t="s">
        <v>123</v>
      </c>
    </row>
    <row r="2" spans="1:10">
      <c r="A2" t="s">
        <v>114</v>
      </c>
      <c r="B2">
        <v>1</v>
      </c>
      <c r="C2" t="s">
        <v>30</v>
      </c>
      <c r="D2">
        <v>6343426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6343426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12473602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12473602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49388166.5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49388166.5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49401122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49401122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11739850.5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11739850.5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38285949.5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38285949.5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28397761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28397761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43835560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43835560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27160918.5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27160918.5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11725085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11725085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33948595.5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33948595.5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16060913.5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16060913.5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38276113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38276113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10550509.5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10550509.5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45071687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45071687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49380038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49380038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11737273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11737273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32716710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32716710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39447333.5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39447333.5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22843750.5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22843750.5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6187207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6187207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6189652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6189652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17279724.5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17279724.5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38279841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38279841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6184409.5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6184409.5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32716233.5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32716233.5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28403028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28403028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39464778.5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39464778.5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38278452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38278452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43840295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43840295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22840979.5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22840979.5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11741196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11741196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28393599.5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28393599.5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33943605.5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33943605.5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5484293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5484293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5500157.5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5500157.5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43833306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43833306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11728045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11728045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49386151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49386151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11744841.5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11744841.5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6176702.5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6176702.5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17282878.5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17282878.5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32715435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32715435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38279760.5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38279760.5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49390983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49390983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22843619.5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22843619.5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22844365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22844365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11727990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11727990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32712688.5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32712688.5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28386089.5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28386089.5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17280004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17280004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27152549.5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27152549.5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33947779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33947779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21605431.5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21605431.5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32711530.5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32711530.5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39465208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39465208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16059885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16059885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27157858.5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27157858.5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/>
  <cols>
    <col min="2" max="2" width="16.2851562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2"/>
  <sheetViews>
    <sheetView topLeftCell="A33" workbookViewId="0">
      <selection activeCell="A37" sqref="A37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5" t="s">
        <v>192</v>
      </c>
      <c r="C2" s="25" t="s">
        <v>193</v>
      </c>
      <c r="D2" s="26" t="s">
        <v>194</v>
      </c>
      <c r="E2" s="26" t="s">
        <v>195</v>
      </c>
      <c r="F2" s="27" t="s">
        <v>196</v>
      </c>
      <c r="G2" s="26" t="s">
        <v>197</v>
      </c>
    </row>
    <row r="3" spans="1:7" ht="41.25" customHeight="1">
      <c r="A3" t="s">
        <v>114</v>
      </c>
      <c r="B3" s="28" t="s">
        <v>198</v>
      </c>
      <c r="C3" s="29">
        <v>26957145.600000001</v>
      </c>
      <c r="D3" s="26">
        <v>2024</v>
      </c>
      <c r="E3" s="26" t="s">
        <v>199</v>
      </c>
      <c r="F3" s="30">
        <f t="shared" ref="F3:F42" ca="1" si="0">(C3*0.2) + RANDBETWEEN(0, 25000)</f>
        <v>5392364.120000001</v>
      </c>
      <c r="G3" s="29">
        <f t="shared" ref="G3:G42" ca="1" si="1">C3-F3</f>
        <v>21564781.48</v>
      </c>
    </row>
    <row r="4" spans="1:7">
      <c r="A4" t="s">
        <v>114</v>
      </c>
      <c r="B4" s="28" t="s">
        <v>200</v>
      </c>
      <c r="C4" s="29">
        <v>40426848</v>
      </c>
      <c r="D4" s="26">
        <v>2023</v>
      </c>
      <c r="E4" s="26" t="s">
        <v>199</v>
      </c>
      <c r="F4" s="30">
        <f t="shared" ca="1" si="0"/>
        <v>8109078.6000000006</v>
      </c>
      <c r="G4" s="29">
        <f t="shared" ca="1" si="1"/>
        <v>32317769.399999999</v>
      </c>
    </row>
    <row r="5" spans="1:7">
      <c r="A5" t="s">
        <v>114</v>
      </c>
      <c r="B5" s="28" t="s">
        <v>201</v>
      </c>
      <c r="C5" s="29">
        <v>53896550.399999999</v>
      </c>
      <c r="D5" s="26">
        <v>2022</v>
      </c>
      <c r="E5" s="26" t="s">
        <v>199</v>
      </c>
      <c r="F5" s="30">
        <f t="shared" ca="1" si="0"/>
        <v>10801113.08</v>
      </c>
      <c r="G5" s="29">
        <f t="shared" ca="1" si="1"/>
        <v>43095437.32</v>
      </c>
    </row>
    <row r="6" spans="1:7" ht="30" customHeight="1">
      <c r="A6" t="s">
        <v>114</v>
      </c>
      <c r="B6" s="28" t="s">
        <v>202</v>
      </c>
      <c r="C6" s="29">
        <v>67366252.799999997</v>
      </c>
      <c r="D6" s="26">
        <v>2019</v>
      </c>
      <c r="E6" s="26" t="s">
        <v>199</v>
      </c>
      <c r="F6" s="30">
        <f t="shared" ca="1" si="0"/>
        <v>13496582.560000001</v>
      </c>
      <c r="G6" s="29">
        <f t="shared" ca="1" si="1"/>
        <v>53869670.239999995</v>
      </c>
    </row>
    <row r="7" spans="1:7" ht="30" customHeight="1">
      <c r="A7" t="s">
        <v>114</v>
      </c>
      <c r="B7" s="28" t="s">
        <v>203</v>
      </c>
      <c r="C7" s="29">
        <v>80835955.199999988</v>
      </c>
      <c r="D7" s="26">
        <v>2024</v>
      </c>
      <c r="E7" s="26" t="s">
        <v>199</v>
      </c>
      <c r="F7" s="30">
        <f t="shared" ca="1" si="0"/>
        <v>16168448.039999999</v>
      </c>
      <c r="G7" s="29">
        <f t="shared" ca="1" si="1"/>
        <v>64667507.159999989</v>
      </c>
    </row>
    <row r="8" spans="1:7">
      <c r="A8" t="s">
        <v>114</v>
      </c>
      <c r="B8" s="28" t="s">
        <v>204</v>
      </c>
      <c r="C8" s="29">
        <v>94305657.600000009</v>
      </c>
      <c r="D8" s="26">
        <v>2023</v>
      </c>
      <c r="E8" s="26" t="s">
        <v>199</v>
      </c>
      <c r="F8" s="30">
        <f t="shared" ca="1" si="0"/>
        <v>18866098.520000003</v>
      </c>
      <c r="G8" s="29">
        <f t="shared" ca="1" si="1"/>
        <v>75439559.080000013</v>
      </c>
    </row>
    <row r="9" spans="1:7" ht="30" customHeight="1">
      <c r="A9" t="s">
        <v>114</v>
      </c>
      <c r="B9" s="28" t="s">
        <v>205</v>
      </c>
      <c r="C9" s="29">
        <v>107760576</v>
      </c>
      <c r="D9" s="26">
        <v>2022</v>
      </c>
      <c r="E9" s="26" t="s">
        <v>199</v>
      </c>
      <c r="F9" s="30">
        <f t="shared" ca="1" si="0"/>
        <v>21567789.200000003</v>
      </c>
      <c r="G9" s="29">
        <f t="shared" ca="1" si="1"/>
        <v>86192786.799999997</v>
      </c>
    </row>
    <row r="10" spans="1:7">
      <c r="A10" t="s">
        <v>114</v>
      </c>
      <c r="B10" s="28" t="s">
        <v>206</v>
      </c>
      <c r="C10" s="29">
        <v>121082438.40000001</v>
      </c>
      <c r="D10" s="26">
        <v>2019</v>
      </c>
      <c r="E10" s="26" t="s">
        <v>199</v>
      </c>
      <c r="F10" s="30">
        <f t="shared" ca="1" si="0"/>
        <v>24229766.680000003</v>
      </c>
      <c r="G10" s="29">
        <f t="shared" ca="1" si="1"/>
        <v>96852671.719999999</v>
      </c>
    </row>
    <row r="11" spans="1:7" ht="30" customHeight="1">
      <c r="A11" t="s">
        <v>114</v>
      </c>
      <c r="B11" s="28" t="s">
        <v>207</v>
      </c>
      <c r="C11" s="29">
        <v>133073740.8</v>
      </c>
      <c r="D11" s="26">
        <v>2024</v>
      </c>
      <c r="E11" s="26" t="s">
        <v>199</v>
      </c>
      <c r="F11" s="30">
        <f t="shared" ca="1" si="0"/>
        <v>26625418.16</v>
      </c>
      <c r="G11" s="29">
        <f t="shared" ca="1" si="1"/>
        <v>106448322.64</v>
      </c>
    </row>
    <row r="12" spans="1:7">
      <c r="A12" t="s">
        <v>114</v>
      </c>
      <c r="B12" s="28" t="s">
        <v>208</v>
      </c>
      <c r="C12" s="29">
        <v>146543443.19999999</v>
      </c>
      <c r="D12" s="26">
        <v>2023</v>
      </c>
      <c r="E12" s="26" t="s">
        <v>199</v>
      </c>
      <c r="F12" s="30">
        <f t="shared" ca="1" si="0"/>
        <v>29322528.640000001</v>
      </c>
      <c r="G12" s="29">
        <f t="shared" ca="1" si="1"/>
        <v>117220914.55999999</v>
      </c>
    </row>
    <row r="13" spans="1:7">
      <c r="A13" t="s">
        <v>114</v>
      </c>
      <c r="B13" s="28" t="s">
        <v>209</v>
      </c>
      <c r="C13" s="29">
        <v>16608345.6</v>
      </c>
      <c r="D13" s="26">
        <v>2022</v>
      </c>
      <c r="E13" s="26" t="s">
        <v>199</v>
      </c>
      <c r="F13" s="30">
        <f t="shared" ca="1" si="0"/>
        <v>3321870.12</v>
      </c>
      <c r="G13" s="29">
        <f t="shared" ca="1" si="1"/>
        <v>13286475.48</v>
      </c>
    </row>
    <row r="14" spans="1:7">
      <c r="A14" t="s">
        <v>114</v>
      </c>
      <c r="B14" s="28" t="s">
        <v>210</v>
      </c>
      <c r="C14" s="29">
        <v>33034848</v>
      </c>
      <c r="D14" s="26">
        <v>2019</v>
      </c>
      <c r="E14" s="26" t="s">
        <v>199</v>
      </c>
      <c r="F14" s="30">
        <f t="shared" ca="1" si="0"/>
        <v>6611754.6000000006</v>
      </c>
      <c r="G14" s="29">
        <f t="shared" ca="1" si="1"/>
        <v>26423093.399999999</v>
      </c>
    </row>
    <row r="15" spans="1:7" ht="30" customHeight="1">
      <c r="A15" t="s">
        <v>114</v>
      </c>
      <c r="B15" s="28" t="s">
        <v>211</v>
      </c>
      <c r="C15" s="29">
        <v>49461350.399999999</v>
      </c>
      <c r="D15" s="26">
        <v>2020</v>
      </c>
      <c r="E15" s="26" t="s">
        <v>199</v>
      </c>
      <c r="F15" s="30">
        <f t="shared" ca="1" si="0"/>
        <v>9893928.0800000001</v>
      </c>
      <c r="G15" s="29">
        <f t="shared" ca="1" si="1"/>
        <v>39567422.32</v>
      </c>
    </row>
    <row r="16" spans="1:7">
      <c r="A16" t="s">
        <v>114</v>
      </c>
      <c r="B16" s="28" t="s">
        <v>212</v>
      </c>
      <c r="C16" s="29">
        <v>65887852.799999997</v>
      </c>
      <c r="D16" s="26">
        <v>2020</v>
      </c>
      <c r="E16" s="26" t="s">
        <v>199</v>
      </c>
      <c r="F16" s="30">
        <f t="shared" ca="1" si="0"/>
        <v>13197465.560000001</v>
      </c>
      <c r="G16" s="29">
        <f t="shared" ca="1" si="1"/>
        <v>52690387.239999995</v>
      </c>
    </row>
    <row r="17" spans="1:7">
      <c r="A17" t="s">
        <v>114</v>
      </c>
      <c r="B17" s="28" t="s">
        <v>213</v>
      </c>
      <c r="C17" s="29">
        <v>82314355.199999988</v>
      </c>
      <c r="D17" s="26">
        <v>2020</v>
      </c>
      <c r="E17" s="26" t="s">
        <v>199</v>
      </c>
      <c r="F17" s="30">
        <f t="shared" ca="1" si="0"/>
        <v>16462922.039999999</v>
      </c>
      <c r="G17" s="29">
        <f t="shared" ca="1" si="1"/>
        <v>65851433.159999989</v>
      </c>
    </row>
    <row r="18" spans="1:7">
      <c r="A18" t="s">
        <v>114</v>
      </c>
      <c r="B18" s="28" t="s">
        <v>214</v>
      </c>
      <c r="C18" s="29">
        <v>98740857.600000009</v>
      </c>
      <c r="D18" s="26">
        <v>2020</v>
      </c>
      <c r="E18" s="26" t="s">
        <v>215</v>
      </c>
      <c r="F18" s="30">
        <f t="shared" ca="1" si="0"/>
        <v>19763040.520000003</v>
      </c>
      <c r="G18" s="29">
        <f t="shared" ca="1" si="1"/>
        <v>78977817.080000013</v>
      </c>
    </row>
    <row r="19" spans="1:7" ht="30" customHeight="1">
      <c r="A19" t="s">
        <v>114</v>
      </c>
      <c r="B19" s="28" t="s">
        <v>216</v>
      </c>
      <c r="C19" s="29">
        <v>115152576</v>
      </c>
      <c r="D19" s="26">
        <v>2020</v>
      </c>
      <c r="E19" s="26" t="s">
        <v>199</v>
      </c>
      <c r="F19" s="30">
        <f t="shared" ca="1" si="0"/>
        <v>23049030.200000003</v>
      </c>
      <c r="G19" s="29">
        <f t="shared" ca="1" si="1"/>
        <v>92103545.799999997</v>
      </c>
    </row>
    <row r="20" spans="1:7">
      <c r="A20" t="s">
        <v>114</v>
      </c>
      <c r="B20" s="28" t="s">
        <v>217</v>
      </c>
      <c r="C20" s="29">
        <v>131431238.40000001</v>
      </c>
      <c r="D20" s="26">
        <v>2020</v>
      </c>
      <c r="E20" s="26" t="s">
        <v>199</v>
      </c>
      <c r="F20" s="30">
        <f t="shared" ca="1" si="0"/>
        <v>26306045.680000003</v>
      </c>
      <c r="G20" s="29">
        <f t="shared" ca="1" si="1"/>
        <v>105125192.72</v>
      </c>
    </row>
    <row r="21" spans="1:7" ht="30" customHeight="1">
      <c r="A21" t="s">
        <v>114</v>
      </c>
      <c r="B21" s="28" t="s">
        <v>218</v>
      </c>
      <c r="C21" s="29">
        <v>146379340.80000001</v>
      </c>
      <c r="D21" s="26">
        <v>2017</v>
      </c>
      <c r="E21" s="26" t="s">
        <v>215</v>
      </c>
      <c r="F21" s="30">
        <f t="shared" ca="1" si="0"/>
        <v>29296666.160000004</v>
      </c>
      <c r="G21" s="29">
        <f t="shared" ca="1" si="1"/>
        <v>117082674.64000002</v>
      </c>
    </row>
    <row r="22" spans="1:7">
      <c r="A22" t="s">
        <v>114</v>
      </c>
      <c r="B22" s="28" t="s">
        <v>219</v>
      </c>
      <c r="C22" s="29">
        <v>14965843.199999999</v>
      </c>
      <c r="D22" s="26">
        <v>2017</v>
      </c>
      <c r="E22" s="26" t="s">
        <v>199</v>
      </c>
      <c r="F22" s="30">
        <f t="shared" ca="1" si="0"/>
        <v>3016564.64</v>
      </c>
      <c r="G22" s="29">
        <f t="shared" ca="1" si="1"/>
        <v>11949278.559999999</v>
      </c>
    </row>
    <row r="23" spans="1:7">
      <c r="A23" t="s">
        <v>114</v>
      </c>
      <c r="B23" s="28" t="s">
        <v>220</v>
      </c>
      <c r="C23" s="29">
        <v>31392345.600000001</v>
      </c>
      <c r="D23" s="26">
        <v>2017</v>
      </c>
      <c r="E23" s="26" t="s">
        <v>215</v>
      </c>
      <c r="F23" s="30">
        <f t="shared" ca="1" si="0"/>
        <v>6281747.120000001</v>
      </c>
      <c r="G23" s="29">
        <f t="shared" ca="1" si="1"/>
        <v>25110598.48</v>
      </c>
    </row>
    <row r="24" spans="1:7">
      <c r="A24" t="s">
        <v>114</v>
      </c>
      <c r="B24" s="28" t="s">
        <v>221</v>
      </c>
      <c r="C24" s="29">
        <v>47818848</v>
      </c>
      <c r="D24" s="26">
        <v>2017</v>
      </c>
      <c r="E24" s="26" t="s">
        <v>199</v>
      </c>
      <c r="F24" s="30">
        <f t="shared" ca="1" si="0"/>
        <v>9578205.5999999996</v>
      </c>
      <c r="G24" s="29">
        <f t="shared" ca="1" si="1"/>
        <v>38240642.399999999</v>
      </c>
    </row>
    <row r="25" spans="1:7" ht="30" customHeight="1">
      <c r="A25" t="s">
        <v>114</v>
      </c>
      <c r="B25" s="28" t="s">
        <v>222</v>
      </c>
      <c r="C25" s="29">
        <v>64245350.399999999</v>
      </c>
      <c r="D25" s="26">
        <v>2017</v>
      </c>
      <c r="E25" s="26" t="s">
        <v>199</v>
      </c>
      <c r="F25" s="30">
        <f t="shared" ca="1" si="0"/>
        <v>12866885.08</v>
      </c>
      <c r="G25" s="29">
        <f t="shared" ca="1" si="1"/>
        <v>51378465.32</v>
      </c>
    </row>
    <row r="26" spans="1:7">
      <c r="A26" t="s">
        <v>114</v>
      </c>
      <c r="B26" s="28" t="s">
        <v>223</v>
      </c>
      <c r="C26" s="29">
        <v>80671852.799999997</v>
      </c>
      <c r="D26" s="26">
        <v>2017</v>
      </c>
      <c r="E26" s="26" t="s">
        <v>199</v>
      </c>
      <c r="F26" s="30">
        <f t="shared" ca="1" si="0"/>
        <v>16136426.560000001</v>
      </c>
      <c r="G26" s="29">
        <f t="shared" ca="1" si="1"/>
        <v>64535426.239999995</v>
      </c>
    </row>
    <row r="27" spans="1:7" ht="30" customHeight="1">
      <c r="A27" t="s">
        <v>114</v>
      </c>
      <c r="B27" s="28" t="s">
        <v>224</v>
      </c>
      <c r="C27" s="29">
        <v>97098355.199999988</v>
      </c>
      <c r="D27" s="26">
        <v>2017</v>
      </c>
      <c r="E27" s="26" t="s">
        <v>199</v>
      </c>
      <c r="F27" s="30">
        <f t="shared" ca="1" si="0"/>
        <v>19430643.039999999</v>
      </c>
      <c r="G27" s="29">
        <f t="shared" ca="1" si="1"/>
        <v>77667712.159999996</v>
      </c>
    </row>
    <row r="28" spans="1:7">
      <c r="A28" t="s">
        <v>114</v>
      </c>
      <c r="B28" s="28" t="s">
        <v>225</v>
      </c>
      <c r="C28" s="29">
        <v>113524857.59999999</v>
      </c>
      <c r="D28" s="26">
        <v>2015</v>
      </c>
      <c r="E28" s="26" t="s">
        <v>199</v>
      </c>
      <c r="F28" s="30">
        <f t="shared" ca="1" si="0"/>
        <v>22714932.52</v>
      </c>
      <c r="G28" s="29">
        <f t="shared" ca="1" si="1"/>
        <v>90809925.079999998</v>
      </c>
    </row>
    <row r="29" spans="1:7">
      <c r="A29" t="s">
        <v>114</v>
      </c>
      <c r="B29" s="28" t="s">
        <v>226</v>
      </c>
      <c r="C29" s="29">
        <v>129936576</v>
      </c>
      <c r="D29" s="26">
        <v>2015</v>
      </c>
      <c r="E29" s="26" t="s">
        <v>215</v>
      </c>
      <c r="F29" s="30">
        <f t="shared" ca="1" si="0"/>
        <v>26004727.200000003</v>
      </c>
      <c r="G29" s="29">
        <f t="shared" ca="1" si="1"/>
        <v>103931848.8</v>
      </c>
    </row>
    <row r="30" spans="1:7" ht="30" customHeight="1">
      <c r="A30" t="s">
        <v>114</v>
      </c>
      <c r="B30" s="28" t="s">
        <v>227</v>
      </c>
      <c r="C30" s="29">
        <v>146215238.40000001</v>
      </c>
      <c r="D30" s="26">
        <v>2015</v>
      </c>
      <c r="E30" s="26" t="s">
        <v>215</v>
      </c>
      <c r="F30" s="30">
        <f t="shared" ca="1" si="0"/>
        <v>29262314.680000003</v>
      </c>
      <c r="G30" s="29">
        <f t="shared" ca="1" si="1"/>
        <v>116952923.72</v>
      </c>
    </row>
    <row r="31" spans="1:7">
      <c r="A31" t="s">
        <v>114</v>
      </c>
      <c r="B31" s="28" t="s">
        <v>228</v>
      </c>
      <c r="C31" s="29">
        <v>28107340.800000001</v>
      </c>
      <c r="D31" s="26">
        <v>2015</v>
      </c>
      <c r="E31" s="26" t="s">
        <v>215</v>
      </c>
      <c r="F31" s="30">
        <f t="shared" ca="1" si="0"/>
        <v>5643215.1600000001</v>
      </c>
      <c r="G31" s="29">
        <f t="shared" ca="1" si="1"/>
        <v>22464125.640000001</v>
      </c>
    </row>
    <row r="32" spans="1:7">
      <c r="A32" t="s">
        <v>114</v>
      </c>
      <c r="B32" s="28" t="s">
        <v>229</v>
      </c>
      <c r="C32" s="29">
        <v>44533843.200000003</v>
      </c>
      <c r="D32" s="26">
        <v>2015</v>
      </c>
      <c r="E32" s="26" t="s">
        <v>215</v>
      </c>
      <c r="F32" s="30">
        <f t="shared" ca="1" si="0"/>
        <v>8916235.6400000006</v>
      </c>
      <c r="G32" s="29">
        <f t="shared" ca="1" si="1"/>
        <v>35617607.560000002</v>
      </c>
    </row>
    <row r="33" spans="1:7" ht="30" customHeight="1">
      <c r="A33" t="s">
        <v>114</v>
      </c>
      <c r="B33" s="28" t="s">
        <v>230</v>
      </c>
      <c r="C33" s="29">
        <v>60960345.599999987</v>
      </c>
      <c r="D33" s="26">
        <v>2015</v>
      </c>
      <c r="E33" s="26" t="s">
        <v>199</v>
      </c>
      <c r="F33" s="30">
        <f t="shared" ca="1" si="0"/>
        <v>12207710.119999997</v>
      </c>
      <c r="G33" s="29">
        <f t="shared" ca="1" si="1"/>
        <v>48752635.479999989</v>
      </c>
    </row>
    <row r="34" spans="1:7">
      <c r="A34" t="s">
        <v>114</v>
      </c>
      <c r="B34" s="28" t="s">
        <v>231</v>
      </c>
      <c r="C34" s="29">
        <v>77386848</v>
      </c>
      <c r="D34" s="26">
        <v>2015</v>
      </c>
      <c r="E34" s="26" t="s">
        <v>199</v>
      </c>
      <c r="F34" s="30">
        <f t="shared" ca="1" si="0"/>
        <v>15477649.600000001</v>
      </c>
      <c r="G34" s="29">
        <f t="shared" ca="1" si="1"/>
        <v>61909198.399999999</v>
      </c>
    </row>
    <row r="35" spans="1:7">
      <c r="A35" t="s">
        <v>114</v>
      </c>
      <c r="B35" s="28" t="s">
        <v>232</v>
      </c>
      <c r="C35" s="29">
        <v>93813350.399999991</v>
      </c>
      <c r="D35" s="26">
        <v>2015</v>
      </c>
      <c r="E35" s="26" t="s">
        <v>199</v>
      </c>
      <c r="F35" s="30">
        <f t="shared" ca="1" si="0"/>
        <v>18776046.079999998</v>
      </c>
      <c r="G35" s="29">
        <f t="shared" ca="1" si="1"/>
        <v>75037304.319999993</v>
      </c>
    </row>
    <row r="36" spans="1:7" ht="30" customHeight="1">
      <c r="A36" t="s">
        <v>114</v>
      </c>
      <c r="B36" s="28" t="s">
        <v>233</v>
      </c>
      <c r="C36" s="29">
        <v>110239852.8</v>
      </c>
      <c r="D36" s="26">
        <v>2015</v>
      </c>
      <c r="E36" s="26" t="s">
        <v>199</v>
      </c>
      <c r="F36" s="30">
        <f t="shared" ca="1" si="0"/>
        <v>22053427.560000002</v>
      </c>
      <c r="G36" s="29">
        <f t="shared" ca="1" si="1"/>
        <v>88186425.239999995</v>
      </c>
    </row>
    <row r="37" spans="1:7">
      <c r="A37" t="s">
        <v>114</v>
      </c>
      <c r="B37" s="28" t="s">
        <v>234</v>
      </c>
      <c r="C37" s="29">
        <v>126666355.2</v>
      </c>
      <c r="D37" s="26">
        <v>2015</v>
      </c>
      <c r="E37" s="26" t="s">
        <v>199</v>
      </c>
      <c r="F37" s="30">
        <f t="shared" ca="1" si="0"/>
        <v>25334002.040000003</v>
      </c>
      <c r="G37" s="29">
        <f t="shared" ca="1" si="1"/>
        <v>101332353.16</v>
      </c>
    </row>
    <row r="38" spans="1:7">
      <c r="A38" t="s">
        <v>114</v>
      </c>
      <c r="B38" s="28" t="s">
        <v>235</v>
      </c>
      <c r="C38" s="29">
        <v>143092857.59999999</v>
      </c>
      <c r="D38" s="26">
        <v>2015</v>
      </c>
      <c r="E38" s="26" t="s">
        <v>215</v>
      </c>
      <c r="F38" s="30">
        <f t="shared" ca="1" si="0"/>
        <v>28622265.52</v>
      </c>
      <c r="G38" s="29">
        <f t="shared" ca="1" si="1"/>
        <v>114470592.08</v>
      </c>
    </row>
    <row r="39" spans="1:7" ht="30" customHeight="1">
      <c r="A39" t="s">
        <v>114</v>
      </c>
      <c r="B39" s="28" t="s">
        <v>236</v>
      </c>
      <c r="C39" s="29">
        <v>26448576</v>
      </c>
      <c r="D39" s="26">
        <v>2015</v>
      </c>
      <c r="E39" s="26" t="s">
        <v>215</v>
      </c>
      <c r="F39" s="30">
        <f t="shared" ca="1" si="0"/>
        <v>5306880.2</v>
      </c>
      <c r="G39" s="29">
        <f t="shared" ca="1" si="1"/>
        <v>21141695.800000001</v>
      </c>
    </row>
    <row r="40" spans="1:7">
      <c r="A40" t="s">
        <v>114</v>
      </c>
      <c r="B40" s="28" t="s">
        <v>237</v>
      </c>
      <c r="C40" s="29">
        <v>42727238.399999999</v>
      </c>
      <c r="D40" s="26">
        <v>2015</v>
      </c>
      <c r="E40" s="26" t="s">
        <v>215</v>
      </c>
      <c r="F40" s="30">
        <f t="shared" ca="1" si="0"/>
        <v>8562857.6799999997</v>
      </c>
      <c r="G40" s="29">
        <f t="shared" ca="1" si="1"/>
        <v>34164380.719999999</v>
      </c>
    </row>
    <row r="41" spans="1:7">
      <c r="A41" t="s">
        <v>114</v>
      </c>
      <c r="B41" s="28" t="s">
        <v>238</v>
      </c>
      <c r="C41" s="29">
        <v>57675340.799999997</v>
      </c>
      <c r="D41" s="26">
        <v>2015</v>
      </c>
      <c r="E41" s="26" t="s">
        <v>215</v>
      </c>
      <c r="F41" s="30">
        <f t="shared" ca="1" si="0"/>
        <v>11555849.16</v>
      </c>
      <c r="G41" s="29">
        <f t="shared" ca="1" si="1"/>
        <v>46119491.640000001</v>
      </c>
    </row>
    <row r="42" spans="1:7">
      <c r="A42" t="s">
        <v>114</v>
      </c>
      <c r="B42" s="28" t="s">
        <v>239</v>
      </c>
      <c r="C42" s="29">
        <v>74101843.200000003</v>
      </c>
      <c r="D42" s="26">
        <v>2015</v>
      </c>
      <c r="E42" s="26" t="s">
        <v>215</v>
      </c>
      <c r="F42" s="30">
        <f t="shared" ca="1" si="0"/>
        <v>14834738.640000001</v>
      </c>
      <c r="G42" s="29">
        <f t="shared" ca="1" si="1"/>
        <v>59267104.560000002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2"/>
  <sheetViews>
    <sheetView workbookViewId="0">
      <selection activeCell="A7" sqref="A7:A8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1" t="s">
        <v>25</v>
      </c>
      <c r="C2" s="31" t="s">
        <v>26</v>
      </c>
      <c r="D2" s="31" t="s">
        <v>94</v>
      </c>
      <c r="E2" s="32" t="s">
        <v>240</v>
      </c>
      <c r="F2" s="32" t="s">
        <v>241</v>
      </c>
    </row>
    <row r="3" spans="1:6">
      <c r="A3" t="s">
        <v>114</v>
      </c>
      <c r="B3" s="31" t="s">
        <v>47</v>
      </c>
      <c r="C3" s="31">
        <v>10</v>
      </c>
      <c r="D3" s="31"/>
      <c r="E3" s="33">
        <v>45430</v>
      </c>
      <c r="F3" s="33">
        <f>EDATE(E3, 24)</f>
        <v>46160</v>
      </c>
    </row>
    <row r="4" spans="1:6">
      <c r="A4" t="s">
        <v>114</v>
      </c>
      <c r="B4" s="31" t="s">
        <v>48</v>
      </c>
      <c r="C4" s="31">
        <v>11</v>
      </c>
      <c r="D4" s="31"/>
      <c r="E4" s="33">
        <v>43935</v>
      </c>
      <c r="F4" s="33">
        <f>EDATE(E4, 24)</f>
        <v>44665</v>
      </c>
    </row>
    <row r="5" spans="1:6">
      <c r="A5" t="s">
        <v>114</v>
      </c>
      <c r="B5" s="31" t="s">
        <v>51</v>
      </c>
      <c r="C5" s="31">
        <v>12</v>
      </c>
      <c r="D5" s="31">
        <v>2</v>
      </c>
      <c r="E5" s="33">
        <v>44393</v>
      </c>
      <c r="F5" s="33">
        <f>EDATE(E5, 24)</f>
        <v>45123</v>
      </c>
    </row>
    <row r="6" spans="1:6">
      <c r="A6" t="s">
        <v>114</v>
      </c>
      <c r="B6" s="31" t="s">
        <v>52</v>
      </c>
      <c r="C6" s="31">
        <v>13</v>
      </c>
      <c r="D6" s="31"/>
      <c r="E6" s="33">
        <v>44393</v>
      </c>
      <c r="F6" s="33">
        <f>EDATE(E6, 24)</f>
        <v>45123</v>
      </c>
    </row>
    <row r="41" spans="2:6">
      <c r="B41" s="31" t="s">
        <v>242</v>
      </c>
      <c r="C41" s="31">
        <v>6</v>
      </c>
      <c r="D41" s="31">
        <v>1</v>
      </c>
      <c r="E41" s="33">
        <v>45549</v>
      </c>
      <c r="F41" s="33">
        <f>EDATE(E41, 24)</f>
        <v>46279</v>
      </c>
    </row>
    <row r="42" spans="2:6">
      <c r="B42" s="31" t="s">
        <v>243</v>
      </c>
      <c r="C42" s="31">
        <v>7</v>
      </c>
      <c r="D42" s="31">
        <v>2</v>
      </c>
      <c r="E42" s="33">
        <v>45550</v>
      </c>
      <c r="F42" s="33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16" t="s">
        <v>247</v>
      </c>
      <c r="C2" s="8">
        <v>1</v>
      </c>
      <c r="D2" s="8">
        <v>1</v>
      </c>
      <c r="E2" s="5">
        <v>2</v>
      </c>
      <c r="F2" s="3" t="s">
        <v>248</v>
      </c>
      <c r="H2" t="s">
        <v>249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248</v>
      </c>
      <c r="H3" t="s">
        <v>249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250</v>
      </c>
      <c r="H4" t="s">
        <v>251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248</v>
      </c>
      <c r="H5" t="s">
        <v>252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250</v>
      </c>
      <c r="H6" t="s">
        <v>251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253</v>
      </c>
      <c r="H7" t="s">
        <v>252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248</v>
      </c>
      <c r="H8" t="s">
        <v>254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248</v>
      </c>
      <c r="H9" t="s">
        <v>252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248</v>
      </c>
      <c r="H10" t="s">
        <v>252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253</v>
      </c>
      <c r="H11" t="s">
        <v>252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255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248</v>
      </c>
      <c r="H13" t="s">
        <v>249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256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256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255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248</v>
      </c>
      <c r="H17" t="s">
        <v>249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255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257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258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259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255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248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255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260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256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255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248</v>
      </c>
      <c r="H28" t="s">
        <v>252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248</v>
      </c>
      <c r="H29" t="s">
        <v>252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256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248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256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248</v>
      </c>
      <c r="H33" t="s">
        <v>249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248</v>
      </c>
      <c r="H34" t="s">
        <v>249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248</v>
      </c>
      <c r="H35" t="s">
        <v>249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248</v>
      </c>
      <c r="H36" t="s">
        <v>252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248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255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248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248</v>
      </c>
      <c r="H40" t="s">
        <v>252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248</v>
      </c>
      <c r="H41" t="s">
        <v>252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256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255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258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248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255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258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261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255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257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.75" customHeight="1">
      <c r="A1" s="34" t="s">
        <v>262</v>
      </c>
      <c r="B1" s="34" t="s">
        <v>263</v>
      </c>
      <c r="C1" s="34" t="s">
        <v>264</v>
      </c>
      <c r="D1" s="34" t="s">
        <v>265</v>
      </c>
      <c r="E1" s="35" t="s">
        <v>266</v>
      </c>
    </row>
    <row r="2" spans="1:5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5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5">
      <c r="A4" t="s">
        <v>260</v>
      </c>
      <c r="B4" t="s">
        <v>271</v>
      </c>
      <c r="C4" t="s">
        <v>260</v>
      </c>
      <c r="D4">
        <v>19</v>
      </c>
      <c r="E4">
        <v>3</v>
      </c>
    </row>
    <row r="5" spans="1:5">
      <c r="A5" t="s">
        <v>250</v>
      </c>
      <c r="B5" t="s">
        <v>251</v>
      </c>
      <c r="C5" t="s">
        <v>250</v>
      </c>
      <c r="D5">
        <v>18</v>
      </c>
      <c r="E5">
        <v>4</v>
      </c>
    </row>
    <row r="6" spans="1:5">
      <c r="A6" t="s">
        <v>253</v>
      </c>
      <c r="B6" t="s">
        <v>252</v>
      </c>
      <c r="C6" t="s">
        <v>253</v>
      </c>
      <c r="D6">
        <v>17</v>
      </c>
      <c r="E6">
        <v>5</v>
      </c>
    </row>
    <row r="7" spans="1:5">
      <c r="A7" t="s">
        <v>248</v>
      </c>
      <c r="B7" t="s">
        <v>249</v>
      </c>
      <c r="C7" t="s">
        <v>248</v>
      </c>
      <c r="D7">
        <v>16</v>
      </c>
      <c r="E7">
        <v>6</v>
      </c>
    </row>
    <row r="8" spans="1:5">
      <c r="A8" t="s">
        <v>257</v>
      </c>
      <c r="B8" t="s">
        <v>254</v>
      </c>
      <c r="C8" t="s">
        <v>257</v>
      </c>
      <c r="D8">
        <v>15</v>
      </c>
      <c r="E8">
        <v>7</v>
      </c>
    </row>
    <row r="9" spans="1:5">
      <c r="A9" t="s">
        <v>256</v>
      </c>
      <c r="B9" t="s">
        <v>272</v>
      </c>
      <c r="C9" t="s">
        <v>256</v>
      </c>
      <c r="D9">
        <v>14</v>
      </c>
      <c r="E9">
        <v>8</v>
      </c>
    </row>
    <row r="10" spans="1:5">
      <c r="A10" t="s">
        <v>255</v>
      </c>
      <c r="B10" t="s">
        <v>273</v>
      </c>
      <c r="C10" t="s">
        <v>255</v>
      </c>
      <c r="D10">
        <v>13</v>
      </c>
      <c r="E10">
        <v>9</v>
      </c>
    </row>
    <row r="11" spans="1:5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5">
      <c r="A12" t="s">
        <v>261</v>
      </c>
      <c r="B12" t="s">
        <v>276</v>
      </c>
      <c r="C12" t="s">
        <v>261</v>
      </c>
      <c r="D12">
        <v>11</v>
      </c>
      <c r="E12">
        <v>11</v>
      </c>
    </row>
    <row r="13" spans="1:5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5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5">
      <c r="A15" t="s">
        <v>259</v>
      </c>
      <c r="B15" t="s">
        <v>281</v>
      </c>
      <c r="C15" t="s">
        <v>259</v>
      </c>
      <c r="D15">
        <v>8</v>
      </c>
      <c r="E15">
        <v>14</v>
      </c>
    </row>
    <row r="16" spans="1:5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2025-06-14T14:04:57Z</dcterms:modified>
  <cp:category/>
  <cp:contentStatus/>
</cp:coreProperties>
</file>