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0" documentId="13_ncr:1_{F7BF0316-ABEF-4DCB-8541-A8E74EC7AB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9"/>
</workbook>
</file>

<file path=xl/calcChain.xml><?xml version="1.0" encoding="utf-8"?>
<calcChain xmlns="http://schemas.openxmlformats.org/spreadsheetml/2006/main">
  <c r="D26" i="8" l="1"/>
  <c r="D31" i="8" s="1"/>
  <c r="D36" i="8" s="1"/>
  <c r="D41" i="8" s="1"/>
  <c r="D46" i="8" s="1"/>
  <c r="D51" i="8" s="1"/>
  <c r="D22" i="8"/>
  <c r="D27" i="8" s="1"/>
  <c r="D32" i="8" s="1"/>
  <c r="D37" i="8" s="1"/>
  <c r="D42" i="8" s="1"/>
  <c r="D47" i="8" s="1"/>
  <c r="D18" i="8"/>
  <c r="D23" i="8" s="1"/>
  <c r="D28" i="8" s="1"/>
  <c r="D33" i="8" s="1"/>
  <c r="D38" i="8" s="1"/>
  <c r="D43" i="8" s="1"/>
  <c r="D48" i="8" s="1"/>
  <c r="D16" i="8"/>
  <c r="D21" i="8" s="1"/>
  <c r="D14" i="8"/>
  <c r="D19" i="8" s="1"/>
  <c r="D24" i="8" s="1"/>
  <c r="D29" i="8" s="1"/>
  <c r="D34" i="8" s="1"/>
  <c r="D39" i="8" s="1"/>
  <c r="D44" i="8" s="1"/>
  <c r="D49" i="8" s="1"/>
  <c r="D12" i="8"/>
  <c r="D17" i="8" s="1"/>
  <c r="D11" i="8"/>
  <c r="D10" i="8"/>
  <c r="D15" i="8" s="1"/>
  <c r="D20" i="8" s="1"/>
  <c r="D25" i="8" s="1"/>
  <c r="D30" i="8" s="1"/>
  <c r="D35" i="8" s="1"/>
  <c r="D40" i="8" s="1"/>
  <c r="D45" i="8" s="1"/>
  <c r="D50" i="8" s="1"/>
  <c r="D9" i="8"/>
  <c r="D8" i="8"/>
  <c r="D13" i="8" s="1"/>
  <c r="D7" i="8"/>
  <c r="C6" i="8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4" i="8"/>
  <c r="C5" i="8" s="1"/>
  <c r="C3" i="8"/>
  <c r="F40" i="7"/>
  <c r="F39" i="7"/>
  <c r="F4" i="7"/>
  <c r="F3" i="7"/>
  <c r="F39" i="6"/>
  <c r="G39" i="6" s="1"/>
  <c r="F38" i="6"/>
  <c r="G38" i="6" s="1"/>
  <c r="F37" i="6"/>
  <c r="G37" i="6" s="1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AA51" i="3"/>
  <c r="X51" i="3"/>
  <c r="Y51" i="3" s="1"/>
  <c r="Z51" i="3" s="1"/>
  <c r="W51" i="3"/>
  <c r="V51" i="3"/>
  <c r="U51" i="3"/>
  <c r="T51" i="3"/>
  <c r="G51" i="3"/>
  <c r="F51" i="3"/>
  <c r="E51" i="3"/>
  <c r="AD51" i="3" s="1"/>
  <c r="X50" i="3"/>
  <c r="W50" i="3"/>
  <c r="Y50" i="3" s="1"/>
  <c r="V50" i="3"/>
  <c r="U50" i="3"/>
  <c r="T50" i="3"/>
  <c r="F50" i="3"/>
  <c r="E50" i="3"/>
  <c r="X49" i="3"/>
  <c r="W49" i="3"/>
  <c r="V49" i="3"/>
  <c r="Y49" i="3" s="1"/>
  <c r="U49" i="3"/>
  <c r="T49" i="3"/>
  <c r="F49" i="3"/>
  <c r="E49" i="3"/>
  <c r="X48" i="3"/>
  <c r="W48" i="3"/>
  <c r="V48" i="3"/>
  <c r="Y48" i="3" s="1"/>
  <c r="U48" i="3"/>
  <c r="T48" i="3"/>
  <c r="F48" i="3"/>
  <c r="E48" i="3"/>
  <c r="X47" i="3"/>
  <c r="W47" i="3"/>
  <c r="V47" i="3"/>
  <c r="Y47" i="3" s="1"/>
  <c r="U47" i="3"/>
  <c r="T47" i="3"/>
  <c r="F47" i="3"/>
  <c r="E47" i="3"/>
  <c r="AD46" i="3"/>
  <c r="X46" i="3"/>
  <c r="W46" i="3"/>
  <c r="V46" i="3"/>
  <c r="Y46" i="3" s="1"/>
  <c r="Z46" i="3" s="1"/>
  <c r="U46" i="3"/>
  <c r="T46" i="3"/>
  <c r="F46" i="3"/>
  <c r="G46" i="3" s="1"/>
  <c r="E46" i="3"/>
  <c r="AC46" i="3" s="1"/>
  <c r="AC45" i="3"/>
  <c r="X45" i="3"/>
  <c r="W45" i="3"/>
  <c r="V45" i="3"/>
  <c r="U45" i="3"/>
  <c r="Y45" i="3" s="1"/>
  <c r="Z45" i="3" s="1"/>
  <c r="T45" i="3"/>
  <c r="F45" i="3"/>
  <c r="G45" i="3" s="1"/>
  <c r="E45" i="3"/>
  <c r="AD45" i="3" s="1"/>
  <c r="AD44" i="3"/>
  <c r="AB44" i="3"/>
  <c r="X44" i="3"/>
  <c r="W44" i="3"/>
  <c r="V44" i="3"/>
  <c r="U44" i="3"/>
  <c r="T44" i="3"/>
  <c r="F44" i="3"/>
  <c r="G44" i="3" s="1"/>
  <c r="E44" i="3"/>
  <c r="AC44" i="3" s="1"/>
  <c r="AD43" i="3"/>
  <c r="AB43" i="3"/>
  <c r="X43" i="3"/>
  <c r="W43" i="3"/>
  <c r="V43" i="3"/>
  <c r="U43" i="3"/>
  <c r="Y43" i="3" s="1"/>
  <c r="Z43" i="3" s="1"/>
  <c r="T43" i="3"/>
  <c r="F43" i="3"/>
  <c r="G43" i="3" s="1"/>
  <c r="E43" i="3"/>
  <c r="AC43" i="3" s="1"/>
  <c r="AD42" i="3"/>
  <c r="AB42" i="3"/>
  <c r="X42" i="3"/>
  <c r="W42" i="3"/>
  <c r="V42" i="3"/>
  <c r="U42" i="3"/>
  <c r="T42" i="3"/>
  <c r="F42" i="3"/>
  <c r="G42" i="3" s="1"/>
  <c r="E42" i="3"/>
  <c r="AC42" i="3" s="1"/>
  <c r="AD41" i="3"/>
  <c r="AC41" i="3"/>
  <c r="AB41" i="3"/>
  <c r="X41" i="3"/>
  <c r="W41" i="3"/>
  <c r="V41" i="3"/>
  <c r="U41" i="3"/>
  <c r="Y41" i="3" s="1"/>
  <c r="Z41" i="3" s="1"/>
  <c r="T41" i="3"/>
  <c r="F41" i="3"/>
  <c r="G41" i="3" s="1"/>
  <c r="E41" i="3"/>
  <c r="AA41" i="3" s="1"/>
  <c r="AD40" i="3"/>
  <c r="AC40" i="3"/>
  <c r="AB40" i="3"/>
  <c r="AA40" i="3"/>
  <c r="X40" i="3"/>
  <c r="W40" i="3"/>
  <c r="V40" i="3"/>
  <c r="U40" i="3"/>
  <c r="Y40" i="3" s="1"/>
  <c r="Z40" i="3" s="1"/>
  <c r="T40" i="3"/>
  <c r="G40" i="3"/>
  <c r="F40" i="3"/>
  <c r="E40" i="3"/>
  <c r="AD39" i="3"/>
  <c r="AC39" i="3"/>
  <c r="AB39" i="3"/>
  <c r="Z39" i="3"/>
  <c r="X39" i="3"/>
  <c r="W39" i="3"/>
  <c r="V39" i="3"/>
  <c r="U39" i="3"/>
  <c r="Y39" i="3" s="1"/>
  <c r="T39" i="3"/>
  <c r="K39" i="3"/>
  <c r="G39" i="3"/>
  <c r="F39" i="3"/>
  <c r="AA39" i="3" s="1"/>
  <c r="E39" i="3"/>
  <c r="AD38" i="3"/>
  <c r="AC38" i="3"/>
  <c r="AB38" i="3"/>
  <c r="X38" i="3"/>
  <c r="W38" i="3"/>
  <c r="V38" i="3"/>
  <c r="U38" i="3"/>
  <c r="Y38" i="3" s="1"/>
  <c r="Z38" i="3" s="1"/>
  <c r="T38" i="3"/>
  <c r="K38" i="3"/>
  <c r="G38" i="3"/>
  <c r="F38" i="3"/>
  <c r="AA38" i="3" s="1"/>
  <c r="E38" i="3"/>
  <c r="AD37" i="3"/>
  <c r="AC37" i="3"/>
  <c r="AB37" i="3"/>
  <c r="Z37" i="3"/>
  <c r="X37" i="3"/>
  <c r="W37" i="3"/>
  <c r="V37" i="3"/>
  <c r="U37" i="3"/>
  <c r="Y37" i="3" s="1"/>
  <c r="T37" i="3"/>
  <c r="K37" i="3"/>
  <c r="G37" i="3"/>
  <c r="F37" i="3"/>
  <c r="AA37" i="3" s="1"/>
  <c r="E37" i="3"/>
  <c r="X36" i="3"/>
  <c r="W36" i="3"/>
  <c r="V36" i="3"/>
  <c r="U36" i="3"/>
  <c r="Y36" i="3" s="1"/>
  <c r="Z36" i="3" s="1"/>
  <c r="T36" i="3"/>
  <c r="F36" i="3"/>
  <c r="AB36" i="3" s="1"/>
  <c r="E36" i="3"/>
  <c r="Y35" i="3"/>
  <c r="Z35" i="3" s="1"/>
  <c r="X35" i="3"/>
  <c r="W35" i="3"/>
  <c r="V35" i="3"/>
  <c r="U35" i="3"/>
  <c r="T35" i="3"/>
  <c r="K35" i="3"/>
  <c r="F35" i="3"/>
  <c r="E35" i="3"/>
  <c r="AD35" i="3" s="1"/>
  <c r="Y34" i="3"/>
  <c r="Z34" i="3" s="1"/>
  <c r="X34" i="3"/>
  <c r="W34" i="3"/>
  <c r="V34" i="3"/>
  <c r="U34" i="3"/>
  <c r="T34" i="3"/>
  <c r="K34" i="3"/>
  <c r="F34" i="3"/>
  <c r="E34" i="3"/>
  <c r="AD34" i="3" s="1"/>
  <c r="Y33" i="3"/>
  <c r="Z33" i="3" s="1"/>
  <c r="X33" i="3"/>
  <c r="W33" i="3"/>
  <c r="V33" i="3"/>
  <c r="U33" i="3"/>
  <c r="T33" i="3"/>
  <c r="K33" i="3"/>
  <c r="F33" i="3"/>
  <c r="E33" i="3"/>
  <c r="AD33" i="3" s="1"/>
  <c r="Y32" i="3"/>
  <c r="Z32" i="3" s="1"/>
  <c r="X32" i="3"/>
  <c r="W32" i="3"/>
  <c r="V32" i="3"/>
  <c r="U32" i="3"/>
  <c r="T32" i="3"/>
  <c r="K32" i="3"/>
  <c r="F32" i="3"/>
  <c r="E32" i="3"/>
  <c r="Y31" i="3"/>
  <c r="X31" i="3"/>
  <c r="W31" i="3"/>
  <c r="V31" i="3"/>
  <c r="U31" i="3"/>
  <c r="T31" i="3"/>
  <c r="F31" i="3"/>
  <c r="E31" i="3"/>
  <c r="X30" i="3"/>
  <c r="W30" i="3"/>
  <c r="Y30" i="3" s="1"/>
  <c r="Z30" i="3" s="1"/>
  <c r="V30" i="3"/>
  <c r="U30" i="3"/>
  <c r="T30" i="3"/>
  <c r="G30" i="3"/>
  <c r="F30" i="3"/>
  <c r="E30" i="3"/>
  <c r="X29" i="3"/>
  <c r="W29" i="3"/>
  <c r="Y29" i="3" s="1"/>
  <c r="Z29" i="3" s="1"/>
  <c r="V29" i="3"/>
  <c r="U29" i="3"/>
  <c r="T29" i="3"/>
  <c r="F29" i="3"/>
  <c r="E29" i="3"/>
  <c r="X28" i="3"/>
  <c r="W28" i="3"/>
  <c r="V28" i="3"/>
  <c r="U28" i="3"/>
  <c r="T28" i="3"/>
  <c r="F28" i="3"/>
  <c r="E28" i="3"/>
  <c r="G28" i="3" s="1"/>
  <c r="X27" i="3"/>
  <c r="W27" i="3"/>
  <c r="V27" i="3"/>
  <c r="U27" i="3"/>
  <c r="T27" i="3"/>
  <c r="F27" i="3"/>
  <c r="E27" i="3"/>
  <c r="Z26" i="3"/>
  <c r="X26" i="3"/>
  <c r="W26" i="3"/>
  <c r="Y26" i="3" s="1"/>
  <c r="V26" i="3"/>
  <c r="U26" i="3"/>
  <c r="T26" i="3"/>
  <c r="F26" i="3"/>
  <c r="E26" i="3"/>
  <c r="AD26" i="3" s="1"/>
  <c r="X25" i="3"/>
  <c r="W25" i="3"/>
  <c r="Y25" i="3" s="1"/>
  <c r="Z25" i="3" s="1"/>
  <c r="V25" i="3"/>
  <c r="U25" i="3"/>
  <c r="T25" i="3"/>
  <c r="K25" i="3"/>
  <c r="F25" i="3"/>
  <c r="E25" i="3"/>
  <c r="X24" i="3"/>
  <c r="W24" i="3"/>
  <c r="Y24" i="3" s="1"/>
  <c r="Z24" i="3" s="1"/>
  <c r="V24" i="3"/>
  <c r="U24" i="3"/>
  <c r="T24" i="3"/>
  <c r="K24" i="3"/>
  <c r="F24" i="3"/>
  <c r="E24" i="3"/>
  <c r="AC24" i="3" s="1"/>
  <c r="X23" i="3"/>
  <c r="W23" i="3"/>
  <c r="Y23" i="3" s="1"/>
  <c r="Z23" i="3" s="1"/>
  <c r="V23" i="3"/>
  <c r="U23" i="3"/>
  <c r="T23" i="3"/>
  <c r="K23" i="3"/>
  <c r="F23" i="3"/>
  <c r="E23" i="3"/>
  <c r="AC23" i="3" s="1"/>
  <c r="Y22" i="3"/>
  <c r="Z22" i="3" s="1"/>
  <c r="X22" i="3"/>
  <c r="W22" i="3"/>
  <c r="V22" i="3"/>
  <c r="U22" i="3"/>
  <c r="T22" i="3"/>
  <c r="K22" i="3"/>
  <c r="F22" i="3"/>
  <c r="E22" i="3"/>
  <c r="AC22" i="3" s="1"/>
  <c r="X21" i="3"/>
  <c r="W21" i="3"/>
  <c r="Y21" i="3" s="1"/>
  <c r="Z21" i="3" s="1"/>
  <c r="V21" i="3"/>
  <c r="U21" i="3"/>
  <c r="T21" i="3"/>
  <c r="F21" i="3"/>
  <c r="G21" i="3" s="1"/>
  <c r="E21" i="3"/>
  <c r="AD20" i="3"/>
  <c r="X20" i="3"/>
  <c r="W20" i="3"/>
  <c r="V20" i="3"/>
  <c r="U20" i="3"/>
  <c r="T20" i="3"/>
  <c r="F20" i="3"/>
  <c r="G20" i="3" s="1"/>
  <c r="E20" i="3"/>
  <c r="AC20" i="3" s="1"/>
  <c r="AC19" i="3"/>
  <c r="X19" i="3"/>
  <c r="W19" i="3"/>
  <c r="V19" i="3"/>
  <c r="U19" i="3"/>
  <c r="Y19" i="3" s="1"/>
  <c r="Z19" i="3" s="1"/>
  <c r="T19" i="3"/>
  <c r="F19" i="3"/>
  <c r="G19" i="3" s="1"/>
  <c r="E19" i="3"/>
  <c r="AD19" i="3" s="1"/>
  <c r="AD18" i="3"/>
  <c r="AB18" i="3"/>
  <c r="X18" i="3"/>
  <c r="W18" i="3"/>
  <c r="V18" i="3"/>
  <c r="U18" i="3"/>
  <c r="Y18" i="3" s="1"/>
  <c r="Z18" i="3" s="1"/>
  <c r="T18" i="3"/>
  <c r="F18" i="3"/>
  <c r="G18" i="3" s="1"/>
  <c r="E18" i="3"/>
  <c r="AC18" i="3" s="1"/>
  <c r="AD17" i="3"/>
  <c r="AB17" i="3"/>
  <c r="X17" i="3"/>
  <c r="W17" i="3"/>
  <c r="V17" i="3"/>
  <c r="U17" i="3"/>
  <c r="T17" i="3"/>
  <c r="F17" i="3"/>
  <c r="G17" i="3" s="1"/>
  <c r="E17" i="3"/>
  <c r="AC17" i="3" s="1"/>
  <c r="AD16" i="3"/>
  <c r="AC16" i="3"/>
  <c r="AB16" i="3"/>
  <c r="AA16" i="3"/>
  <c r="X16" i="3"/>
  <c r="W16" i="3"/>
  <c r="V16" i="3"/>
  <c r="U16" i="3"/>
  <c r="Y16" i="3" s="1"/>
  <c r="Z16" i="3" s="1"/>
  <c r="T16" i="3"/>
  <c r="G16" i="3"/>
  <c r="F16" i="3"/>
  <c r="E16" i="3"/>
  <c r="AD15" i="3"/>
  <c r="AC15" i="3"/>
  <c r="AB15" i="3"/>
  <c r="AA15" i="3"/>
  <c r="X15" i="3"/>
  <c r="W15" i="3"/>
  <c r="V15" i="3"/>
  <c r="U15" i="3"/>
  <c r="Y15" i="3" s="1"/>
  <c r="Z15" i="3" s="1"/>
  <c r="T15" i="3"/>
  <c r="K15" i="3"/>
  <c r="G15" i="3"/>
  <c r="F15" i="3"/>
  <c r="E15" i="3"/>
  <c r="AD14" i="3"/>
  <c r="AC14" i="3"/>
  <c r="AB14" i="3"/>
  <c r="AA14" i="3"/>
  <c r="X14" i="3"/>
  <c r="W14" i="3"/>
  <c r="V14" i="3"/>
  <c r="U14" i="3"/>
  <c r="T14" i="3"/>
  <c r="K14" i="3"/>
  <c r="G14" i="3"/>
  <c r="F14" i="3"/>
  <c r="E14" i="3"/>
  <c r="AD13" i="3"/>
  <c r="AC13" i="3"/>
  <c r="AB13" i="3"/>
  <c r="AA13" i="3"/>
  <c r="X13" i="3"/>
  <c r="W13" i="3"/>
  <c r="V13" i="3"/>
  <c r="U13" i="3"/>
  <c r="T13" i="3"/>
  <c r="K13" i="3"/>
  <c r="G13" i="3"/>
  <c r="F13" i="3"/>
  <c r="E13" i="3"/>
  <c r="AD12" i="3"/>
  <c r="AC12" i="3"/>
  <c r="AB12" i="3"/>
  <c r="AA12" i="3"/>
  <c r="X12" i="3"/>
  <c r="W12" i="3"/>
  <c r="V12" i="3"/>
  <c r="U12" i="3"/>
  <c r="Y12" i="3" s="1"/>
  <c r="Z12" i="3" s="1"/>
  <c r="T12" i="3"/>
  <c r="K12" i="3"/>
  <c r="G12" i="3"/>
  <c r="F12" i="3"/>
  <c r="E12" i="3"/>
  <c r="AD11" i="3"/>
  <c r="AC11" i="3"/>
  <c r="AB11" i="3"/>
  <c r="AA11" i="3"/>
  <c r="X11" i="3"/>
  <c r="W11" i="3"/>
  <c r="V11" i="3"/>
  <c r="U11" i="3"/>
  <c r="Y11" i="3" s="1"/>
  <c r="Z11" i="3" s="1"/>
  <c r="T11" i="3"/>
  <c r="G11" i="3"/>
  <c r="F11" i="3"/>
  <c r="E11" i="3"/>
  <c r="X10" i="3"/>
  <c r="W10" i="3"/>
  <c r="V10" i="3"/>
  <c r="U10" i="3"/>
  <c r="Y10" i="3" s="1"/>
  <c r="Z10" i="3" s="1"/>
  <c r="T10" i="3"/>
  <c r="F10" i="3"/>
  <c r="AB10" i="3" s="1"/>
  <c r="E10" i="3"/>
  <c r="Y9" i="3"/>
  <c r="Z9" i="3" s="1"/>
  <c r="X9" i="3"/>
  <c r="W9" i="3"/>
  <c r="V9" i="3"/>
  <c r="U9" i="3"/>
  <c r="T9" i="3"/>
  <c r="K9" i="3"/>
  <c r="F9" i="3"/>
  <c r="AA9" i="3" s="1"/>
  <c r="E9" i="3"/>
  <c r="Y8" i="3"/>
  <c r="Z8" i="3" s="1"/>
  <c r="X8" i="3"/>
  <c r="W8" i="3"/>
  <c r="V8" i="3"/>
  <c r="U8" i="3"/>
  <c r="T8" i="3"/>
  <c r="F8" i="3"/>
  <c r="E8" i="3"/>
  <c r="G8" i="3" s="1"/>
  <c r="AA7" i="3"/>
  <c r="X7" i="3"/>
  <c r="Y7" i="3" s="1"/>
  <c r="Z7" i="3" s="1"/>
  <c r="W7" i="3"/>
  <c r="V7" i="3"/>
  <c r="U7" i="3"/>
  <c r="T7" i="3"/>
  <c r="K7" i="3"/>
  <c r="G7" i="3"/>
  <c r="F7" i="3"/>
  <c r="E7" i="3"/>
  <c r="X6" i="3"/>
  <c r="Y6" i="3" s="1"/>
  <c r="Z6" i="3" s="1"/>
  <c r="W6" i="3"/>
  <c r="V6" i="3"/>
  <c r="U6" i="3"/>
  <c r="T6" i="3"/>
  <c r="F6" i="3"/>
  <c r="AB6" i="3" s="1"/>
  <c r="E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Y5" i="3"/>
  <c r="Z5" i="3" s="1"/>
  <c r="X5" i="3"/>
  <c r="W5" i="3"/>
  <c r="V5" i="3"/>
  <c r="U5" i="3"/>
  <c r="T5" i="3"/>
  <c r="F5" i="3"/>
  <c r="E5" i="3"/>
  <c r="X4" i="3"/>
  <c r="W4" i="3"/>
  <c r="V4" i="3"/>
  <c r="Y4" i="3" s="1"/>
  <c r="Z4" i="3" s="1"/>
  <c r="U4" i="3"/>
  <c r="T4" i="3"/>
  <c r="F4" i="3"/>
  <c r="G4" i="3" s="1"/>
  <c r="E4" i="3"/>
  <c r="X3" i="3"/>
  <c r="W3" i="3"/>
  <c r="V3" i="3"/>
  <c r="Y3" i="3" s="1"/>
  <c r="Z3" i="3" s="1"/>
  <c r="U3" i="3"/>
  <c r="T3" i="3"/>
  <c r="F3" i="3"/>
  <c r="G3" i="3" s="1"/>
  <c r="E3" i="3"/>
  <c r="AD3" i="3" s="1"/>
  <c r="C3" i="3"/>
  <c r="C4" i="3" s="1"/>
  <c r="C5" i="3" s="1"/>
  <c r="Y2" i="3"/>
  <c r="Z2" i="3" s="1"/>
  <c r="X2" i="3"/>
  <c r="W2" i="3"/>
  <c r="V2" i="3"/>
  <c r="U2" i="3"/>
  <c r="T2" i="3"/>
  <c r="F2" i="3"/>
  <c r="G2" i="3" s="1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C2" i="3" l="1"/>
  <c r="AB2" i="3"/>
  <c r="AA2" i="3"/>
  <c r="K2" i="3"/>
  <c r="AD4" i="3"/>
  <c r="Y44" i="3"/>
  <c r="Z44" i="3" s="1"/>
  <c r="G47" i="3"/>
  <c r="G48" i="3"/>
  <c r="G49" i="3"/>
  <c r="G50" i="3"/>
  <c r="AD2" i="3"/>
  <c r="G5" i="3"/>
  <c r="AB8" i="3"/>
  <c r="AD27" i="3"/>
  <c r="AB27" i="3"/>
  <c r="AC27" i="3"/>
  <c r="AA27" i="3"/>
  <c r="K27" i="3"/>
  <c r="AB26" i="3"/>
  <c r="AA26" i="3"/>
  <c r="G26" i="3"/>
  <c r="G27" i="3"/>
  <c r="AD29" i="3"/>
  <c r="AB29" i="3"/>
  <c r="AC29" i="3"/>
  <c r="AA29" i="3"/>
  <c r="K29" i="3"/>
  <c r="AD6" i="3"/>
  <c r="AD9" i="3"/>
  <c r="Y14" i="3"/>
  <c r="Z14" i="3" s="1"/>
  <c r="Y20" i="3"/>
  <c r="Z20" i="3" s="1"/>
  <c r="AD23" i="3"/>
  <c r="AA23" i="3"/>
  <c r="G23" i="3"/>
  <c r="AD30" i="3"/>
  <c r="AC30" i="3"/>
  <c r="AB30" i="3"/>
  <c r="AA30" i="3"/>
  <c r="K30" i="3"/>
  <c r="G34" i="3"/>
  <c r="AC34" i="3"/>
  <c r="AB34" i="3"/>
  <c r="AA34" i="3"/>
  <c r="AD8" i="3"/>
  <c r="AC8" i="3"/>
  <c r="AC47" i="3"/>
  <c r="AB47" i="3"/>
  <c r="AA47" i="3"/>
  <c r="K47" i="3"/>
  <c r="AD50" i="3"/>
  <c r="AC50" i="3"/>
  <c r="AB50" i="3"/>
  <c r="AA50" i="3"/>
  <c r="AD5" i="3"/>
  <c r="AC5" i="3"/>
  <c r="AA5" i="3"/>
  <c r="AB5" i="3"/>
  <c r="AA8" i="3"/>
  <c r="G33" i="3"/>
  <c r="AC33" i="3"/>
  <c r="AB33" i="3"/>
  <c r="AA6" i="3"/>
  <c r="G29" i="3"/>
  <c r="AC31" i="3"/>
  <c r="AD31" i="3"/>
  <c r="AB31" i="3"/>
  <c r="Z31" i="3"/>
  <c r="Z47" i="3"/>
  <c r="Z48" i="3"/>
  <c r="Z49" i="3"/>
  <c r="AC48" i="3"/>
  <c r="AB48" i="3"/>
  <c r="AA48" i="3"/>
  <c r="K48" i="3"/>
  <c r="AD22" i="3"/>
  <c r="AA22" i="3"/>
  <c r="G22" i="3"/>
  <c r="G9" i="3"/>
  <c r="AC9" i="3"/>
  <c r="G6" i="3"/>
  <c r="AD7" i="3"/>
  <c r="AB7" i="3"/>
  <c r="AC7" i="3"/>
  <c r="AB9" i="3"/>
  <c r="AD24" i="3"/>
  <c r="AA24" i="3"/>
  <c r="G24" i="3"/>
  <c r="AA31" i="3"/>
  <c r="G35" i="3"/>
  <c r="AC35" i="3"/>
  <c r="AB35" i="3"/>
  <c r="AA35" i="3"/>
  <c r="Z50" i="3"/>
  <c r="AC49" i="3"/>
  <c r="AB49" i="3"/>
  <c r="AA49" i="3"/>
  <c r="K49" i="3"/>
  <c r="AD28" i="3"/>
  <c r="AC28" i="3"/>
  <c r="AB28" i="3"/>
  <c r="AA28" i="3"/>
  <c r="K28" i="3"/>
  <c r="Y13" i="3"/>
  <c r="Z13" i="3" s="1"/>
  <c r="AC25" i="3"/>
  <c r="Y27" i="3"/>
  <c r="Z27" i="3" s="1"/>
  <c r="G31" i="3"/>
  <c r="AD32" i="3"/>
  <c r="AA36" i="3"/>
  <c r="AA33" i="3"/>
  <c r="AC3" i="3"/>
  <c r="AB3" i="3"/>
  <c r="AA3" i="3"/>
  <c r="K3" i="3"/>
  <c r="AC4" i="3"/>
  <c r="AB4" i="3"/>
  <c r="AA4" i="3"/>
  <c r="K4" i="3"/>
  <c r="AA10" i="3"/>
  <c r="G10" i="3"/>
  <c r="AD10" i="3"/>
  <c r="AC10" i="3"/>
  <c r="Y17" i="3"/>
  <c r="Z17" i="3" s="1"/>
  <c r="AD21" i="3"/>
  <c r="AC21" i="3"/>
  <c r="AB21" i="3"/>
  <c r="AA21" i="3"/>
  <c r="AD25" i="3"/>
  <c r="AA25" i="3"/>
  <c r="G25" i="3"/>
  <c r="Y28" i="3"/>
  <c r="Z28" i="3" s="1"/>
  <c r="G32" i="3"/>
  <c r="AC32" i="3"/>
  <c r="AB32" i="3"/>
  <c r="AA32" i="3"/>
  <c r="G36" i="3"/>
  <c r="AD36" i="3"/>
  <c r="AC36" i="3"/>
  <c r="Y42" i="3"/>
  <c r="Z42" i="3" s="1"/>
  <c r="AD47" i="3"/>
  <c r="AD48" i="3"/>
  <c r="AD49" i="3"/>
  <c r="AB51" i="3"/>
  <c r="AC6" i="3"/>
  <c r="AA20" i="3"/>
  <c r="AB22" i="3"/>
  <c r="AB23" i="3"/>
  <c r="AB24" i="3"/>
  <c r="AB25" i="3"/>
  <c r="AC26" i="3"/>
  <c r="AA46" i="3"/>
  <c r="AC51" i="3"/>
  <c r="AA19" i="3"/>
  <c r="AB20" i="3"/>
  <c r="AA45" i="3"/>
  <c r="AB46" i="3"/>
  <c r="K17" i="3"/>
  <c r="AA17" i="3"/>
  <c r="K18" i="3"/>
  <c r="AA18" i="3"/>
  <c r="AB19" i="3"/>
  <c r="K42" i="3"/>
  <c r="AA42" i="3"/>
  <c r="K43" i="3"/>
  <c r="AA43" i="3"/>
  <c r="K44" i="3"/>
  <c r="AA44" i="3"/>
  <c r="AB45" i="3"/>
</calcChain>
</file>

<file path=xl/sharedStrings.xml><?xml version="1.0" encoding="utf-8"?>
<sst xmlns="http://schemas.openxmlformats.org/spreadsheetml/2006/main" count="1771" uniqueCount="393">
  <si>
    <t>Collateral Types</t>
  </si>
  <si>
    <t>Collateral Category</t>
  </si>
  <si>
    <t>Collateral Sub-category</t>
  </si>
  <si>
    <t>Hair Cut</t>
  </si>
  <si>
    <t>Collatral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</si>
  <si>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</si>
  <si>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</si>
  <si>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</si>
  <si>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</si>
  <si>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</si>
  <si>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</si>
  <si>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</si>
  <si>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</si>
  <si>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Collatral Cash, Gold &amp; Other Riskfree Assests</t>
  </si>
  <si>
    <t>Gold</t>
  </si>
  <si>
    <t>Cash</t>
  </si>
  <si>
    <t>Risk Free Assest</t>
  </si>
  <si>
    <t>Govt Bond</t>
  </si>
  <si>
    <t>Sovereign Bonds</t>
  </si>
  <si>
    <t>Collatral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</si>
  <si>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</si>
  <si>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</si>
  <si>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</si>
  <si>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</si>
  <si>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</si>
  <si>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</si>
  <si>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</si>
  <si>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</si>
  <si>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</si>
  <si>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</si>
  <si>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</si>
  <si>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</si>
  <si>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</si>
  <si>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</si>
  <si>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</si>
  <si>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</si>
  <si>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</si>
  <si>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</si>
  <si>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</si>
  <si>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</si>
  <si>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</si>
  <si>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</si>
  <si>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</si>
  <si>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</si>
  <si>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</si>
  <si>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</si>
  <si>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</si>
  <si>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</si>
  <si>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</si>
  <si>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</si>
  <si>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</si>
  <si>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</si>
  <si>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</si>
  <si>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</si>
  <si>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</si>
  <si>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</si>
  <si>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</si>
  <si>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</si>
  <si>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</si>
  <si>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</si>
  <si>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</si>
  <si>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</si>
  <si>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</si>
  <si>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</si>
  <si>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</si>
  <si>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</si>
  <si>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</si>
  <si>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</si>
  <si>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</si>
  <si>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</si>
  <si>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</si>
  <si>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</si>
  <si>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</si>
  <si>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</si>
  <si>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</si>
  <si>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</si>
  <si>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</si>
  <si>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</si>
  <si>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</si>
  <si>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</si>
  <si>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</si>
  <si>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</si>
  <si>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</si>
  <si>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</si>
  <si>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</si>
  <si>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</si>
  <si>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</si>
  <si>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</si>
  <si>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</si>
  <si>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</si>
  <si>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</si>
  <si>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</si>
  <si>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</si>
  <si>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</si>
  <si>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</si>
  <si>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</si>
  <si>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</si>
  <si>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</si>
  <si>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</si>
  <si>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</si>
  <si>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</si>
  <si>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</si>
  <si>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</si>
  <si>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</si>
  <si>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</si>
  <si>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</si>
  <si>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Total Collateral</t>
  </si>
  <si>
    <t>Coverage Ratio</t>
  </si>
  <si>
    <t>31/03/2023</t>
  </si>
  <si>
    <t>3C</t>
  </si>
  <si>
    <t>3E</t>
  </si>
  <si>
    <t>3D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</si>
  <si>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</si>
  <si>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</si>
  <si>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</si>
  <si>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</si>
  <si>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</si>
  <si>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</si>
  <si>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</si>
  <si>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</si>
  <si>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</si>
  <si>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</si>
  <si>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</si>
  <si>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</si>
  <si>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</si>
  <si>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</si>
  <si>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</si>
  <si>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</si>
  <si>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</si>
  <si>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</si>
  <si>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</si>
  <si>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</si>
  <si>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</si>
  <si>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</si>
  <si>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</si>
  <si>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</si>
  <si>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</si>
  <si>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</si>
  <si>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</si>
  <si>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</si>
  <si>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</si>
  <si>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</si>
  <si>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</si>
  <si>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</si>
  <si>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</si>
  <si>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</si>
  <si>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</si>
  <si>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</si>
  <si>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</si>
  <si>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</si>
  <si>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</si>
  <si>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</si>
  <si>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</si>
  <si>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</si>
  <si>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</si>
  <si>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</si>
  <si>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</si>
  <si>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</si>
  <si>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</si>
  <si>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</si>
  <si>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</si>
  <si>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</si>
  <si>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</si>
  <si>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</si>
  <si>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</si>
  <si>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</si>
  <si>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</si>
  <si>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</si>
  <si>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</si>
  <si>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</si>
  <si>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</si>
  <si>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</si>
  <si>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</si>
  <si>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</si>
  <si>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</si>
  <si>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</si>
  <si>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</si>
  <si>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</si>
  <si>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</si>
  <si>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</si>
  <si>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</si>
  <si>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</si>
  <si>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</si>
  <si>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</si>
  <si>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</si>
  <si>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</si>
  <si>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</si>
  <si>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</si>
  <si>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</si>
  <si>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</si>
  <si>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</si>
  <si>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/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</si>
  <si>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</si>
  <si>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</si>
  <si>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</si>
  <si>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</si>
  <si>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</si>
  <si>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</si>
  <si>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</si>
  <si>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</si>
  <si>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</si>
  <si>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</si>
  <si>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</si>
  <si>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</si>
  <si>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</si>
  <si>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</si>
  <si>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</si>
  <si>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</si>
  <si>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</si>
  <si>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</si>
  <si>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</si>
  <si>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</si>
  <si>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</si>
  <si>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</si>
  <si>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</si>
  <si>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</si>
  <si>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</si>
  <si>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</si>
  <si>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</si>
  <si>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</si>
  <si>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</si>
  <si>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</si>
  <si>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</si>
  <si>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</si>
  <si>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</si>
  <si>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</si>
  <si>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Customer ID</t>
  </si>
  <si>
    <t>Customer Name</t>
  </si>
  <si>
    <t>Collateral Value</t>
  </si>
  <si>
    <t>Collateral Type</t>
  </si>
  <si>
    <t>Collateral Name</t>
  </si>
  <si>
    <t>Collateral Grade</t>
  </si>
  <si>
    <t>31/12/2022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</si>
  <si>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</si>
  <si>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</si>
  <si>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</si>
  <si>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</si>
  <si>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</si>
  <si>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</si>
  <si>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</si>
  <si>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</si>
  <si>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</si>
  <si>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</si>
  <si>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</si>
  <si>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</si>
  <si>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</si>
  <si>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</si>
  <si>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</si>
  <si>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</si>
  <si>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</si>
  <si>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</si>
  <si>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</si>
  <si>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</si>
  <si>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</si>
  <si>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</si>
  <si>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</si>
  <si>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</si>
  <si>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</si>
  <si>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</si>
  <si>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</si>
  <si>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</si>
  <si>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</si>
  <si>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</si>
  <si>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</si>
  <si>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</si>
  <si>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</si>
  <si>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</si>
  <si>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</si>
  <si>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</si>
  <si>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</si>
  <si>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</si>
  <si>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</si>
  <si>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</si>
  <si>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</si>
  <si>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</si>
  <si>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</si>
  <si>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</si>
  <si>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</si>
  <si>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</si>
  <si>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</si>
  <si>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</si>
  <si>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</si>
  <si>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</si>
  <si>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</si>
  <si>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</si>
  <si>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</si>
  <si>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</si>
  <si>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</si>
  <si>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</si>
  <si>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</si>
  <si>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</si>
  <si>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</si>
  <si>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</si>
  <si>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</si>
  <si>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</si>
  <si>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</si>
  <si>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</si>
  <si>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</si>
  <si>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</si>
  <si>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</si>
  <si>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</si>
  <si>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</si>
  <si>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</si>
  <si>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</si>
  <si>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</si>
  <si>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</si>
  <si>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</si>
  <si>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</si>
  <si>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</si>
  <si>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</si>
  <si>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</si>
  <si>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</si>
  <si>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</si>
  <si>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</si>
  <si>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</si>
  <si>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</si>
  <si>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</si>
  <si>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</si>
  <si>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</si>
  <si>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</si>
  <si>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</si>
  <si>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</si>
  <si>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</si>
  <si>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</si>
  <si>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</si>
  <si>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</si>
  <si>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</si>
  <si>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</si>
  <si>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</si>
  <si>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</si>
  <si>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</si>
  <si>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</si>
  <si>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</si>
  <si>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</si>
  <si>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</si>
  <si>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</si>
  <si>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</si>
  <si>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</si>
  <si>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</si>
  <si>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</si>
  <si>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</si>
  <si>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</si>
  <si>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</si>
  <si>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</si>
  <si>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</si>
  <si>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</si>
  <si>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</si>
  <si>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</si>
  <si>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</si>
  <si>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</si>
  <si>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</si>
  <si>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</si>
  <si>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</si>
  <si>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</si>
  <si>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</si>
  <si>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</si>
  <si>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</si>
  <si>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</si>
  <si>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</si>
  <si>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</si>
  <si>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</si>
  <si>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</si>
  <si>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</si>
  <si>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</si>
  <si>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</si>
  <si>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</si>
  <si>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</si>
  <si>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</si>
  <si>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</si>
  <si>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</si>
  <si>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</si>
  <si>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</si>
  <si>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</si>
  <si>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</si>
  <si>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</si>
  <si>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</si>
  <si>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</si>
  <si>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</si>
  <si>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</si>
  <si>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</si>
  <si>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</si>
  <si>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</si>
  <si>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</si>
  <si>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</si>
  <si>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Collateral Land &amp; Building</t>
  </si>
  <si>
    <t>Collateral Cash, Gold &amp; Other Riskfree Assests</t>
  </si>
  <si>
    <t>Collateral Shares &amp; Other Paper Assests</t>
  </si>
  <si>
    <t>Collateral Hawalat Haq</t>
  </si>
  <si>
    <t>HC Collateral Building</t>
  </si>
  <si>
    <t>HC Collateral Cash</t>
  </si>
  <si>
    <t>HC Collateral Shares</t>
  </si>
  <si>
    <t>HC Collateral Hawalat Haq</t>
  </si>
  <si>
    <t xml:space="preserve">Total HC Collateral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</si>
</sst>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2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tabSelected="1" workbookViewId="0">
      <selection activeCell="B3" sqref="B3:E16"/>
    </sheetView>
  </sheetViews>
  <sheetFormatPr defaultRowHeight="15" x14ac:dyDescent="0.25"/>
  <cols>
    <col min="2" max="2" width="41.28515625" bestFit="1" customWidth="1"/>
    <col min="3" max="3" width="23.140625" bestFit="1" customWidth="1"/>
    <col min="4" max="4" width="22" bestFit="1" customWidth="1"/>
  </cols>
  <sheetData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 t="s">
        <v>384</v>
      </c>
      <c r="C4" t="s">
        <v>5</v>
      </c>
      <c r="D4" t="s">
        <v>6</v>
      </c>
      <c r="E4" s="25">
        <v>0.5</v>
      </c>
    </row>
    <row r="5" spans="2:5" x14ac:dyDescent="0.25">
      <c r="B5" t="s">
        <v>384</v>
      </c>
      <c r="C5" t="s">
        <v>5</v>
      </c>
      <c r="D5" t="s">
        <v>7</v>
      </c>
      <c r="E5" s="25">
        <v>0.5</v>
      </c>
    </row>
    <row r="6" spans="2:5" x14ac:dyDescent="0.25">
      <c r="B6" t="s">
        <v>384</v>
      </c>
      <c r="C6" t="s">
        <v>5</v>
      </c>
      <c r="D6" t="s">
        <v>8</v>
      </c>
      <c r="E6" s="25">
        <v>0.5</v>
      </c>
    </row>
    <row r="7" spans="2:5" x14ac:dyDescent="0.25">
      <c r="B7" t="s">
        <v>384</v>
      </c>
      <c r="C7" t="s">
        <v>9</v>
      </c>
      <c r="D7" t="s">
        <v>10</v>
      </c>
      <c r="E7" s="25">
        <v>0.5</v>
      </c>
    </row>
    <row r="8" spans="2:5" x14ac:dyDescent="0.25">
      <c r="B8" t="s">
        <v>384</v>
      </c>
      <c r="C8" t="s">
        <v>9</v>
      </c>
      <c r="D8" t="s">
        <v>11</v>
      </c>
      <c r="E8" s="25">
        <v>0.5</v>
      </c>
    </row>
    <row r="9" spans="2:5" x14ac:dyDescent="0.25">
      <c r="B9" t="s">
        <v>384</v>
      </c>
      <c r="C9" t="s">
        <v>9</v>
      </c>
      <c r="D9" t="s">
        <v>12</v>
      </c>
      <c r="E9" s="25">
        <v>0.5</v>
      </c>
    </row>
    <row r="10" spans="2:5" x14ac:dyDescent="0.25">
      <c r="B10" t="s">
        <v>385</v>
      </c>
      <c r="C10" t="s">
        <v>14</v>
      </c>
      <c r="D10" t="s">
        <v>14</v>
      </c>
      <c r="E10" s="25">
        <v>0</v>
      </c>
    </row>
    <row r="11" spans="2:5" x14ac:dyDescent="0.25">
      <c r="B11" t="s">
        <v>385</v>
      </c>
      <c r="C11" t="s">
        <v>15</v>
      </c>
      <c r="D11" t="s">
        <v>15</v>
      </c>
      <c r="E11" s="25">
        <v>0</v>
      </c>
    </row>
    <row r="12" spans="2:5" x14ac:dyDescent="0.25">
      <c r="B12" t="s">
        <v>385</v>
      </c>
      <c r="C12" t="s">
        <v>16</v>
      </c>
      <c r="D12" t="s">
        <v>17</v>
      </c>
      <c r="E12" s="25">
        <v>0</v>
      </c>
    </row>
    <row r="13" spans="2:5" x14ac:dyDescent="0.25">
      <c r="B13" t="s">
        <v>385</v>
      </c>
      <c r="C13" t="s">
        <v>16</v>
      </c>
      <c r="D13" t="s">
        <v>18</v>
      </c>
      <c r="E13" s="25">
        <v>0</v>
      </c>
    </row>
    <row r="14" spans="2:5" x14ac:dyDescent="0.25">
      <c r="B14" t="s">
        <v>386</v>
      </c>
      <c r="C14" t="s">
        <v>20</v>
      </c>
      <c r="D14" t="s">
        <v>21</v>
      </c>
      <c r="E14" s="25">
        <v>0.75</v>
      </c>
    </row>
    <row r="15" spans="2:5" x14ac:dyDescent="0.25">
      <c r="B15" t="s">
        <v>386</v>
      </c>
      <c r="C15" t="s">
        <v>20</v>
      </c>
      <c r="D15" t="s">
        <v>22</v>
      </c>
      <c r="E15" s="25">
        <v>0.75</v>
      </c>
    </row>
    <row r="16" spans="2:5" x14ac:dyDescent="0.25">
      <c r="B16" t="s">
        <v>23</v>
      </c>
      <c r="C16" t="s">
        <v>23</v>
      </c>
      <c r="D16" t="s">
        <v>24</v>
      </c>
      <c r="E16" s="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workbookViewId="0">
      <selection activeCell="J22" sqref="H1:J22"/>
    </sheetView>
  </sheetViews>
  <sheetFormatPr defaultRowHeight="15" x14ac:dyDescent="0.25"/>
  <sheetData>
    <row r="1" spans="1:13" ht="30" customHeight="1" x14ac:dyDescent="0.25">
      <c r="A1" s="23" t="s">
        <v>186</v>
      </c>
      <c r="B1" s="23" t="s">
        <v>187</v>
      </c>
      <c r="C1" s="23" t="s">
        <v>188</v>
      </c>
      <c r="D1" s="23" t="s">
        <v>189</v>
      </c>
      <c r="E1" s="24" t="s">
        <v>190</v>
      </c>
      <c r="M1" t="s">
        <v>191</v>
      </c>
    </row>
    <row r="2" spans="1:13" x14ac:dyDescent="0.25">
      <c r="A2" t="s">
        <v>192</v>
      </c>
      <c r="B2" t="s">
        <v>193</v>
      </c>
      <c r="C2" t="s">
        <v>192</v>
      </c>
      <c r="D2">
        <v>21</v>
      </c>
      <c r="E2">
        <v>1</v>
      </c>
    </row>
    <row r="3" spans="1:13" x14ac:dyDescent="0.25">
      <c r="A3" t="s">
        <v>194</v>
      </c>
      <c r="B3" t="s">
        <v>195</v>
      </c>
      <c r="C3" t="s">
        <v>194</v>
      </c>
      <c r="D3">
        <v>20</v>
      </c>
      <c r="E3">
        <v>2</v>
      </c>
    </row>
    <row r="4" spans="1:13" x14ac:dyDescent="0.25">
      <c r="A4" t="s">
        <v>184</v>
      </c>
      <c r="B4" t="s">
        <v>196</v>
      </c>
      <c r="C4" t="s">
        <v>184</v>
      </c>
      <c r="D4">
        <v>19</v>
      </c>
      <c r="E4">
        <v>3</v>
      </c>
    </row>
    <row r="5" spans="1:13" x14ac:dyDescent="0.25">
      <c r="A5" t="s">
        <v>174</v>
      </c>
      <c r="B5" t="s">
        <v>175</v>
      </c>
      <c r="C5" t="s">
        <v>174</v>
      </c>
      <c r="D5">
        <v>18</v>
      </c>
      <c r="E5">
        <v>4</v>
      </c>
    </row>
    <row r="6" spans="1:13" x14ac:dyDescent="0.25">
      <c r="A6" t="s">
        <v>177</v>
      </c>
      <c r="B6" t="s">
        <v>176</v>
      </c>
      <c r="C6" t="s">
        <v>177</v>
      </c>
      <c r="D6">
        <v>17</v>
      </c>
      <c r="E6">
        <v>5</v>
      </c>
    </row>
    <row r="7" spans="1:13" x14ac:dyDescent="0.25">
      <c r="A7" t="s">
        <v>172</v>
      </c>
      <c r="B7" t="s">
        <v>173</v>
      </c>
      <c r="C7" t="s">
        <v>172</v>
      </c>
      <c r="D7">
        <v>16</v>
      </c>
      <c r="E7">
        <v>6</v>
      </c>
    </row>
    <row r="8" spans="1:13" x14ac:dyDescent="0.25">
      <c r="A8" t="s">
        <v>181</v>
      </c>
      <c r="B8" t="s">
        <v>178</v>
      </c>
      <c r="C8" t="s">
        <v>181</v>
      </c>
      <c r="D8">
        <v>15</v>
      </c>
      <c r="E8">
        <v>7</v>
      </c>
    </row>
    <row r="9" spans="1:13" x14ac:dyDescent="0.25">
      <c r="A9" t="s">
        <v>180</v>
      </c>
      <c r="B9" t="s">
        <v>197</v>
      </c>
      <c r="C9" t="s">
        <v>180</v>
      </c>
      <c r="D9">
        <v>14</v>
      </c>
      <c r="E9">
        <v>8</v>
      </c>
    </row>
    <row r="10" spans="1:13" x14ac:dyDescent="0.25">
      <c r="A10" t="s">
        <v>179</v>
      </c>
      <c r="B10" t="s">
        <v>198</v>
      </c>
      <c r="C10" t="s">
        <v>179</v>
      </c>
      <c r="D10">
        <v>13</v>
      </c>
      <c r="E10">
        <v>9</v>
      </c>
    </row>
    <row r="11" spans="1:13" x14ac:dyDescent="0.25">
      <c r="A11" t="s">
        <v>199</v>
      </c>
      <c r="B11" t="s">
        <v>200</v>
      </c>
      <c r="C11" t="s">
        <v>199</v>
      </c>
      <c r="D11">
        <v>12</v>
      </c>
      <c r="E11">
        <v>10</v>
      </c>
    </row>
    <row r="12" spans="1:13" x14ac:dyDescent="0.25">
      <c r="A12" t="s">
        <v>185</v>
      </c>
      <c r="B12" t="s">
        <v>201</v>
      </c>
      <c r="C12" t="s">
        <v>185</v>
      </c>
      <c r="D12">
        <v>11</v>
      </c>
      <c r="E12">
        <v>11</v>
      </c>
    </row>
    <row r="13" spans="1:13" x14ac:dyDescent="0.25">
      <c r="A13" t="s">
        <v>202</v>
      </c>
      <c r="B13" t="s">
        <v>203</v>
      </c>
      <c r="C13" t="s">
        <v>202</v>
      </c>
      <c r="D13">
        <v>10</v>
      </c>
      <c r="E13">
        <v>12</v>
      </c>
    </row>
    <row r="14" spans="1:13" x14ac:dyDescent="0.25">
      <c r="A14" t="s">
        <v>204</v>
      </c>
      <c r="B14" t="s">
        <v>205</v>
      </c>
      <c r="C14" t="s">
        <v>204</v>
      </c>
      <c r="D14">
        <v>9</v>
      </c>
      <c r="E14">
        <v>13</v>
      </c>
    </row>
    <row r="15" spans="1:13" x14ac:dyDescent="0.25">
      <c r="A15" t="s">
        <v>183</v>
      </c>
      <c r="B15" t="s">
        <v>206</v>
      </c>
      <c r="C15" t="s">
        <v>183</v>
      </c>
      <c r="D15">
        <v>8</v>
      </c>
      <c r="E15">
        <v>14</v>
      </c>
    </row>
    <row r="16" spans="1:13" x14ac:dyDescent="0.25">
      <c r="A16" t="s">
        <v>207</v>
      </c>
      <c r="B16" t="s">
        <v>208</v>
      </c>
      <c r="C16" t="s">
        <v>207</v>
      </c>
      <c r="D16">
        <v>7</v>
      </c>
      <c r="E16">
        <v>15</v>
      </c>
    </row>
    <row r="17" spans="1:5" x14ac:dyDescent="0.25">
      <c r="A17" t="s">
        <v>209</v>
      </c>
      <c r="B17" t="s">
        <v>210</v>
      </c>
      <c r="C17" t="s">
        <v>209</v>
      </c>
      <c r="D17">
        <v>6</v>
      </c>
      <c r="E17">
        <v>16</v>
      </c>
    </row>
    <row r="18" spans="1:5" x14ac:dyDescent="0.25">
      <c r="A18" t="s">
        <v>211</v>
      </c>
      <c r="B18" t="s">
        <v>212</v>
      </c>
      <c r="C18" t="s">
        <v>211</v>
      </c>
      <c r="D18">
        <v>5</v>
      </c>
      <c r="E18">
        <v>17</v>
      </c>
    </row>
    <row r="19" spans="1:5" x14ac:dyDescent="0.25">
      <c r="A19" t="s">
        <v>213</v>
      </c>
      <c r="B19" t="s">
        <v>214</v>
      </c>
      <c r="C19" t="s">
        <v>213</v>
      </c>
      <c r="D19">
        <v>4</v>
      </c>
      <c r="E19">
        <v>17</v>
      </c>
    </row>
    <row r="20" spans="1:5" x14ac:dyDescent="0.25">
      <c r="A20" t="s">
        <v>215</v>
      </c>
      <c r="B20" t="s">
        <v>216</v>
      </c>
      <c r="C20" t="s">
        <v>215</v>
      </c>
      <c r="D20">
        <v>3</v>
      </c>
      <c r="E20">
        <v>17</v>
      </c>
    </row>
    <row r="21" spans="1:5" x14ac:dyDescent="0.25">
      <c r="A21" t="s">
        <v>217</v>
      </c>
      <c r="B21" t="s">
        <v>218</v>
      </c>
      <c r="C21" t="s">
        <v>217</v>
      </c>
      <c r="D21">
        <v>2</v>
      </c>
      <c r="E21">
        <v>17</v>
      </c>
    </row>
    <row r="22" spans="1:5" x14ac:dyDescent="0.25">
      <c r="C22" t="s">
        <v>219</v>
      </c>
      <c r="D22">
        <v>2</v>
      </c>
      <c r="E22">
        <v>17</v>
      </c>
    </row>
    <row r="23" spans="1:5" x14ac:dyDescent="0.25">
      <c r="A23" t="s">
        <v>220</v>
      </c>
      <c r="B23" t="s">
        <v>219</v>
      </c>
      <c r="C23" t="s">
        <v>221</v>
      </c>
      <c r="D23">
        <v>1</v>
      </c>
    </row>
    <row r="24" spans="1:5" x14ac:dyDescent="0.25">
      <c r="A24" t="s">
        <v>222</v>
      </c>
      <c r="C24" t="s">
        <v>223</v>
      </c>
      <c r="D24">
        <v>1</v>
      </c>
    </row>
    <row r="25" spans="1:5" x14ac:dyDescent="0.25">
      <c r="C25" t="s">
        <v>222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2" sqref="C2"/>
    </sheetView>
  </sheetViews>
  <sheetFormatPr defaultRowHeight="15" x14ac:dyDescent="0.25"/>
  <sheetData>
    <row r="1" spans="1:4" ht="30" customHeight="1" x14ac:dyDescent="0.25">
      <c r="A1" s="23" t="s">
        <v>187</v>
      </c>
      <c r="B1" s="24" t="s">
        <v>190</v>
      </c>
      <c r="C1" s="23" t="s">
        <v>224</v>
      </c>
      <c r="D1" s="23" t="s">
        <v>225</v>
      </c>
    </row>
    <row r="2" spans="1:4" x14ac:dyDescent="0.25">
      <c r="A2" t="s">
        <v>193</v>
      </c>
      <c r="B2">
        <v>1</v>
      </c>
      <c r="C2">
        <v>2E-3</v>
      </c>
      <c r="D2">
        <v>2023</v>
      </c>
    </row>
    <row r="3" spans="1:4" x14ac:dyDescent="0.25">
      <c r="A3" t="s">
        <v>195</v>
      </c>
      <c r="B3">
        <v>2</v>
      </c>
      <c r="C3">
        <v>2.3199999999999998E-2</v>
      </c>
      <c r="D3">
        <v>2023</v>
      </c>
    </row>
    <row r="4" spans="1:4" x14ac:dyDescent="0.25">
      <c r="A4" t="s">
        <v>196</v>
      </c>
      <c r="B4">
        <v>3</v>
      </c>
      <c r="C4">
        <v>5.1799999999999999E-2</v>
      </c>
      <c r="D4">
        <v>2023</v>
      </c>
    </row>
    <row r="5" spans="1:4" x14ac:dyDescent="0.25">
      <c r="A5" t="s">
        <v>175</v>
      </c>
      <c r="B5">
        <v>4</v>
      </c>
      <c r="C5">
        <v>0.11119999999999999</v>
      </c>
      <c r="D5">
        <v>2023</v>
      </c>
    </row>
    <row r="6" spans="1:4" x14ac:dyDescent="0.25">
      <c r="A6" t="s">
        <v>176</v>
      </c>
      <c r="B6">
        <v>5</v>
      </c>
      <c r="C6">
        <v>0.20799999999999999</v>
      </c>
      <c r="D6">
        <v>2023</v>
      </c>
    </row>
    <row r="7" spans="1:4" x14ac:dyDescent="0.25">
      <c r="A7" t="s">
        <v>173</v>
      </c>
      <c r="B7">
        <v>6</v>
      </c>
      <c r="C7">
        <v>0.37959999999999999</v>
      </c>
      <c r="D7">
        <v>2023</v>
      </c>
    </row>
    <row r="8" spans="1:4" x14ac:dyDescent="0.25">
      <c r="A8" t="s">
        <v>178</v>
      </c>
      <c r="B8">
        <v>7</v>
      </c>
      <c r="C8">
        <v>0.59399999999999997</v>
      </c>
      <c r="D8">
        <v>2023</v>
      </c>
    </row>
    <row r="9" spans="1:4" x14ac:dyDescent="0.25">
      <c r="A9" t="s">
        <v>197</v>
      </c>
      <c r="B9">
        <v>8</v>
      </c>
      <c r="C9">
        <v>0.91300000000000003</v>
      </c>
      <c r="D9">
        <v>2023</v>
      </c>
    </row>
    <row r="10" spans="1:4" x14ac:dyDescent="0.25">
      <c r="A10" t="s">
        <v>198</v>
      </c>
      <c r="B10">
        <v>9</v>
      </c>
      <c r="C10">
        <v>1.32</v>
      </c>
      <c r="D10">
        <v>2023</v>
      </c>
    </row>
    <row r="11" spans="1:4" x14ac:dyDescent="0.25">
      <c r="A11" t="s">
        <v>200</v>
      </c>
      <c r="B11">
        <v>10</v>
      </c>
      <c r="C11">
        <v>2.6179999999999999</v>
      </c>
      <c r="D11">
        <v>2023</v>
      </c>
    </row>
    <row r="12" spans="1:4" x14ac:dyDescent="0.25">
      <c r="A12" t="s">
        <v>201</v>
      </c>
      <c r="B12">
        <v>11</v>
      </c>
      <c r="C12">
        <v>4.62</v>
      </c>
      <c r="D12">
        <v>2023</v>
      </c>
    </row>
    <row r="13" spans="1:4" x14ac:dyDescent="0.25">
      <c r="A13" t="s">
        <v>203</v>
      </c>
      <c r="B13">
        <v>12</v>
      </c>
      <c r="C13">
        <v>7.48</v>
      </c>
      <c r="D13">
        <v>2023</v>
      </c>
    </row>
    <row r="14" spans="1:4" x14ac:dyDescent="0.25">
      <c r="A14" t="s">
        <v>205</v>
      </c>
      <c r="B14">
        <v>13</v>
      </c>
      <c r="C14">
        <v>10.769</v>
      </c>
      <c r="D14">
        <v>2023</v>
      </c>
    </row>
    <row r="15" spans="1:4" x14ac:dyDescent="0.25">
      <c r="A15" t="s">
        <v>206</v>
      </c>
      <c r="B15">
        <v>14</v>
      </c>
      <c r="C15">
        <v>15.234999999999999</v>
      </c>
      <c r="D15">
        <v>2023</v>
      </c>
    </row>
    <row r="16" spans="1:4" x14ac:dyDescent="0.25">
      <c r="A16" t="s">
        <v>208</v>
      </c>
      <c r="B16">
        <v>15</v>
      </c>
      <c r="C16">
        <v>19.942</v>
      </c>
      <c r="D16">
        <v>2023</v>
      </c>
    </row>
    <row r="17" spans="1:4" x14ac:dyDescent="0.25">
      <c r="A17" t="s">
        <v>210</v>
      </c>
      <c r="B17">
        <v>16</v>
      </c>
      <c r="C17">
        <v>26.443999999999999</v>
      </c>
      <c r="D17">
        <v>2023</v>
      </c>
    </row>
    <row r="18" spans="1:4" x14ac:dyDescent="0.25">
      <c r="A18" t="s">
        <v>212</v>
      </c>
      <c r="B18">
        <v>17</v>
      </c>
      <c r="C18">
        <v>35.726799999999997</v>
      </c>
      <c r="D18">
        <v>2023</v>
      </c>
    </row>
    <row r="19" spans="1:4" x14ac:dyDescent="0.25">
      <c r="A19" t="s">
        <v>214</v>
      </c>
      <c r="B19">
        <v>17</v>
      </c>
      <c r="C19">
        <v>48.268000000000001</v>
      </c>
      <c r="D19">
        <v>2023</v>
      </c>
    </row>
    <row r="20" spans="1:4" x14ac:dyDescent="0.25">
      <c r="A20" t="s">
        <v>216</v>
      </c>
      <c r="B20">
        <v>17</v>
      </c>
      <c r="C20">
        <v>72.866200000000006</v>
      </c>
      <c r="D20">
        <v>2023</v>
      </c>
    </row>
    <row r="21" spans="1:4" x14ac:dyDescent="0.25">
      <c r="A21" t="s">
        <v>218</v>
      </c>
      <c r="B21">
        <v>17</v>
      </c>
      <c r="C21">
        <v>100</v>
      </c>
      <c r="D21">
        <v>2023</v>
      </c>
    </row>
    <row r="22" spans="1:4" x14ac:dyDescent="0.25">
      <c r="A22" t="s">
        <v>219</v>
      </c>
      <c r="C22">
        <v>100</v>
      </c>
      <c r="D22">
        <v>2023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 x14ac:dyDescent="0.25"/>
  <cols>
    <col min="5" max="5" width="20.85546875" customWidth="1"/>
    <col min="6" max="6" width="28.140625" customWidth="1"/>
  </cols>
  <sheetData>
    <row r="1" spans="2:6" x14ac:dyDescent="0.25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 x14ac:dyDescent="0.25">
      <c r="B2" s="26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 x14ac:dyDescent="0.25">
      <c r="B3" s="26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 x14ac:dyDescent="0.25">
      <c r="B4" s="26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 x14ac:dyDescent="0.25">
      <c r="B5" s="26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 x14ac:dyDescent="0.25">
      <c r="B6" s="26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 x14ac:dyDescent="0.25">
      <c r="B7" s="26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 x14ac:dyDescent="0.25">
      <c r="B8" s="26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 x14ac:dyDescent="0.25">
      <c r="B9" s="26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 x14ac:dyDescent="0.25">
      <c r="B10" s="26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 x14ac:dyDescent="0.25">
      <c r="B11" s="26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 x14ac:dyDescent="0.25">
      <c r="B12" s="26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 x14ac:dyDescent="0.25">
      <c r="B13" s="26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 x14ac:dyDescent="0.25">
      <c r="B14" s="26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 x14ac:dyDescent="0.25">
      <c r="B15" s="26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 x14ac:dyDescent="0.25">
      <c r="B16" s="26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 x14ac:dyDescent="0.25">
      <c r="B17" s="26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 x14ac:dyDescent="0.25">
      <c r="B18" s="26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 x14ac:dyDescent="0.25">
      <c r="B19" s="26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 x14ac:dyDescent="0.25">
      <c r="B20" s="26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 x14ac:dyDescent="0.25">
      <c r="B21" s="26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 x14ac:dyDescent="0.25">
      <c r="B22" s="26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 x14ac:dyDescent="0.25">
      <c r="B23" s="26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 x14ac:dyDescent="0.25">
      <c r="B24" s="26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 x14ac:dyDescent="0.25">
      <c r="B25" s="26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 x14ac:dyDescent="0.25">
      <c r="B26" s="26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 x14ac:dyDescent="0.25">
      <c r="B27" s="26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 x14ac:dyDescent="0.25">
      <c r="B28" s="26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 x14ac:dyDescent="0.25">
      <c r="B29" s="26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 x14ac:dyDescent="0.25">
      <c r="B30" s="26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 x14ac:dyDescent="0.25">
      <c r="B31" s="26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 x14ac:dyDescent="0.25">
      <c r="B32" s="26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 x14ac:dyDescent="0.25">
      <c r="B33" s="26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 x14ac:dyDescent="0.25">
      <c r="B34" s="26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 x14ac:dyDescent="0.25">
      <c r="B35" s="26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 x14ac:dyDescent="0.25">
      <c r="B36" s="26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 x14ac:dyDescent="0.25">
      <c r="B37" s="26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 x14ac:dyDescent="0.25">
      <c r="B38" s="26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 x14ac:dyDescent="0.25">
      <c r="B39" s="26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 x14ac:dyDescent="0.25">
      <c r="B40" s="26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 x14ac:dyDescent="0.25">
      <c r="B41" s="26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 x14ac:dyDescent="0.25">
      <c r="B42" s="26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 x14ac:dyDescent="0.25">
      <c r="B43" s="26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 x14ac:dyDescent="0.25">
      <c r="B44" s="26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 x14ac:dyDescent="0.25">
      <c r="B45" s="26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 x14ac:dyDescent="0.25">
      <c r="B46" s="26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 x14ac:dyDescent="0.25">
      <c r="B47" s="26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 x14ac:dyDescent="0.25">
      <c r="B48" s="26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 x14ac:dyDescent="0.25">
      <c r="B49" s="26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 x14ac:dyDescent="0.25">
      <c r="B50" s="26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 x14ac:dyDescent="0.25">
      <c r="B51" s="26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K1" workbookViewId="0">
      <selection activeCell="P1" sqref="P1:Y1"/>
    </sheetView>
  </sheetViews>
  <sheetFormatPr defaultRowHeight="15" x14ac:dyDescent="0.2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 x14ac:dyDescent="0.25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384</v>
      </c>
      <c r="Q1" s="1" t="s">
        <v>385</v>
      </c>
      <c r="R1" s="1" t="s">
        <v>386</v>
      </c>
      <c r="S1" s="1" t="s">
        <v>387</v>
      </c>
      <c r="T1" s="1" t="s">
        <v>106</v>
      </c>
      <c r="U1" s="8" t="s">
        <v>388</v>
      </c>
      <c r="V1" s="8" t="s">
        <v>389</v>
      </c>
      <c r="W1" s="8" t="s">
        <v>390</v>
      </c>
      <c r="X1" s="8" t="s">
        <v>391</v>
      </c>
      <c r="Y1" s="8" t="s">
        <v>392</v>
      </c>
      <c r="Z1" s="8" t="s">
        <v>107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 x14ac:dyDescent="0.25">
      <c r="A2" s="33" t="s">
        <v>108</v>
      </c>
      <c r="B2" s="26" t="s">
        <v>30</v>
      </c>
      <c r="C2" s="8">
        <v>1</v>
      </c>
      <c r="D2" s="8">
        <v>1</v>
      </c>
      <c r="E2" s="6">
        <f t="shared" ref="E2:E33" si="0">L2+N2</f>
        <v>101557318</v>
      </c>
      <c r="F2" s="6">
        <f t="shared" ref="F2:F33" si="1">M2+O2</f>
        <v>215833.64184</v>
      </c>
      <c r="G2" s="7">
        <f t="shared" ref="G2:G33" si="2">F2/E2</f>
        <v>2.1252396783459759E-3</v>
      </c>
      <c r="H2" s="5">
        <v>2</v>
      </c>
      <c r="I2" s="5">
        <v>2</v>
      </c>
      <c r="J2" s="5">
        <v>48</v>
      </c>
      <c r="K2" s="12">
        <f>E2/60</f>
        <v>1692621.9666666666</v>
      </c>
      <c r="L2" s="4">
        <v>12494891</v>
      </c>
      <c r="M2" s="4">
        <v>113550.65424</v>
      </c>
      <c r="N2" s="4">
        <v>89062427</v>
      </c>
      <c r="O2" s="4">
        <v>102282.98759999999</v>
      </c>
      <c r="P2" s="2">
        <v>12759985</v>
      </c>
      <c r="S2" s="2">
        <v>89036812</v>
      </c>
      <c r="T2" s="2">
        <f t="shared" ref="T2:T33" si="3">SUM(P2:S2)</f>
        <v>101796797</v>
      </c>
      <c r="U2" s="9">
        <f t="shared" ref="U2:U33" si="4">P2*50%</f>
        <v>6379992.5</v>
      </c>
      <c r="V2" s="9">
        <f t="shared" ref="V2:V33" si="5">Q3</f>
        <v>98718144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105098136.5</v>
      </c>
      <c r="Z2" s="10">
        <f t="shared" ref="Z2:Z33" si="9">Y2/E2</f>
        <v>1.0348652226125152</v>
      </c>
      <c r="AA2" s="4">
        <f t="shared" ref="AA2:AA33" si="10">IF(E2*$AA$1-F2&gt;0,E2*$AA$1-F2,0)</f>
        <v>6893178.618160001</v>
      </c>
      <c r="AB2" s="4">
        <f t="shared" ref="AB2:AB33" si="11">IF(E2*$AB$1-F2&gt;0,E2*$AB$1-F2,0)</f>
        <v>20095629.958160002</v>
      </c>
      <c r="AC2" s="4">
        <f t="shared" ref="AC2:AC33" si="12">IF(E2*$AC$1-F2&gt;0,E2*$AC$1-F2,0)</f>
        <v>50562825.358159997</v>
      </c>
      <c r="AD2" s="4">
        <f t="shared" ref="AD2:AD33" si="13">IF(E2*$AD$1-F2&gt;0,E2*$AD$1-F2,0)</f>
        <v>101341484.35816</v>
      </c>
    </row>
    <row r="3" spans="1:30" x14ac:dyDescent="0.25">
      <c r="A3" s="33" t="s">
        <v>108</v>
      </c>
      <c r="B3" s="26" t="s">
        <v>33</v>
      </c>
      <c r="C3" s="8">
        <f t="shared" ref="C3:C34" si="14">C2+1</f>
        <v>2</v>
      </c>
      <c r="D3" s="8">
        <v>2</v>
      </c>
      <c r="E3" s="6">
        <f t="shared" si="0"/>
        <v>119961704</v>
      </c>
      <c r="F3" s="6">
        <f t="shared" si="1"/>
        <v>6078204.8500000006</v>
      </c>
      <c r="G3" s="7">
        <f t="shared" si="2"/>
        <v>5.0667876891778735E-2</v>
      </c>
      <c r="H3" s="5">
        <v>3</v>
      </c>
      <c r="I3" s="5">
        <v>7</v>
      </c>
      <c r="J3" s="5">
        <v>83</v>
      </c>
      <c r="K3" s="12">
        <f>E3/60</f>
        <v>1999361.7333333334</v>
      </c>
      <c r="L3" s="4">
        <v>98891232</v>
      </c>
      <c r="M3" s="4">
        <v>5022795.6000000006</v>
      </c>
      <c r="N3" s="4">
        <v>21070472</v>
      </c>
      <c r="O3" s="4">
        <v>1055409.25</v>
      </c>
      <c r="P3" s="2">
        <v>24856210</v>
      </c>
      <c r="Q3" s="22">
        <v>98718144</v>
      </c>
      <c r="T3" s="2">
        <f t="shared" si="3"/>
        <v>123574354</v>
      </c>
      <c r="U3" s="9">
        <f t="shared" si="4"/>
        <v>12428105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12428105</v>
      </c>
      <c r="Z3" s="10">
        <f t="shared" si="9"/>
        <v>0.10360060407277975</v>
      </c>
      <c r="AA3" s="4">
        <f t="shared" si="10"/>
        <v>2319114.4300000006</v>
      </c>
      <c r="AB3" s="4">
        <f t="shared" si="11"/>
        <v>17914135.949999999</v>
      </c>
      <c r="AC3" s="4">
        <f t="shared" si="12"/>
        <v>53902647.149999999</v>
      </c>
      <c r="AD3" s="4">
        <f t="shared" si="13"/>
        <v>113883499.15000001</v>
      </c>
    </row>
    <row r="4" spans="1:30" x14ac:dyDescent="0.25">
      <c r="A4" s="33" t="s">
        <v>108</v>
      </c>
      <c r="B4" s="26" t="s">
        <v>36</v>
      </c>
      <c r="C4" s="8">
        <f t="shared" si="14"/>
        <v>3</v>
      </c>
      <c r="E4" s="6">
        <f t="shared" si="0"/>
        <v>113615391</v>
      </c>
      <c r="F4" s="6">
        <f t="shared" si="1"/>
        <v>28370484.200000003</v>
      </c>
      <c r="G4" s="7">
        <f t="shared" si="2"/>
        <v>0.24970634656355672</v>
      </c>
      <c r="H4" s="5" t="s">
        <v>109</v>
      </c>
      <c r="I4" s="5">
        <v>14</v>
      </c>
      <c r="J4" s="5">
        <v>112</v>
      </c>
      <c r="K4" s="12">
        <f>E4/60</f>
        <v>1893589.85</v>
      </c>
      <c r="L4" s="4">
        <v>23506792</v>
      </c>
      <c r="M4" s="4">
        <v>13863755.24</v>
      </c>
      <c r="N4" s="4">
        <v>90108599</v>
      </c>
      <c r="O4" s="4">
        <v>14506728.960000001</v>
      </c>
      <c r="Q4" s="2"/>
      <c r="S4" s="2">
        <v>90163250</v>
      </c>
      <c r="T4" s="2">
        <f t="shared" si="3"/>
        <v>90163250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28437211.299999997</v>
      </c>
      <c r="AD4" s="4">
        <f t="shared" si="13"/>
        <v>85244906.799999997</v>
      </c>
    </row>
    <row r="5" spans="1:30" x14ac:dyDescent="0.25">
      <c r="A5" s="33" t="s">
        <v>108</v>
      </c>
      <c r="B5" s="26" t="s">
        <v>37</v>
      </c>
      <c r="C5" s="8">
        <f t="shared" si="14"/>
        <v>4</v>
      </c>
      <c r="E5" s="6">
        <f t="shared" si="0"/>
        <v>98932524</v>
      </c>
      <c r="F5" s="6">
        <f t="shared" si="1"/>
        <v>44489664.75</v>
      </c>
      <c r="G5" s="7">
        <f t="shared" si="2"/>
        <v>0.44969705564168161</v>
      </c>
      <c r="H5" s="5">
        <v>1</v>
      </c>
      <c r="I5" s="5">
        <v>10</v>
      </c>
      <c r="J5" s="5">
        <v>132</v>
      </c>
      <c r="K5" s="12">
        <v>0</v>
      </c>
      <c r="L5" s="4">
        <v>87760475</v>
      </c>
      <c r="M5" s="4">
        <v>39510422.450000003</v>
      </c>
      <c r="N5" s="4">
        <v>11172049</v>
      </c>
      <c r="O5" s="4">
        <v>4979242.3</v>
      </c>
      <c r="P5" s="2">
        <v>98715666</v>
      </c>
      <c r="R5" s="2">
        <v>23423141</v>
      </c>
      <c r="T5" s="2">
        <f t="shared" si="3"/>
        <v>122138807</v>
      </c>
      <c r="U5" s="9">
        <f t="shared" si="4"/>
        <v>49357833</v>
      </c>
      <c r="V5" s="9">
        <f t="shared" si="5"/>
        <v>0</v>
      </c>
      <c r="W5" s="9">
        <f t="shared" si="6"/>
        <v>23423141</v>
      </c>
      <c r="X5" s="9">
        <f t="shared" si="7"/>
        <v>0</v>
      </c>
      <c r="Y5" s="9">
        <f t="shared" si="8"/>
        <v>72780974</v>
      </c>
      <c r="Z5" s="10">
        <f t="shared" si="9"/>
        <v>0.73566276344066583</v>
      </c>
      <c r="AA5" s="4">
        <f t="shared" si="10"/>
        <v>0</v>
      </c>
      <c r="AB5" s="4">
        <f t="shared" si="11"/>
        <v>0</v>
      </c>
      <c r="AC5" s="4">
        <f t="shared" si="12"/>
        <v>4976597.25</v>
      </c>
      <c r="AD5" s="4">
        <f t="shared" si="13"/>
        <v>54442859.25</v>
      </c>
    </row>
    <row r="6" spans="1:30" x14ac:dyDescent="0.25">
      <c r="A6" s="33" t="s">
        <v>108</v>
      </c>
      <c r="B6" s="26" t="s">
        <v>38</v>
      </c>
      <c r="C6" s="8">
        <f t="shared" si="14"/>
        <v>5</v>
      </c>
      <c r="D6" s="8">
        <v>5</v>
      </c>
      <c r="E6" s="6">
        <f t="shared" si="0"/>
        <v>47274558</v>
      </c>
      <c r="F6" s="6">
        <f t="shared" si="1"/>
        <v>47068894</v>
      </c>
      <c r="G6" s="7">
        <f t="shared" si="2"/>
        <v>0.99564958386284652</v>
      </c>
      <c r="H6" s="5" t="s">
        <v>110</v>
      </c>
      <c r="I6" s="5">
        <v>14</v>
      </c>
      <c r="J6" s="5">
        <v>209</v>
      </c>
      <c r="K6" s="12">
        <v>0</v>
      </c>
      <c r="L6" s="4">
        <v>34725705</v>
      </c>
      <c r="M6" s="4">
        <v>34689859</v>
      </c>
      <c r="N6" s="4">
        <v>12548853</v>
      </c>
      <c r="O6" s="4">
        <v>12379035</v>
      </c>
      <c r="R6" s="2">
        <v>76539425</v>
      </c>
      <c r="S6" s="2">
        <v>12331937</v>
      </c>
      <c r="T6" s="2">
        <f t="shared" si="3"/>
        <v>88871362</v>
      </c>
      <c r="U6" s="9">
        <f t="shared" si="4"/>
        <v>0</v>
      </c>
      <c r="V6" s="9">
        <f t="shared" si="5"/>
        <v>87733087</v>
      </c>
      <c r="W6" s="9">
        <f t="shared" si="6"/>
        <v>76539425</v>
      </c>
      <c r="X6" s="9">
        <f t="shared" si="7"/>
        <v>0</v>
      </c>
      <c r="Y6" s="9">
        <f t="shared" si="8"/>
        <v>164272512</v>
      </c>
      <c r="Z6" s="10">
        <f t="shared" si="9"/>
        <v>3.4748608754840182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205664</v>
      </c>
    </row>
    <row r="7" spans="1:30" x14ac:dyDescent="0.25">
      <c r="A7" s="33" t="s">
        <v>108</v>
      </c>
      <c r="B7" s="26" t="s">
        <v>41</v>
      </c>
      <c r="C7" s="8">
        <f t="shared" si="14"/>
        <v>6</v>
      </c>
      <c r="E7" s="6">
        <f t="shared" si="0"/>
        <v>175418878</v>
      </c>
      <c r="F7" s="6">
        <f t="shared" si="1"/>
        <v>34323.691359999997</v>
      </c>
      <c r="G7" s="7">
        <f t="shared" si="2"/>
        <v>1.9566703282642133E-4</v>
      </c>
      <c r="H7" s="5">
        <v>2</v>
      </c>
      <c r="I7" s="5">
        <v>7</v>
      </c>
      <c r="J7" s="5">
        <v>33</v>
      </c>
      <c r="K7" s="12">
        <f>E7/60</f>
        <v>2923647.9666666668</v>
      </c>
      <c r="L7" s="4">
        <v>76613769</v>
      </c>
      <c r="M7" s="4">
        <v>16312.4568</v>
      </c>
      <c r="N7" s="4">
        <v>98805109</v>
      </c>
      <c r="O7" s="4">
        <v>18011.234560000001</v>
      </c>
      <c r="P7" s="2">
        <v>56783596</v>
      </c>
      <c r="Q7" s="22">
        <v>87733087</v>
      </c>
      <c r="T7" s="2">
        <f t="shared" si="3"/>
        <v>144516683</v>
      </c>
      <c r="U7" s="9">
        <f t="shared" si="4"/>
        <v>28391798</v>
      </c>
      <c r="V7" s="9">
        <f t="shared" si="5"/>
        <v>23509876</v>
      </c>
      <c r="W7" s="9">
        <f t="shared" si="6"/>
        <v>0</v>
      </c>
      <c r="X7" s="9">
        <f t="shared" si="7"/>
        <v>0</v>
      </c>
      <c r="Y7" s="9">
        <f t="shared" si="8"/>
        <v>51901674</v>
      </c>
      <c r="Z7" s="10">
        <f t="shared" si="9"/>
        <v>0.29587279654131637</v>
      </c>
      <c r="AA7" s="4">
        <f t="shared" si="10"/>
        <v>12244997.76864</v>
      </c>
      <c r="AB7" s="4">
        <f t="shared" si="11"/>
        <v>35049451.908640005</v>
      </c>
      <c r="AC7" s="4">
        <f t="shared" si="12"/>
        <v>87675115.308640003</v>
      </c>
      <c r="AD7" s="4">
        <f t="shared" si="13"/>
        <v>175384554.30864</v>
      </c>
    </row>
    <row r="8" spans="1:30" x14ac:dyDescent="0.25">
      <c r="A8" s="33" t="s">
        <v>108</v>
      </c>
      <c r="B8" s="26" t="s">
        <v>42</v>
      </c>
      <c r="C8" s="8">
        <f t="shared" si="14"/>
        <v>7</v>
      </c>
      <c r="D8" s="8">
        <v>2</v>
      </c>
      <c r="E8" s="6">
        <f t="shared" si="0"/>
        <v>69477256</v>
      </c>
      <c r="F8" s="6">
        <f t="shared" si="1"/>
        <v>3618172.5</v>
      </c>
      <c r="G8" s="7">
        <f t="shared" si="2"/>
        <v>5.207707828875683E-2</v>
      </c>
      <c r="H8" s="5">
        <v>1</v>
      </c>
      <c r="I8" s="5">
        <v>11</v>
      </c>
      <c r="J8" s="5">
        <v>67</v>
      </c>
      <c r="K8" s="12">
        <v>0</v>
      </c>
      <c r="L8" s="4">
        <v>45864577</v>
      </c>
      <c r="M8" s="4">
        <v>2380653.0499999998</v>
      </c>
      <c r="N8" s="4">
        <v>23612679</v>
      </c>
      <c r="O8" s="4">
        <v>1237519.45</v>
      </c>
      <c r="P8" s="2">
        <v>54410336</v>
      </c>
      <c r="Q8" s="2">
        <v>23509876</v>
      </c>
      <c r="T8" s="2">
        <f t="shared" si="3"/>
        <v>77920212</v>
      </c>
      <c r="U8" s="9">
        <f t="shared" si="4"/>
        <v>27205168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27205168</v>
      </c>
      <c r="Z8" s="10">
        <f t="shared" si="9"/>
        <v>0.39156940798007334</v>
      </c>
      <c r="AA8" s="4">
        <f t="shared" si="10"/>
        <v>1245235.4200000009</v>
      </c>
      <c r="AB8" s="4">
        <f t="shared" si="11"/>
        <v>10277278.700000001</v>
      </c>
      <c r="AC8" s="4">
        <f t="shared" si="12"/>
        <v>31120455.5</v>
      </c>
      <c r="AD8" s="4">
        <f t="shared" si="13"/>
        <v>65859083.5</v>
      </c>
    </row>
    <row r="9" spans="1:30" x14ac:dyDescent="0.25">
      <c r="A9" s="33" t="s">
        <v>108</v>
      </c>
      <c r="B9" s="26" t="s">
        <v>43</v>
      </c>
      <c r="C9" s="8">
        <f t="shared" si="14"/>
        <v>8</v>
      </c>
      <c r="D9" s="8">
        <v>3</v>
      </c>
      <c r="E9" s="6">
        <f t="shared" si="0"/>
        <v>153257163</v>
      </c>
      <c r="F9" s="6">
        <f t="shared" si="1"/>
        <v>24715719.799999997</v>
      </c>
      <c r="G9" s="7">
        <f t="shared" si="2"/>
        <v>0.16126958972873587</v>
      </c>
      <c r="H9" s="5">
        <v>3</v>
      </c>
      <c r="I9" s="5">
        <v>12</v>
      </c>
      <c r="J9" s="5">
        <v>127</v>
      </c>
      <c r="K9" s="12">
        <f>E9/60</f>
        <v>2554286.0499999998</v>
      </c>
      <c r="L9" s="4">
        <v>65535702</v>
      </c>
      <c r="M9" s="4">
        <v>10590881.439999999</v>
      </c>
      <c r="N9" s="4">
        <v>87721461</v>
      </c>
      <c r="O9" s="4">
        <v>14124838.359999999</v>
      </c>
      <c r="Q9" s="2"/>
      <c r="R9" s="2">
        <v>67866217</v>
      </c>
      <c r="T9" s="2">
        <f t="shared" si="3"/>
        <v>67866217</v>
      </c>
      <c r="U9" s="9">
        <f t="shared" si="4"/>
        <v>0</v>
      </c>
      <c r="V9" s="9">
        <f t="shared" si="5"/>
        <v>76634509</v>
      </c>
      <c r="W9" s="9">
        <f t="shared" si="6"/>
        <v>67866217</v>
      </c>
      <c r="X9" s="9">
        <f t="shared" si="7"/>
        <v>0</v>
      </c>
      <c r="Y9" s="9">
        <f t="shared" si="8"/>
        <v>144500726</v>
      </c>
      <c r="Z9" s="10">
        <f t="shared" si="9"/>
        <v>0.94286441932896803</v>
      </c>
      <c r="AA9" s="4">
        <f t="shared" si="10"/>
        <v>0</v>
      </c>
      <c r="AB9" s="4">
        <f t="shared" si="11"/>
        <v>5935712.8000000045</v>
      </c>
      <c r="AC9" s="4">
        <f t="shared" si="12"/>
        <v>51912861.700000003</v>
      </c>
      <c r="AD9" s="4">
        <f t="shared" si="13"/>
        <v>128541443.2</v>
      </c>
    </row>
    <row r="10" spans="1:30" x14ac:dyDescent="0.25">
      <c r="A10" s="33" t="s">
        <v>108</v>
      </c>
      <c r="B10" s="26" t="s">
        <v>46</v>
      </c>
      <c r="C10" s="8">
        <f t="shared" si="14"/>
        <v>9</v>
      </c>
      <c r="D10" s="8">
        <v>4</v>
      </c>
      <c r="E10" s="6">
        <f t="shared" si="0"/>
        <v>91343045</v>
      </c>
      <c r="F10" s="6">
        <f t="shared" si="1"/>
        <v>41241746.899999999</v>
      </c>
      <c r="G10" s="7">
        <f t="shared" si="2"/>
        <v>0.45150396398543535</v>
      </c>
      <c r="H10" s="5" t="s">
        <v>110</v>
      </c>
      <c r="I10" s="5">
        <v>11</v>
      </c>
      <c r="J10" s="5">
        <v>146</v>
      </c>
      <c r="K10" s="12">
        <v>0</v>
      </c>
      <c r="L10" s="4">
        <v>56771267</v>
      </c>
      <c r="M10" s="4">
        <v>25582427.399999999</v>
      </c>
      <c r="N10" s="4">
        <v>34571778</v>
      </c>
      <c r="O10" s="4">
        <v>15659319.5</v>
      </c>
      <c r="P10" s="2">
        <v>32044478</v>
      </c>
      <c r="Q10" s="22">
        <v>76634509</v>
      </c>
      <c r="S10" s="2">
        <v>34680558</v>
      </c>
      <c r="T10" s="2">
        <f t="shared" si="3"/>
        <v>143359545</v>
      </c>
      <c r="U10" s="9">
        <f t="shared" si="4"/>
        <v>16022239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16022239</v>
      </c>
      <c r="Z10" s="10">
        <f t="shared" si="9"/>
        <v>0.17540732302059781</v>
      </c>
      <c r="AA10" s="4">
        <f t="shared" si="10"/>
        <v>0</v>
      </c>
      <c r="AB10" s="4">
        <f t="shared" si="11"/>
        <v>0</v>
      </c>
      <c r="AC10" s="4">
        <f t="shared" si="12"/>
        <v>4429775.6000000015</v>
      </c>
      <c r="AD10" s="4">
        <f t="shared" si="13"/>
        <v>50101298.100000001</v>
      </c>
    </row>
    <row r="11" spans="1:30" x14ac:dyDescent="0.25">
      <c r="A11" s="33" t="s">
        <v>108</v>
      </c>
      <c r="B11" s="26" t="s">
        <v>47</v>
      </c>
      <c r="C11" s="8">
        <f t="shared" si="14"/>
        <v>10</v>
      </c>
      <c r="E11" s="6">
        <f t="shared" si="0"/>
        <v>131033879</v>
      </c>
      <c r="F11" s="6">
        <f t="shared" si="1"/>
        <v>130964606</v>
      </c>
      <c r="G11" s="7">
        <f t="shared" si="2"/>
        <v>0.99947133519568632</v>
      </c>
      <c r="H11" s="5" t="s">
        <v>111</v>
      </c>
      <c r="I11" s="5">
        <v>11</v>
      </c>
      <c r="J11" s="5">
        <v>215</v>
      </c>
      <c r="K11" s="12">
        <v>0</v>
      </c>
      <c r="L11" s="4">
        <v>54454024</v>
      </c>
      <c r="M11" s="4">
        <v>54375187</v>
      </c>
      <c r="N11" s="4">
        <v>76579855</v>
      </c>
      <c r="O11" s="4">
        <v>76589419</v>
      </c>
      <c r="P11" s="2">
        <v>21092358</v>
      </c>
      <c r="Q11" s="2"/>
      <c r="R11" s="2">
        <v>90182771</v>
      </c>
      <c r="S11" s="2">
        <v>76622639</v>
      </c>
      <c r="T11" s="2">
        <f t="shared" si="3"/>
        <v>187897768</v>
      </c>
      <c r="U11" s="9">
        <f t="shared" si="4"/>
        <v>10546179</v>
      </c>
      <c r="V11" s="9">
        <f t="shared" si="5"/>
        <v>0</v>
      </c>
      <c r="W11" s="9">
        <f t="shared" si="6"/>
        <v>90182771</v>
      </c>
      <c r="X11" s="9">
        <f t="shared" si="7"/>
        <v>0</v>
      </c>
      <c r="Y11" s="9">
        <f t="shared" si="8"/>
        <v>100728950</v>
      </c>
      <c r="Z11" s="10">
        <f t="shared" si="9"/>
        <v>0.76872447620969842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69273</v>
      </c>
    </row>
    <row r="12" spans="1:30" x14ac:dyDescent="0.25">
      <c r="A12" s="33" t="s">
        <v>108</v>
      </c>
      <c r="B12" s="26" t="s">
        <v>48</v>
      </c>
      <c r="C12" s="8">
        <f t="shared" si="14"/>
        <v>11</v>
      </c>
      <c r="E12" s="6">
        <f t="shared" si="0"/>
        <v>113797189</v>
      </c>
      <c r="F12" s="6">
        <f t="shared" si="1"/>
        <v>78615.521919999999</v>
      </c>
      <c r="G12" s="7">
        <f t="shared" si="2"/>
        <v>6.9083887406041285E-4</v>
      </c>
      <c r="H12" s="5">
        <v>3</v>
      </c>
      <c r="I12" s="5">
        <v>8</v>
      </c>
      <c r="J12" s="5">
        <v>57</v>
      </c>
      <c r="K12" s="12">
        <f>E12/60</f>
        <v>1896619.8166666667</v>
      </c>
      <c r="L12" s="4">
        <v>67950412</v>
      </c>
      <c r="M12" s="4">
        <v>68815.209839999996</v>
      </c>
      <c r="N12" s="4">
        <v>45846777</v>
      </c>
      <c r="O12" s="4">
        <v>9800.3120799999997</v>
      </c>
      <c r="R12" s="2">
        <v>98688180</v>
      </c>
      <c r="S12" s="2">
        <v>45651381</v>
      </c>
      <c r="T12" s="2">
        <f t="shared" si="3"/>
        <v>144339561</v>
      </c>
      <c r="U12" s="9">
        <f t="shared" si="4"/>
        <v>0</v>
      </c>
      <c r="V12" s="9">
        <f t="shared" si="5"/>
        <v>65392845</v>
      </c>
      <c r="W12" s="9">
        <f t="shared" si="6"/>
        <v>98688180</v>
      </c>
      <c r="X12" s="9">
        <f t="shared" si="7"/>
        <v>0</v>
      </c>
      <c r="Y12" s="9">
        <f t="shared" si="8"/>
        <v>164081025</v>
      </c>
      <c r="Z12" s="10">
        <f t="shared" si="9"/>
        <v>1.4418723910658284</v>
      </c>
      <c r="AA12" s="4">
        <f t="shared" si="10"/>
        <v>7887187.7080800002</v>
      </c>
      <c r="AB12" s="4">
        <f t="shared" si="11"/>
        <v>22680822.278080001</v>
      </c>
      <c r="AC12" s="4">
        <f t="shared" si="12"/>
        <v>56819978.978079997</v>
      </c>
      <c r="AD12" s="4">
        <f t="shared" si="13"/>
        <v>113718573.47808</v>
      </c>
    </row>
    <row r="13" spans="1:30" x14ac:dyDescent="0.25">
      <c r="A13" s="33" t="s">
        <v>108</v>
      </c>
      <c r="B13" s="26" t="s">
        <v>51</v>
      </c>
      <c r="C13" s="8">
        <f t="shared" si="14"/>
        <v>12</v>
      </c>
      <c r="D13" s="8">
        <v>2</v>
      </c>
      <c r="E13" s="6">
        <f t="shared" si="0"/>
        <v>108735943</v>
      </c>
      <c r="F13" s="6">
        <f t="shared" si="1"/>
        <v>5505367.8000000007</v>
      </c>
      <c r="G13" s="7">
        <f t="shared" si="2"/>
        <v>5.063061622595208E-2</v>
      </c>
      <c r="H13" s="5">
        <v>3</v>
      </c>
      <c r="I13" s="5">
        <v>6</v>
      </c>
      <c r="J13" s="5">
        <v>86</v>
      </c>
      <c r="K13" s="12">
        <f>E13/60</f>
        <v>1812265.7166666666</v>
      </c>
      <c r="L13" s="4">
        <v>43241959</v>
      </c>
      <c r="M13" s="4">
        <v>2229058.35</v>
      </c>
      <c r="N13" s="4">
        <v>65493984</v>
      </c>
      <c r="O13" s="4">
        <v>3276309.45</v>
      </c>
      <c r="P13" s="2">
        <v>23524796</v>
      </c>
      <c r="Q13" s="22">
        <v>65392845</v>
      </c>
      <c r="S13" s="2">
        <v>65490126</v>
      </c>
      <c r="T13" s="2">
        <f t="shared" si="3"/>
        <v>154407767</v>
      </c>
      <c r="U13" s="9">
        <f t="shared" si="4"/>
        <v>11762398</v>
      </c>
      <c r="V13" s="9">
        <f t="shared" si="5"/>
        <v>78873899</v>
      </c>
      <c r="W13" s="9">
        <f t="shared" si="6"/>
        <v>0</v>
      </c>
      <c r="X13" s="9">
        <f t="shared" si="7"/>
        <v>0</v>
      </c>
      <c r="Y13" s="9">
        <f t="shared" si="8"/>
        <v>90636297</v>
      </c>
      <c r="Z13" s="10">
        <f t="shared" si="9"/>
        <v>0.8335449576227062</v>
      </c>
      <c r="AA13" s="4">
        <f t="shared" si="10"/>
        <v>2106148.21</v>
      </c>
      <c r="AB13" s="4">
        <f t="shared" si="11"/>
        <v>16241820.800000001</v>
      </c>
      <c r="AC13" s="4">
        <f t="shared" si="12"/>
        <v>48862603.700000003</v>
      </c>
      <c r="AD13" s="4">
        <f t="shared" si="13"/>
        <v>103230575.2</v>
      </c>
    </row>
    <row r="14" spans="1:30" x14ac:dyDescent="0.25">
      <c r="A14" s="33" t="s">
        <v>108</v>
      </c>
      <c r="B14" s="26" t="s">
        <v>52</v>
      </c>
      <c r="C14" s="8">
        <f t="shared" si="14"/>
        <v>13</v>
      </c>
      <c r="E14" s="6">
        <f t="shared" si="0"/>
        <v>135848819</v>
      </c>
      <c r="F14" s="6">
        <f t="shared" si="1"/>
        <v>51817128.359999999</v>
      </c>
      <c r="G14" s="7">
        <f t="shared" si="2"/>
        <v>0.38143230645236598</v>
      </c>
      <c r="H14" s="5">
        <v>2</v>
      </c>
      <c r="I14" s="5">
        <v>14</v>
      </c>
      <c r="J14" s="5">
        <v>103</v>
      </c>
      <c r="K14" s="12">
        <f>E14/60</f>
        <v>2264146.9833333334</v>
      </c>
      <c r="L14" s="4">
        <v>78904140</v>
      </c>
      <c r="M14" s="4">
        <v>42677130.439999998</v>
      </c>
      <c r="N14" s="4">
        <v>56944679</v>
      </c>
      <c r="O14" s="4">
        <v>9139997.9199999999</v>
      </c>
      <c r="Q14" s="2">
        <v>78873899</v>
      </c>
      <c r="S14" s="2">
        <v>56845001</v>
      </c>
      <c r="T14" s="2">
        <f t="shared" si="3"/>
        <v>135718900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16107281.140000001</v>
      </c>
      <c r="AD14" s="4">
        <f t="shared" si="13"/>
        <v>84031690.640000001</v>
      </c>
    </row>
    <row r="15" spans="1:30" x14ac:dyDescent="0.25">
      <c r="A15" s="33" t="s">
        <v>108</v>
      </c>
      <c r="B15" s="26" t="s">
        <v>53</v>
      </c>
      <c r="C15" s="8">
        <f t="shared" si="14"/>
        <v>14</v>
      </c>
      <c r="D15" s="8">
        <v>4</v>
      </c>
      <c r="E15" s="6">
        <f t="shared" si="0"/>
        <v>86706997</v>
      </c>
      <c r="F15" s="6">
        <f t="shared" si="1"/>
        <v>39037862.299999997</v>
      </c>
      <c r="G15" s="7">
        <f t="shared" si="2"/>
        <v>0.45022735939061526</v>
      </c>
      <c r="H15" s="5">
        <v>3</v>
      </c>
      <c r="I15" s="5">
        <v>12</v>
      </c>
      <c r="J15" s="5">
        <v>157</v>
      </c>
      <c r="K15" s="12">
        <f>E15/60</f>
        <v>1445116.6166666667</v>
      </c>
      <c r="L15" s="4">
        <v>32245778</v>
      </c>
      <c r="M15" s="4">
        <v>14500833.199999999</v>
      </c>
      <c r="N15" s="4">
        <v>54461219</v>
      </c>
      <c r="O15" s="4">
        <v>24537029.100000001</v>
      </c>
      <c r="P15" s="2">
        <v>45681288</v>
      </c>
      <c r="Q15" s="2"/>
      <c r="S15" s="2">
        <v>54261515</v>
      </c>
      <c r="T15" s="2">
        <f t="shared" si="3"/>
        <v>99942803</v>
      </c>
      <c r="U15" s="9">
        <f t="shared" si="4"/>
        <v>22840644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22840644</v>
      </c>
      <c r="Z15" s="10">
        <f t="shared" si="9"/>
        <v>0.26342330827118832</v>
      </c>
      <c r="AA15" s="4">
        <f t="shared" si="10"/>
        <v>0</v>
      </c>
      <c r="AB15" s="4">
        <f t="shared" si="11"/>
        <v>0</v>
      </c>
      <c r="AC15" s="4">
        <f t="shared" si="12"/>
        <v>4315636.200000003</v>
      </c>
      <c r="AD15" s="4">
        <f t="shared" si="13"/>
        <v>47669134.700000003</v>
      </c>
    </row>
    <row r="16" spans="1:30" x14ac:dyDescent="0.25">
      <c r="A16" s="33" t="s">
        <v>108</v>
      </c>
      <c r="B16" s="26" t="s">
        <v>54</v>
      </c>
      <c r="C16" s="8">
        <f t="shared" si="14"/>
        <v>15</v>
      </c>
      <c r="E16" s="6">
        <f t="shared" si="0"/>
        <v>157114332</v>
      </c>
      <c r="F16" s="6">
        <f t="shared" si="1"/>
        <v>156987558</v>
      </c>
      <c r="G16" s="7">
        <f t="shared" si="2"/>
        <v>0.99919310989401022</v>
      </c>
      <c r="H16" s="5" t="s">
        <v>111</v>
      </c>
      <c r="I16" s="5">
        <v>15</v>
      </c>
      <c r="J16" s="5">
        <v>204</v>
      </c>
      <c r="K16" s="12">
        <v>0</v>
      </c>
      <c r="L16" s="4">
        <v>89195290</v>
      </c>
      <c r="M16" s="4">
        <v>89011415</v>
      </c>
      <c r="N16" s="4">
        <v>67919042</v>
      </c>
      <c r="O16" s="4">
        <v>67976143</v>
      </c>
      <c r="R16" s="2">
        <v>12296442</v>
      </c>
      <c r="S16" s="2">
        <v>67929775</v>
      </c>
      <c r="T16" s="2">
        <f t="shared" si="3"/>
        <v>80226217</v>
      </c>
      <c r="U16" s="9">
        <f t="shared" si="4"/>
        <v>0</v>
      </c>
      <c r="V16" s="9">
        <f t="shared" si="5"/>
        <v>0</v>
      </c>
      <c r="W16" s="9">
        <f t="shared" si="6"/>
        <v>12296442</v>
      </c>
      <c r="X16" s="9">
        <f t="shared" si="7"/>
        <v>0</v>
      </c>
      <c r="Y16" s="9">
        <f t="shared" si="8"/>
        <v>12296442</v>
      </c>
      <c r="Z16" s="10">
        <f t="shared" si="9"/>
        <v>7.8264292273476366E-2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126774</v>
      </c>
    </row>
    <row r="17" spans="1:30" x14ac:dyDescent="0.25">
      <c r="A17" s="33" t="s">
        <v>108</v>
      </c>
      <c r="B17" s="26" t="s">
        <v>55</v>
      </c>
      <c r="C17" s="8">
        <f t="shared" si="14"/>
        <v>16</v>
      </c>
      <c r="D17" s="8">
        <v>1</v>
      </c>
      <c r="E17" s="6">
        <f t="shared" si="0"/>
        <v>64448363</v>
      </c>
      <c r="F17" s="6">
        <f t="shared" si="1"/>
        <v>52359.780160000002</v>
      </c>
      <c r="G17" s="7">
        <f t="shared" si="2"/>
        <v>8.1242994736732102E-4</v>
      </c>
      <c r="H17" s="5">
        <v>3</v>
      </c>
      <c r="I17" s="5">
        <v>10</v>
      </c>
      <c r="J17" s="5">
        <v>55</v>
      </c>
      <c r="K17" s="12">
        <f>E17/60</f>
        <v>1074139.3833333333</v>
      </c>
      <c r="L17" s="4">
        <v>21134273</v>
      </c>
      <c r="M17" s="4">
        <v>19137.9012</v>
      </c>
      <c r="N17" s="4">
        <v>43314090</v>
      </c>
      <c r="O17" s="4">
        <v>33221.878960000002</v>
      </c>
      <c r="P17" s="2">
        <v>12345795</v>
      </c>
      <c r="S17" s="2">
        <v>43257665</v>
      </c>
      <c r="T17" s="2">
        <f t="shared" si="3"/>
        <v>55603460</v>
      </c>
      <c r="U17" s="9">
        <f t="shared" si="4"/>
        <v>6172897.5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6172897.5</v>
      </c>
      <c r="Z17" s="10">
        <f t="shared" si="9"/>
        <v>9.5780516566417673E-2</v>
      </c>
      <c r="AA17" s="4">
        <f t="shared" si="10"/>
        <v>4459025.6298400005</v>
      </c>
      <c r="AB17" s="4">
        <f t="shared" si="11"/>
        <v>12837312.819840001</v>
      </c>
      <c r="AC17" s="4">
        <f t="shared" si="12"/>
        <v>32171821.719840001</v>
      </c>
      <c r="AD17" s="4">
        <f t="shared" si="13"/>
        <v>64396003.219839998</v>
      </c>
    </row>
    <row r="18" spans="1:30" x14ac:dyDescent="0.25">
      <c r="A18" s="33" t="s">
        <v>108</v>
      </c>
      <c r="B18" s="26" t="s">
        <v>56</v>
      </c>
      <c r="C18" s="8">
        <f t="shared" si="14"/>
        <v>17</v>
      </c>
      <c r="E18" s="6">
        <f t="shared" si="0"/>
        <v>169097420</v>
      </c>
      <c r="F18" s="6">
        <f t="shared" si="1"/>
        <v>8557857.5</v>
      </c>
      <c r="G18" s="7">
        <f t="shared" si="2"/>
        <v>5.0609036495057109E-2</v>
      </c>
      <c r="H18" s="5">
        <v>1</v>
      </c>
      <c r="I18" s="5">
        <v>9</v>
      </c>
      <c r="J18" s="5">
        <v>98</v>
      </c>
      <c r="K18" s="12">
        <f>E18/60</f>
        <v>2818290.3333333335</v>
      </c>
      <c r="L18" s="4">
        <v>90184521</v>
      </c>
      <c r="M18" s="4">
        <v>4587673.8</v>
      </c>
      <c r="N18" s="4">
        <v>78912899</v>
      </c>
      <c r="O18" s="4">
        <v>3970183.7</v>
      </c>
      <c r="R18" s="2">
        <v>34585143</v>
      </c>
      <c r="S18" s="2">
        <v>78800761</v>
      </c>
      <c r="T18" s="2">
        <f t="shared" si="3"/>
        <v>113385904</v>
      </c>
      <c r="U18" s="9">
        <f t="shared" si="4"/>
        <v>0</v>
      </c>
      <c r="V18" s="9">
        <f t="shared" si="5"/>
        <v>0</v>
      </c>
      <c r="W18" s="9">
        <f t="shared" si="6"/>
        <v>34585143</v>
      </c>
      <c r="X18" s="9">
        <f t="shared" si="7"/>
        <v>0</v>
      </c>
      <c r="Y18" s="9">
        <f t="shared" si="8"/>
        <v>34585143</v>
      </c>
      <c r="Z18" s="10">
        <f t="shared" si="9"/>
        <v>0.20452791651108573</v>
      </c>
      <c r="AA18" s="4">
        <f t="shared" si="10"/>
        <v>3278961.9000000004</v>
      </c>
      <c r="AB18" s="4">
        <f t="shared" si="11"/>
        <v>25261626.5</v>
      </c>
      <c r="AC18" s="4">
        <f t="shared" si="12"/>
        <v>75990852.5</v>
      </c>
      <c r="AD18" s="4">
        <f t="shared" si="13"/>
        <v>160539562.5</v>
      </c>
    </row>
    <row r="19" spans="1:30" x14ac:dyDescent="0.25">
      <c r="A19" s="33" t="s">
        <v>108</v>
      </c>
      <c r="B19" s="26" t="s">
        <v>57</v>
      </c>
      <c r="C19" s="8">
        <f t="shared" si="14"/>
        <v>18</v>
      </c>
      <c r="D19" s="8">
        <v>3</v>
      </c>
      <c r="E19" s="6">
        <f t="shared" si="0"/>
        <v>43267332</v>
      </c>
      <c r="F19" s="6">
        <f t="shared" si="1"/>
        <v>7025104.7999999998</v>
      </c>
      <c r="G19" s="7">
        <f t="shared" si="2"/>
        <v>0.16236510261367629</v>
      </c>
      <c r="H19" s="5" t="s">
        <v>111</v>
      </c>
      <c r="I19" s="5">
        <v>8</v>
      </c>
      <c r="J19" s="5">
        <v>119</v>
      </c>
      <c r="K19" s="12">
        <v>0</v>
      </c>
      <c r="L19" s="4">
        <v>11066295</v>
      </c>
      <c r="M19" s="4">
        <v>1830980.64</v>
      </c>
      <c r="N19" s="4">
        <v>32201037</v>
      </c>
      <c r="O19" s="4">
        <v>5194124.16</v>
      </c>
      <c r="P19" s="2">
        <v>76465070</v>
      </c>
      <c r="S19" s="2">
        <v>32133087</v>
      </c>
      <c r="T19" s="2">
        <f t="shared" si="3"/>
        <v>108598157</v>
      </c>
      <c r="U19" s="9">
        <f t="shared" si="4"/>
        <v>38232535</v>
      </c>
      <c r="V19" s="9">
        <f t="shared" si="5"/>
        <v>12358008</v>
      </c>
      <c r="W19" s="9">
        <f t="shared" si="6"/>
        <v>0</v>
      </c>
      <c r="X19" s="9">
        <f t="shared" si="7"/>
        <v>0</v>
      </c>
      <c r="Y19" s="9">
        <f t="shared" si="8"/>
        <v>50590543</v>
      </c>
      <c r="Z19" s="10">
        <f t="shared" si="9"/>
        <v>1.1692549704705619</v>
      </c>
      <c r="AA19" s="4">
        <f t="shared" si="10"/>
        <v>0</v>
      </c>
      <c r="AB19" s="4">
        <f t="shared" si="11"/>
        <v>1628361.6000000006</v>
      </c>
      <c r="AC19" s="4">
        <f t="shared" si="12"/>
        <v>14608561.199999999</v>
      </c>
      <c r="AD19" s="4">
        <f t="shared" si="13"/>
        <v>36242227.200000003</v>
      </c>
    </row>
    <row r="20" spans="1:30" x14ac:dyDescent="0.25">
      <c r="A20" s="33" t="s">
        <v>108</v>
      </c>
      <c r="B20" s="26" t="s">
        <v>58</v>
      </c>
      <c r="C20" s="8">
        <f t="shared" si="14"/>
        <v>19</v>
      </c>
      <c r="D20" s="8">
        <v>4</v>
      </c>
      <c r="E20" s="6">
        <f t="shared" si="0"/>
        <v>101426279</v>
      </c>
      <c r="F20" s="6">
        <f t="shared" si="1"/>
        <v>25776158.350000001</v>
      </c>
      <c r="G20" s="7">
        <f t="shared" si="2"/>
        <v>0.2541368825134559</v>
      </c>
      <c r="H20" s="5" t="s">
        <v>111</v>
      </c>
      <c r="I20" s="5">
        <v>13</v>
      </c>
      <c r="J20" s="5">
        <v>138</v>
      </c>
      <c r="K20" s="12">
        <v>0</v>
      </c>
      <c r="L20" s="4">
        <v>12344023</v>
      </c>
      <c r="M20" s="4">
        <v>5645832.1000000006</v>
      </c>
      <c r="N20" s="4">
        <v>89082256</v>
      </c>
      <c r="O20" s="4">
        <v>20130326.25</v>
      </c>
      <c r="Q20" s="22">
        <v>12358008</v>
      </c>
      <c r="S20" s="2">
        <v>88962153</v>
      </c>
      <c r="T20" s="2">
        <f t="shared" si="3"/>
        <v>101320161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24936981.149999999</v>
      </c>
      <c r="AD20" s="4">
        <f t="shared" si="13"/>
        <v>75650120.650000006</v>
      </c>
    </row>
    <row r="21" spans="1:30" x14ac:dyDescent="0.25">
      <c r="A21" s="33" t="s">
        <v>108</v>
      </c>
      <c r="B21" s="26" t="s">
        <v>61</v>
      </c>
      <c r="C21" s="8">
        <f t="shared" si="14"/>
        <v>20</v>
      </c>
      <c r="D21" s="8">
        <v>5</v>
      </c>
      <c r="E21" s="6">
        <f t="shared" si="0"/>
        <v>119905301</v>
      </c>
      <c r="F21" s="6">
        <f t="shared" si="1"/>
        <v>119969789</v>
      </c>
      <c r="G21" s="7">
        <f t="shared" si="2"/>
        <v>1.0005378244286298</v>
      </c>
      <c r="H21" s="5" t="s">
        <v>109</v>
      </c>
      <c r="I21" s="5">
        <v>13</v>
      </c>
      <c r="J21" s="5">
        <v>206</v>
      </c>
      <c r="K21" s="12">
        <v>0</v>
      </c>
      <c r="L21" s="4">
        <v>98802549</v>
      </c>
      <c r="M21" s="4">
        <v>98784742</v>
      </c>
      <c r="N21" s="4">
        <v>21102752</v>
      </c>
      <c r="O21" s="4">
        <v>21185047</v>
      </c>
      <c r="Q21" s="2"/>
      <c r="R21" s="2">
        <v>65499203</v>
      </c>
      <c r="S21" s="2">
        <v>21046074</v>
      </c>
      <c r="T21" s="2">
        <f t="shared" si="3"/>
        <v>86545277</v>
      </c>
      <c r="U21" s="9">
        <f t="shared" si="4"/>
        <v>0</v>
      </c>
      <c r="V21" s="9">
        <f t="shared" si="5"/>
        <v>0</v>
      </c>
      <c r="W21" s="9">
        <f t="shared" si="6"/>
        <v>65499203</v>
      </c>
      <c r="X21" s="9">
        <f t="shared" si="7"/>
        <v>0</v>
      </c>
      <c r="Y21" s="9">
        <f t="shared" si="8"/>
        <v>65499203</v>
      </c>
      <c r="Z21" s="10">
        <f t="shared" si="9"/>
        <v>0.54625777554238408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 x14ac:dyDescent="0.25">
      <c r="A22" s="33" t="s">
        <v>108</v>
      </c>
      <c r="B22" s="26" t="s">
        <v>62</v>
      </c>
      <c r="C22" s="8">
        <f t="shared" si="14"/>
        <v>21</v>
      </c>
      <c r="D22" s="8">
        <v>1</v>
      </c>
      <c r="E22" s="6">
        <f t="shared" si="0"/>
        <v>113837365</v>
      </c>
      <c r="F22" s="6">
        <f t="shared" si="1"/>
        <v>175661.41960000002</v>
      </c>
      <c r="G22" s="7">
        <f t="shared" si="2"/>
        <v>1.5430910545056978E-3</v>
      </c>
      <c r="H22" s="5">
        <v>3</v>
      </c>
      <c r="I22" s="5">
        <v>2</v>
      </c>
      <c r="J22" s="5">
        <v>33</v>
      </c>
      <c r="K22" s="12">
        <f>E22/60</f>
        <v>1897289.4166666667</v>
      </c>
      <c r="L22" s="4">
        <v>23524187</v>
      </c>
      <c r="M22" s="4">
        <v>58817.543120000002</v>
      </c>
      <c r="N22" s="4">
        <v>90313178</v>
      </c>
      <c r="O22" s="4">
        <v>116843.87648000001</v>
      </c>
      <c r="P22" s="2">
        <v>56775407</v>
      </c>
      <c r="R22" s="2">
        <v>78830472</v>
      </c>
      <c r="S22" s="2">
        <v>90030762</v>
      </c>
      <c r="T22" s="2">
        <f t="shared" si="3"/>
        <v>225636641</v>
      </c>
      <c r="U22" s="9">
        <f t="shared" si="4"/>
        <v>28387703.5</v>
      </c>
      <c r="V22" s="9">
        <f t="shared" si="5"/>
        <v>0</v>
      </c>
      <c r="W22" s="9">
        <f t="shared" si="6"/>
        <v>78830472</v>
      </c>
      <c r="X22" s="9">
        <f t="shared" si="7"/>
        <v>0</v>
      </c>
      <c r="Y22" s="9">
        <f t="shared" si="8"/>
        <v>107218175.5</v>
      </c>
      <c r="Z22" s="10">
        <f t="shared" si="9"/>
        <v>0.94185398177478896</v>
      </c>
      <c r="AA22" s="4">
        <f t="shared" si="10"/>
        <v>7792954.1304000011</v>
      </c>
      <c r="AB22" s="4">
        <f t="shared" si="11"/>
        <v>22591811.580400001</v>
      </c>
      <c r="AC22" s="4">
        <f t="shared" si="12"/>
        <v>56743021.080399998</v>
      </c>
      <c r="AD22" s="4">
        <f t="shared" si="13"/>
        <v>113661703.5804</v>
      </c>
    </row>
    <row r="23" spans="1:30" x14ac:dyDescent="0.25">
      <c r="A23" s="33" t="s">
        <v>108</v>
      </c>
      <c r="B23" s="26" t="s">
        <v>63</v>
      </c>
      <c r="C23" s="8">
        <f t="shared" si="14"/>
        <v>22</v>
      </c>
      <c r="E23" s="6">
        <f t="shared" si="0"/>
        <v>99058307</v>
      </c>
      <c r="F23" s="6">
        <f t="shared" si="1"/>
        <v>5048708.75</v>
      </c>
      <c r="G23" s="7">
        <f t="shared" si="2"/>
        <v>5.0967040553196612E-2</v>
      </c>
      <c r="H23" s="5">
        <v>2</v>
      </c>
      <c r="I23" s="5">
        <v>7</v>
      </c>
      <c r="J23" s="5">
        <v>81</v>
      </c>
      <c r="K23" s="12">
        <f>E23/60</f>
        <v>1650971.7833333334</v>
      </c>
      <c r="L23" s="4">
        <v>87819844</v>
      </c>
      <c r="M23" s="4">
        <v>4465893.05</v>
      </c>
      <c r="N23" s="4">
        <v>11238463</v>
      </c>
      <c r="O23" s="4">
        <v>582815.70000000007</v>
      </c>
      <c r="S23" s="2">
        <v>87616558</v>
      </c>
      <c r="T23" s="2">
        <f t="shared" si="3"/>
        <v>87616558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1885372.7400000002</v>
      </c>
      <c r="AB23" s="4">
        <f t="shared" si="11"/>
        <v>14762952.650000002</v>
      </c>
      <c r="AC23" s="4">
        <f t="shared" si="12"/>
        <v>44480444.75</v>
      </c>
      <c r="AD23" s="4">
        <f t="shared" si="13"/>
        <v>94009598.25</v>
      </c>
    </row>
    <row r="24" spans="1:30" x14ac:dyDescent="0.25">
      <c r="A24" s="33" t="s">
        <v>108</v>
      </c>
      <c r="B24" s="26" t="s">
        <v>64</v>
      </c>
      <c r="C24" s="8">
        <f t="shared" si="14"/>
        <v>23</v>
      </c>
      <c r="E24" s="6">
        <f t="shared" si="0"/>
        <v>47030685</v>
      </c>
      <c r="F24" s="6">
        <f t="shared" si="1"/>
        <v>7601626.8800000008</v>
      </c>
      <c r="G24" s="7">
        <f t="shared" si="2"/>
        <v>0.16163121757635468</v>
      </c>
      <c r="H24" s="5">
        <v>2</v>
      </c>
      <c r="I24" s="5">
        <v>15</v>
      </c>
      <c r="J24" s="5">
        <v>105</v>
      </c>
      <c r="K24" s="12">
        <f>E24/60</f>
        <v>783844.75</v>
      </c>
      <c r="L24" s="4">
        <v>34543125</v>
      </c>
      <c r="M24" s="4">
        <v>5587952.4000000004</v>
      </c>
      <c r="N24" s="4">
        <v>12487560</v>
      </c>
      <c r="O24" s="4">
        <v>2013674.48</v>
      </c>
      <c r="S24" s="2">
        <v>12247481</v>
      </c>
      <c r="T24" s="2">
        <f t="shared" si="3"/>
        <v>12247481</v>
      </c>
      <c r="U24" s="9">
        <f t="shared" si="4"/>
        <v>0</v>
      </c>
      <c r="V24" s="9">
        <f t="shared" si="5"/>
        <v>87693047</v>
      </c>
      <c r="W24" s="9">
        <f t="shared" si="6"/>
        <v>0</v>
      </c>
      <c r="X24" s="9">
        <f t="shared" si="7"/>
        <v>0</v>
      </c>
      <c r="Y24" s="9">
        <f t="shared" si="8"/>
        <v>87693047</v>
      </c>
      <c r="Z24" s="10">
        <f t="shared" si="9"/>
        <v>1.8645921699843411</v>
      </c>
      <c r="AA24" s="4">
        <f t="shared" si="10"/>
        <v>0</v>
      </c>
      <c r="AB24" s="4">
        <f t="shared" si="11"/>
        <v>1804510.1199999992</v>
      </c>
      <c r="AC24" s="4">
        <f t="shared" si="12"/>
        <v>15913715.619999999</v>
      </c>
      <c r="AD24" s="4">
        <f t="shared" si="13"/>
        <v>39429058.119999997</v>
      </c>
    </row>
    <row r="25" spans="1:30" x14ac:dyDescent="0.25">
      <c r="A25" s="33" t="s">
        <v>108</v>
      </c>
      <c r="B25" s="26" t="s">
        <v>65</v>
      </c>
      <c r="C25" s="8">
        <f t="shared" si="14"/>
        <v>24</v>
      </c>
      <c r="D25" s="8">
        <v>4</v>
      </c>
      <c r="E25" s="6">
        <f t="shared" si="0"/>
        <v>175504363</v>
      </c>
      <c r="F25" s="6">
        <f t="shared" si="1"/>
        <v>78999138.900000006</v>
      </c>
      <c r="G25" s="7">
        <f t="shared" si="2"/>
        <v>0.45012635326906375</v>
      </c>
      <c r="H25" s="5" t="s">
        <v>111</v>
      </c>
      <c r="I25" s="5">
        <v>10</v>
      </c>
      <c r="J25" s="5">
        <v>165</v>
      </c>
      <c r="K25" s="12">
        <f>E25/60</f>
        <v>2925072.7166666668</v>
      </c>
      <c r="L25" s="4">
        <v>76665018</v>
      </c>
      <c r="M25" s="4">
        <v>34497728.5</v>
      </c>
      <c r="N25" s="4">
        <v>98839345</v>
      </c>
      <c r="O25" s="4">
        <v>44501410.399999999</v>
      </c>
      <c r="P25" s="2">
        <v>76523670</v>
      </c>
      <c r="Q25" s="22">
        <v>87693047</v>
      </c>
      <c r="S25" s="2">
        <v>98745163</v>
      </c>
      <c r="T25" s="2">
        <f t="shared" si="3"/>
        <v>262961880</v>
      </c>
      <c r="U25" s="9">
        <f t="shared" si="4"/>
        <v>38261835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38261835</v>
      </c>
      <c r="Z25" s="10">
        <f t="shared" si="9"/>
        <v>0.21801073401235044</v>
      </c>
      <c r="AA25" s="4">
        <f t="shared" si="10"/>
        <v>0</v>
      </c>
      <c r="AB25" s="4">
        <f t="shared" si="11"/>
        <v>0</v>
      </c>
      <c r="AC25" s="4">
        <f t="shared" si="12"/>
        <v>8753042.599999994</v>
      </c>
      <c r="AD25" s="4">
        <f t="shared" si="13"/>
        <v>96505224.099999994</v>
      </c>
    </row>
    <row r="26" spans="1:30" x14ac:dyDescent="0.25">
      <c r="A26" s="33" t="s">
        <v>108</v>
      </c>
      <c r="B26" s="26" t="s">
        <v>68</v>
      </c>
      <c r="C26" s="8">
        <f t="shared" si="14"/>
        <v>25</v>
      </c>
      <c r="E26" s="6">
        <f t="shared" si="0"/>
        <v>69380416</v>
      </c>
      <c r="F26" s="6">
        <f t="shared" si="1"/>
        <v>69306925</v>
      </c>
      <c r="G26" s="7">
        <f t="shared" si="2"/>
        <v>0.99894075296406415</v>
      </c>
      <c r="H26" s="5" t="s">
        <v>110</v>
      </c>
      <c r="I26" s="5">
        <v>13</v>
      </c>
      <c r="J26" s="5">
        <v>213</v>
      </c>
      <c r="K26" s="12">
        <v>0</v>
      </c>
      <c r="L26" s="4">
        <v>45716661</v>
      </c>
      <c r="M26" s="4">
        <v>45744269</v>
      </c>
      <c r="N26" s="4">
        <v>23663755</v>
      </c>
      <c r="O26" s="4">
        <v>23562656</v>
      </c>
      <c r="P26" s="2">
        <v>45719004</v>
      </c>
      <c r="Q26" s="2"/>
      <c r="R26" s="2">
        <v>23433800</v>
      </c>
      <c r="S26" s="2">
        <v>23516309</v>
      </c>
      <c r="T26" s="2">
        <f t="shared" si="3"/>
        <v>92669113</v>
      </c>
      <c r="U26" s="9">
        <f t="shared" si="4"/>
        <v>22859502</v>
      </c>
      <c r="V26" s="9">
        <f t="shared" si="5"/>
        <v>0</v>
      </c>
      <c r="W26" s="9">
        <f t="shared" si="6"/>
        <v>23433800</v>
      </c>
      <c r="X26" s="9">
        <f t="shared" si="7"/>
        <v>0</v>
      </c>
      <c r="Y26" s="9">
        <f t="shared" si="8"/>
        <v>46293302</v>
      </c>
      <c r="Z26" s="10">
        <f t="shared" si="9"/>
        <v>0.66723874933237648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73491</v>
      </c>
    </row>
    <row r="27" spans="1:30" x14ac:dyDescent="0.25">
      <c r="A27" s="33" t="s">
        <v>108</v>
      </c>
      <c r="B27" s="26" t="s">
        <v>69</v>
      </c>
      <c r="C27" s="8">
        <f t="shared" si="14"/>
        <v>26</v>
      </c>
      <c r="E27" s="6">
        <f t="shared" si="0"/>
        <v>153239794</v>
      </c>
      <c r="F27" s="6">
        <f t="shared" si="1"/>
        <v>128140.91440000001</v>
      </c>
      <c r="G27" s="7">
        <f t="shared" si="2"/>
        <v>8.3621173753339819E-4</v>
      </c>
      <c r="H27" s="5">
        <v>1</v>
      </c>
      <c r="I27" s="5">
        <v>6</v>
      </c>
      <c r="J27" s="5">
        <v>36</v>
      </c>
      <c r="K27" s="12">
        <f>E27/60</f>
        <v>2553996.5666666669</v>
      </c>
      <c r="L27" s="4">
        <v>65537181</v>
      </c>
      <c r="M27" s="4">
        <v>59054.568720000003</v>
      </c>
      <c r="N27" s="4">
        <v>87702613</v>
      </c>
      <c r="O27" s="4">
        <v>69086.345679999999</v>
      </c>
      <c r="S27" s="2">
        <v>87690661</v>
      </c>
      <c r="T27" s="2">
        <f t="shared" si="3"/>
        <v>87690661</v>
      </c>
      <c r="U27" s="9">
        <f t="shared" si="4"/>
        <v>0</v>
      </c>
      <c r="V27" s="9">
        <f t="shared" si="5"/>
        <v>56760882</v>
      </c>
      <c r="W27" s="9">
        <f t="shared" si="6"/>
        <v>0</v>
      </c>
      <c r="X27" s="9">
        <f t="shared" si="7"/>
        <v>0</v>
      </c>
      <c r="Y27" s="9">
        <f t="shared" si="8"/>
        <v>56760882</v>
      </c>
      <c r="Z27" s="10">
        <f t="shared" si="9"/>
        <v>0.37040562714408243</v>
      </c>
      <c r="AA27" s="4">
        <f t="shared" si="10"/>
        <v>10598644.665600002</v>
      </c>
      <c r="AB27" s="4">
        <f t="shared" si="11"/>
        <v>30519817.885600001</v>
      </c>
      <c r="AC27" s="4">
        <f t="shared" si="12"/>
        <v>76491756.085600004</v>
      </c>
      <c r="AD27" s="4">
        <f t="shared" si="13"/>
        <v>153111653.08559999</v>
      </c>
    </row>
    <row r="28" spans="1:30" x14ac:dyDescent="0.25">
      <c r="A28" s="33" t="s">
        <v>108</v>
      </c>
      <c r="B28" s="26" t="s">
        <v>70</v>
      </c>
      <c r="C28" s="8">
        <f t="shared" si="14"/>
        <v>27</v>
      </c>
      <c r="E28" s="6">
        <f t="shared" si="0"/>
        <v>91503311</v>
      </c>
      <c r="F28" s="6">
        <f t="shared" si="1"/>
        <v>4683781.0999999996</v>
      </c>
      <c r="G28" s="7">
        <f t="shared" si="2"/>
        <v>5.1187012238278456E-2</v>
      </c>
      <c r="H28" s="5">
        <v>2</v>
      </c>
      <c r="I28" s="5">
        <v>6</v>
      </c>
      <c r="J28" s="5">
        <v>86</v>
      </c>
      <c r="K28" s="12">
        <f>E28/60</f>
        <v>1525055.1833333333</v>
      </c>
      <c r="L28" s="4">
        <v>56802088</v>
      </c>
      <c r="M28" s="4">
        <v>2932689.6</v>
      </c>
      <c r="N28" s="4">
        <v>34701223</v>
      </c>
      <c r="O28" s="4">
        <v>1751091.5</v>
      </c>
      <c r="Q28" s="22">
        <v>56760882</v>
      </c>
      <c r="R28" s="2">
        <v>67963970</v>
      </c>
      <c r="S28" s="2">
        <v>34478841</v>
      </c>
      <c r="T28" s="2">
        <f t="shared" si="3"/>
        <v>159203693</v>
      </c>
      <c r="U28" s="9">
        <f t="shared" si="4"/>
        <v>0</v>
      </c>
      <c r="V28" s="9">
        <f t="shared" si="5"/>
        <v>0</v>
      </c>
      <c r="W28" s="9">
        <f t="shared" si="6"/>
        <v>67963970</v>
      </c>
      <c r="X28" s="9">
        <f t="shared" si="7"/>
        <v>0</v>
      </c>
      <c r="Y28" s="9">
        <f t="shared" si="8"/>
        <v>67963970</v>
      </c>
      <c r="Z28" s="10">
        <f t="shared" si="9"/>
        <v>0.74274875146321206</v>
      </c>
      <c r="AA28" s="4">
        <f t="shared" si="10"/>
        <v>1721450.6700000009</v>
      </c>
      <c r="AB28" s="4">
        <f t="shared" si="11"/>
        <v>13616881.1</v>
      </c>
      <c r="AC28" s="4">
        <f t="shared" si="12"/>
        <v>41067874.399999999</v>
      </c>
      <c r="AD28" s="4">
        <f t="shared" si="13"/>
        <v>86819529.900000006</v>
      </c>
    </row>
    <row r="29" spans="1:30" x14ac:dyDescent="0.25">
      <c r="A29" s="33" t="s">
        <v>108</v>
      </c>
      <c r="B29" s="26" t="s">
        <v>71</v>
      </c>
      <c r="C29" s="8">
        <f t="shared" si="14"/>
        <v>28</v>
      </c>
      <c r="D29" s="8">
        <v>3</v>
      </c>
      <c r="E29" s="6">
        <f t="shared" si="0"/>
        <v>130937366</v>
      </c>
      <c r="F29" s="6">
        <f t="shared" si="1"/>
        <v>21064673.280000001</v>
      </c>
      <c r="G29" s="7">
        <f t="shared" si="2"/>
        <v>0.16087595102531696</v>
      </c>
      <c r="H29" s="5" t="s">
        <v>111</v>
      </c>
      <c r="I29" s="5">
        <v>12</v>
      </c>
      <c r="J29" s="5">
        <v>116</v>
      </c>
      <c r="K29" s="12">
        <f>E29/60</f>
        <v>2182289.4333333331</v>
      </c>
      <c r="L29" s="4">
        <v>54245514</v>
      </c>
      <c r="M29" s="4">
        <v>8720196.6799999997</v>
      </c>
      <c r="N29" s="4">
        <v>76691852</v>
      </c>
      <c r="O29" s="4">
        <v>12344476.6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5122799.9200000018</v>
      </c>
      <c r="AC29" s="4">
        <f t="shared" si="12"/>
        <v>44404009.719999999</v>
      </c>
      <c r="AD29" s="4">
        <f t="shared" si="13"/>
        <v>109872692.72</v>
      </c>
    </row>
    <row r="30" spans="1:30" x14ac:dyDescent="0.25">
      <c r="A30" s="33" t="s">
        <v>108</v>
      </c>
      <c r="B30" s="26" t="s">
        <v>72</v>
      </c>
      <c r="C30" s="8">
        <f t="shared" si="14"/>
        <v>29</v>
      </c>
      <c r="D30" s="8">
        <v>4</v>
      </c>
      <c r="E30" s="6">
        <f t="shared" si="0"/>
        <v>113743027</v>
      </c>
      <c r="F30" s="6">
        <f t="shared" si="1"/>
        <v>51166060.799999997</v>
      </c>
      <c r="G30" s="7">
        <f t="shared" si="2"/>
        <v>0.4498390991475899</v>
      </c>
      <c r="H30" s="5" t="s">
        <v>109</v>
      </c>
      <c r="I30" s="5">
        <v>10</v>
      </c>
      <c r="J30" s="5">
        <v>139</v>
      </c>
      <c r="K30" s="12">
        <f>E30/60</f>
        <v>1895717.1166666667</v>
      </c>
      <c r="L30" s="4">
        <v>67905219</v>
      </c>
      <c r="M30" s="4">
        <v>30570858.350000001</v>
      </c>
      <c r="N30" s="4">
        <v>45837808</v>
      </c>
      <c r="O30" s="4">
        <v>20595202.449999999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5705452.700000003</v>
      </c>
      <c r="AD30" s="4">
        <f t="shared" si="13"/>
        <v>62576966.200000003</v>
      </c>
    </row>
    <row r="31" spans="1:30" x14ac:dyDescent="0.25">
      <c r="A31" s="33" t="s">
        <v>108</v>
      </c>
      <c r="B31" s="26" t="s">
        <v>73</v>
      </c>
      <c r="C31" s="8">
        <f t="shared" si="14"/>
        <v>30</v>
      </c>
      <c r="E31" s="6">
        <f t="shared" si="0"/>
        <v>108742161</v>
      </c>
      <c r="F31" s="6">
        <f t="shared" si="1"/>
        <v>108737531</v>
      </c>
      <c r="G31" s="7">
        <f t="shared" si="2"/>
        <v>0.99995742221823236</v>
      </c>
      <c r="H31" s="5" t="s">
        <v>110</v>
      </c>
      <c r="I31" s="5">
        <v>15</v>
      </c>
      <c r="J31" s="5">
        <v>211</v>
      </c>
      <c r="K31" s="12">
        <v>0</v>
      </c>
      <c r="L31" s="4">
        <v>43222159</v>
      </c>
      <c r="M31" s="4">
        <v>43290720</v>
      </c>
      <c r="N31" s="4">
        <v>65520002</v>
      </c>
      <c r="O31" s="4">
        <v>65446811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4630</v>
      </c>
    </row>
    <row r="32" spans="1:30" x14ac:dyDescent="0.25">
      <c r="A32" s="33" t="s">
        <v>108</v>
      </c>
      <c r="B32" s="26" t="s">
        <v>74</v>
      </c>
      <c r="C32" s="8">
        <f t="shared" si="14"/>
        <v>31</v>
      </c>
      <c r="D32" s="8">
        <v>1</v>
      </c>
      <c r="E32" s="6">
        <f t="shared" si="0"/>
        <v>135785827</v>
      </c>
      <c r="F32" s="6">
        <f t="shared" si="1"/>
        <v>83784.219680000009</v>
      </c>
      <c r="G32" s="7">
        <f t="shared" si="2"/>
        <v>6.1703214194806951E-4</v>
      </c>
      <c r="H32" s="5" t="s">
        <v>111</v>
      </c>
      <c r="I32" s="5">
        <v>8</v>
      </c>
      <c r="J32" s="5">
        <v>61</v>
      </c>
      <c r="K32" s="12">
        <f>E32/60</f>
        <v>2263097.1166666667</v>
      </c>
      <c r="L32" s="4">
        <v>78920688</v>
      </c>
      <c r="M32" s="4">
        <v>72383.098720000009</v>
      </c>
      <c r="N32" s="4">
        <v>56865139</v>
      </c>
      <c r="O32" s="4">
        <v>11401.12096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9421223.6703200005</v>
      </c>
      <c r="AB32" s="4">
        <f t="shared" si="11"/>
        <v>27073381.180320002</v>
      </c>
      <c r="AC32" s="4">
        <f t="shared" si="12"/>
        <v>67809129.280320004</v>
      </c>
      <c r="AD32" s="4">
        <f t="shared" si="13"/>
        <v>135702042.78031999</v>
      </c>
    </row>
    <row r="33" spans="1:30" x14ac:dyDescent="0.25">
      <c r="A33" s="33" t="s">
        <v>108</v>
      </c>
      <c r="B33" s="26" t="s">
        <v>75</v>
      </c>
      <c r="C33" s="8">
        <f t="shared" si="14"/>
        <v>32</v>
      </c>
      <c r="E33" s="6">
        <f t="shared" si="0"/>
        <v>86708756</v>
      </c>
      <c r="F33" s="6">
        <f t="shared" si="1"/>
        <v>4456236.7</v>
      </c>
      <c r="G33" s="7">
        <f t="shared" si="2"/>
        <v>5.1393156880257862E-2</v>
      </c>
      <c r="H33" s="5">
        <v>2</v>
      </c>
      <c r="I33" s="5">
        <v>9</v>
      </c>
      <c r="J33" s="5">
        <v>104</v>
      </c>
      <c r="K33" s="12">
        <f>E33/60</f>
        <v>1445145.9333333333</v>
      </c>
      <c r="L33" s="4">
        <v>32225642</v>
      </c>
      <c r="M33" s="4">
        <v>1642372.8</v>
      </c>
      <c r="N33" s="4">
        <v>54483114</v>
      </c>
      <c r="O33" s="4">
        <v>2813863.9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1613376.2200000007</v>
      </c>
      <c r="AB33" s="4">
        <f t="shared" si="11"/>
        <v>12885514.5</v>
      </c>
      <c r="AC33" s="4">
        <f t="shared" si="12"/>
        <v>38898141.299999997</v>
      </c>
      <c r="AD33" s="4">
        <f t="shared" si="13"/>
        <v>82252519.299999997</v>
      </c>
    </row>
    <row r="34" spans="1:30" x14ac:dyDescent="0.25">
      <c r="A34" s="33" t="s">
        <v>108</v>
      </c>
      <c r="B34" s="26" t="s">
        <v>76</v>
      </c>
      <c r="C34" s="8">
        <f t="shared" si="14"/>
        <v>33</v>
      </c>
      <c r="D34" s="8">
        <v>3</v>
      </c>
      <c r="E34" s="6">
        <f t="shared" ref="E34:E51" si="15">L34+N34</f>
        <v>157167222</v>
      </c>
      <c r="F34" s="6">
        <f t="shared" ref="F34:F51" si="16">M34+O34</f>
        <v>25245283.879999999</v>
      </c>
      <c r="G34" s="7">
        <f t="shared" ref="G34:G51" si="17">F34/E34</f>
        <v>0.1606269014540449</v>
      </c>
      <c r="H34" s="5">
        <v>1</v>
      </c>
      <c r="I34" s="5">
        <v>14</v>
      </c>
      <c r="J34" s="5">
        <v>113</v>
      </c>
      <c r="K34" s="12">
        <f>E34/60</f>
        <v>2619453.7000000002</v>
      </c>
      <c r="L34" s="4">
        <v>89076612</v>
      </c>
      <c r="M34" s="4">
        <v>14329010.199999999</v>
      </c>
      <c r="N34" s="4">
        <v>68090610</v>
      </c>
      <c r="O34" s="4">
        <v>10916273.68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6188160.5200000033</v>
      </c>
      <c r="AC34" s="4">
        <f t="shared" ref="AC34:AC51" si="27">IF(E34*$AC$1-F34&gt;0,E34*$AC$1-F34,0)</f>
        <v>53338327.120000005</v>
      </c>
      <c r="AD34" s="4">
        <f t="shared" ref="AD34:AD51" si="28">IF(E34*$AD$1-F34&gt;0,E34*$AD$1-F34,0)</f>
        <v>131921938.12</v>
      </c>
    </row>
    <row r="35" spans="1:30" x14ac:dyDescent="0.25">
      <c r="A35" s="33" t="s">
        <v>108</v>
      </c>
      <c r="B35" s="26" t="s">
        <v>77</v>
      </c>
      <c r="C35" s="8">
        <f t="shared" ref="C35:C51" si="29">C34+1</f>
        <v>34</v>
      </c>
      <c r="D35" s="8">
        <v>4</v>
      </c>
      <c r="E35" s="6">
        <f t="shared" si="15"/>
        <v>64345251</v>
      </c>
      <c r="F35" s="6">
        <f t="shared" si="16"/>
        <v>28963111.399999999</v>
      </c>
      <c r="G35" s="7">
        <f t="shared" si="17"/>
        <v>0.45012041992034502</v>
      </c>
      <c r="H35" s="5" t="s">
        <v>110</v>
      </c>
      <c r="I35" s="5">
        <v>15</v>
      </c>
      <c r="J35" s="5">
        <v>163</v>
      </c>
      <c r="K35" s="12">
        <f>E35/60</f>
        <v>1072420.8500000001</v>
      </c>
      <c r="L35" s="4">
        <v>21104711</v>
      </c>
      <c r="M35" s="4">
        <v>9511992.25</v>
      </c>
      <c r="N35" s="4">
        <v>43240540</v>
      </c>
      <c r="O35" s="4">
        <v>19451119.149999999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3209514.1000000015</v>
      </c>
      <c r="AD35" s="4">
        <f t="shared" si="28"/>
        <v>35382139.600000001</v>
      </c>
    </row>
    <row r="36" spans="1:30" x14ac:dyDescent="0.25">
      <c r="A36" s="33" t="s">
        <v>108</v>
      </c>
      <c r="B36" s="26" t="s">
        <v>78</v>
      </c>
      <c r="C36" s="8">
        <f t="shared" si="29"/>
        <v>35</v>
      </c>
      <c r="E36" s="6">
        <f t="shared" si="15"/>
        <v>169353347</v>
      </c>
      <c r="F36" s="6">
        <f t="shared" si="16"/>
        <v>169144398</v>
      </c>
      <c r="G36" s="7">
        <f t="shared" si="17"/>
        <v>0.99876619503717279</v>
      </c>
      <c r="H36" s="5">
        <v>3</v>
      </c>
      <c r="I36" s="5">
        <v>14</v>
      </c>
      <c r="J36" s="5">
        <v>205</v>
      </c>
      <c r="K36" s="12">
        <v>0</v>
      </c>
      <c r="L36" s="4">
        <v>90246711</v>
      </c>
      <c r="M36" s="4">
        <v>90146190</v>
      </c>
      <c r="N36" s="4">
        <v>79106636</v>
      </c>
      <c r="O36" s="4">
        <v>78998208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10947273</v>
      </c>
      <c r="W36" s="9">
        <f t="shared" si="21"/>
        <v>0</v>
      </c>
      <c r="X36" s="9">
        <f t="shared" si="22"/>
        <v>0</v>
      </c>
      <c r="Y36" s="9">
        <f t="shared" si="23"/>
        <v>10947273</v>
      </c>
      <c r="Z36" s="10">
        <f t="shared" si="24"/>
        <v>6.464160994704167E-2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208949</v>
      </c>
    </row>
    <row r="37" spans="1:30" x14ac:dyDescent="0.25">
      <c r="A37" s="33" t="s">
        <v>108</v>
      </c>
      <c r="B37" s="26" t="s">
        <v>79</v>
      </c>
      <c r="C37" s="8">
        <f t="shared" si="29"/>
        <v>36</v>
      </c>
      <c r="E37" s="6">
        <f t="shared" si="15"/>
        <v>43257436</v>
      </c>
      <c r="F37" s="6">
        <f t="shared" si="16"/>
        <v>77468.8024</v>
      </c>
      <c r="G37" s="7">
        <f t="shared" si="17"/>
        <v>1.7908782758182893E-3</v>
      </c>
      <c r="H37" s="5" t="s">
        <v>109</v>
      </c>
      <c r="I37" s="5">
        <v>10</v>
      </c>
      <c r="J37" s="5">
        <v>50</v>
      </c>
      <c r="K37" s="12">
        <f>E37/60</f>
        <v>720957.26666666672</v>
      </c>
      <c r="L37" s="4">
        <v>11031850</v>
      </c>
      <c r="M37" s="4">
        <v>26848.012320000002</v>
      </c>
      <c r="N37" s="4">
        <v>32225586</v>
      </c>
      <c r="O37" s="4">
        <v>50620.790079999999</v>
      </c>
      <c r="P37" s="2">
        <v>11000366</v>
      </c>
      <c r="Q37" s="22">
        <v>10947273</v>
      </c>
      <c r="S37" s="2">
        <v>32069950</v>
      </c>
      <c r="T37" s="2">
        <f t="shared" si="18"/>
        <v>54017589</v>
      </c>
      <c r="U37" s="9">
        <f t="shared" si="19"/>
        <v>5500183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5500183</v>
      </c>
      <c r="Z37" s="10">
        <f t="shared" si="24"/>
        <v>0.1271500002912794</v>
      </c>
      <c r="AA37" s="4">
        <f t="shared" si="25"/>
        <v>2950551.7176000006</v>
      </c>
      <c r="AB37" s="4">
        <f t="shared" si="26"/>
        <v>8574018.3976000007</v>
      </c>
      <c r="AC37" s="4">
        <f t="shared" si="27"/>
        <v>21551249.1976</v>
      </c>
      <c r="AD37" s="4">
        <f t="shared" si="28"/>
        <v>43179967.1976</v>
      </c>
    </row>
    <row r="38" spans="1:30" x14ac:dyDescent="0.25">
      <c r="A38" s="33" t="s">
        <v>108</v>
      </c>
      <c r="B38" s="26" t="s">
        <v>62</v>
      </c>
      <c r="C38" s="8">
        <f t="shared" si="29"/>
        <v>37</v>
      </c>
      <c r="D38" s="8">
        <v>2</v>
      </c>
      <c r="E38" s="6">
        <f t="shared" si="15"/>
        <v>101507622</v>
      </c>
      <c r="F38" s="6">
        <f t="shared" si="16"/>
        <v>5182972.1500000004</v>
      </c>
      <c r="G38" s="7">
        <f t="shared" si="17"/>
        <v>5.1059930750815941E-2</v>
      </c>
      <c r="H38" s="5" t="s">
        <v>109</v>
      </c>
      <c r="I38" s="5">
        <v>9</v>
      </c>
      <c r="J38" s="5">
        <v>94</v>
      </c>
      <c r="K38" s="12">
        <f>E38/60</f>
        <v>1691793.7</v>
      </c>
      <c r="L38" s="4">
        <v>12365304</v>
      </c>
      <c r="M38" s="4">
        <v>692542.9</v>
      </c>
      <c r="N38" s="4">
        <v>89142318</v>
      </c>
      <c r="O38" s="4">
        <v>4490429.25</v>
      </c>
      <c r="Q38" s="2"/>
      <c r="R38" s="2">
        <v>87723939</v>
      </c>
      <c r="S38" s="2">
        <v>88989800</v>
      </c>
      <c r="T38" s="2">
        <f t="shared" si="18"/>
        <v>176713739</v>
      </c>
      <c r="U38" s="9">
        <f t="shared" si="19"/>
        <v>0</v>
      </c>
      <c r="V38" s="9">
        <f t="shared" si="20"/>
        <v>23527842</v>
      </c>
      <c r="W38" s="9">
        <f t="shared" si="21"/>
        <v>87723939</v>
      </c>
      <c r="X38" s="9">
        <f t="shared" si="22"/>
        <v>0</v>
      </c>
      <c r="Y38" s="9">
        <f t="shared" si="23"/>
        <v>111251781</v>
      </c>
      <c r="Z38" s="10">
        <f t="shared" si="24"/>
        <v>1.0959943579409239</v>
      </c>
      <c r="AA38" s="4">
        <f t="shared" si="25"/>
        <v>1922561.3900000006</v>
      </c>
      <c r="AB38" s="4">
        <f t="shared" si="26"/>
        <v>15118552.250000002</v>
      </c>
      <c r="AC38" s="4">
        <f t="shared" si="27"/>
        <v>45570838.850000001</v>
      </c>
      <c r="AD38" s="4">
        <f t="shared" si="28"/>
        <v>96324649.849999994</v>
      </c>
    </row>
    <row r="39" spans="1:30" x14ac:dyDescent="0.25">
      <c r="A39" s="33" t="s">
        <v>108</v>
      </c>
      <c r="B39" s="26" t="s">
        <v>73</v>
      </c>
      <c r="C39" s="8">
        <f t="shared" si="29"/>
        <v>38</v>
      </c>
      <c r="D39" s="8">
        <v>3</v>
      </c>
      <c r="E39" s="6">
        <f t="shared" si="15"/>
        <v>120048619</v>
      </c>
      <c r="F39" s="6">
        <f t="shared" si="16"/>
        <v>19274499.52</v>
      </c>
      <c r="G39" s="7">
        <f t="shared" si="17"/>
        <v>0.16055577882157895</v>
      </c>
      <c r="H39" s="5">
        <v>1</v>
      </c>
      <c r="I39" s="5">
        <v>11</v>
      </c>
      <c r="J39" s="5">
        <v>109</v>
      </c>
      <c r="K39" s="12">
        <f>E39/60</f>
        <v>2000810.3166666667</v>
      </c>
      <c r="L39" s="4">
        <v>98892640</v>
      </c>
      <c r="M39" s="4">
        <v>15819798.119999999</v>
      </c>
      <c r="N39" s="4">
        <v>21155979</v>
      </c>
      <c r="O39" s="4">
        <v>3454701.4</v>
      </c>
      <c r="Q39" s="22">
        <v>23527842</v>
      </c>
      <c r="S39" s="2">
        <v>21170998</v>
      </c>
      <c r="T39" s="2">
        <f t="shared" si="18"/>
        <v>44698840</v>
      </c>
      <c r="U39" s="9">
        <f t="shared" si="19"/>
        <v>0</v>
      </c>
      <c r="V39" s="9">
        <f t="shared" si="20"/>
        <v>98783941</v>
      </c>
      <c r="W39" s="9">
        <f t="shared" si="21"/>
        <v>0</v>
      </c>
      <c r="X39" s="9">
        <f t="shared" si="22"/>
        <v>0</v>
      </c>
      <c r="Y39" s="9">
        <f t="shared" si="23"/>
        <v>98783941</v>
      </c>
      <c r="Z39" s="10">
        <f t="shared" si="24"/>
        <v>0.82286611726870429</v>
      </c>
      <c r="AA39" s="4">
        <f t="shared" si="25"/>
        <v>0</v>
      </c>
      <c r="AB39" s="4">
        <f t="shared" si="26"/>
        <v>4735224.2800000012</v>
      </c>
      <c r="AC39" s="4">
        <f t="shared" si="27"/>
        <v>40749809.980000004</v>
      </c>
      <c r="AD39" s="4">
        <f t="shared" si="28"/>
        <v>100774119.48</v>
      </c>
    </row>
    <row r="40" spans="1:30" x14ac:dyDescent="0.25">
      <c r="A40" s="33" t="s">
        <v>108</v>
      </c>
      <c r="B40" s="26" t="s">
        <v>80</v>
      </c>
      <c r="C40" s="8">
        <f t="shared" si="29"/>
        <v>39</v>
      </c>
      <c r="D40" s="8">
        <v>4</v>
      </c>
      <c r="E40" s="6">
        <f t="shared" si="15"/>
        <v>113850301</v>
      </c>
      <c r="F40" s="6">
        <f t="shared" si="16"/>
        <v>51186875.25</v>
      </c>
      <c r="G40" s="7">
        <f t="shared" si="17"/>
        <v>0.44959806693879534</v>
      </c>
      <c r="H40" s="5" t="s">
        <v>110</v>
      </c>
      <c r="I40" s="5">
        <v>14</v>
      </c>
      <c r="J40" s="5">
        <v>170</v>
      </c>
      <c r="K40" s="12">
        <v>0</v>
      </c>
      <c r="L40" s="4">
        <v>23619120</v>
      </c>
      <c r="M40" s="4">
        <v>10593669.050000001</v>
      </c>
      <c r="N40" s="4">
        <v>90231181</v>
      </c>
      <c r="O40" s="4">
        <v>40593206.200000003</v>
      </c>
      <c r="Q40" s="2">
        <v>98783941</v>
      </c>
      <c r="R40" s="2">
        <v>23557854</v>
      </c>
      <c r="S40" s="2">
        <v>90148117</v>
      </c>
      <c r="T40" s="2">
        <f t="shared" si="18"/>
        <v>212489912</v>
      </c>
      <c r="U40" s="9">
        <f t="shared" si="19"/>
        <v>0</v>
      </c>
      <c r="V40" s="9">
        <f t="shared" si="20"/>
        <v>0</v>
      </c>
      <c r="W40" s="9">
        <f t="shared" si="21"/>
        <v>23557854</v>
      </c>
      <c r="X40" s="9">
        <f t="shared" si="22"/>
        <v>0</v>
      </c>
      <c r="Y40" s="9">
        <f t="shared" si="23"/>
        <v>23557854</v>
      </c>
      <c r="Z40" s="10">
        <f t="shared" si="24"/>
        <v>0.20691955834179129</v>
      </c>
      <c r="AA40" s="4">
        <f t="shared" si="25"/>
        <v>0</v>
      </c>
      <c r="AB40" s="4">
        <f t="shared" si="26"/>
        <v>0</v>
      </c>
      <c r="AC40" s="4">
        <f t="shared" si="27"/>
        <v>5738275.25</v>
      </c>
      <c r="AD40" s="4">
        <f t="shared" si="28"/>
        <v>62663425.75</v>
      </c>
    </row>
    <row r="41" spans="1:30" x14ac:dyDescent="0.25">
      <c r="A41" s="33" t="s">
        <v>108</v>
      </c>
      <c r="B41" s="26" t="s">
        <v>70</v>
      </c>
      <c r="C41" s="8">
        <f t="shared" si="29"/>
        <v>40</v>
      </c>
      <c r="D41" s="8">
        <v>5</v>
      </c>
      <c r="E41" s="6">
        <f t="shared" si="15"/>
        <v>98732237</v>
      </c>
      <c r="F41" s="6">
        <f t="shared" si="16"/>
        <v>98731137</v>
      </c>
      <c r="G41" s="7">
        <f t="shared" si="17"/>
        <v>0.99998885875542354</v>
      </c>
      <c r="H41" s="5" t="s">
        <v>111</v>
      </c>
      <c r="I41" s="5">
        <v>11</v>
      </c>
      <c r="J41" s="5">
        <v>208</v>
      </c>
      <c r="K41" s="12">
        <v>0</v>
      </c>
      <c r="L41" s="4">
        <v>87728199</v>
      </c>
      <c r="M41" s="4">
        <v>87718858</v>
      </c>
      <c r="N41" s="4">
        <v>11004038</v>
      </c>
      <c r="O41" s="4">
        <v>11012279</v>
      </c>
      <c r="P41" s="2">
        <v>12427549</v>
      </c>
      <c r="Q41" s="2"/>
      <c r="T41" s="2">
        <f t="shared" si="18"/>
        <v>12427549</v>
      </c>
      <c r="U41" s="9">
        <f t="shared" si="19"/>
        <v>6213774.5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6213774.5</v>
      </c>
      <c r="Z41" s="10">
        <f t="shared" si="24"/>
        <v>6.2935619497814066E-2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1100</v>
      </c>
    </row>
    <row r="42" spans="1:30" x14ac:dyDescent="0.25">
      <c r="A42" s="33" t="s">
        <v>108</v>
      </c>
      <c r="B42" s="26" t="s">
        <v>81</v>
      </c>
      <c r="C42" s="8">
        <f t="shared" si="29"/>
        <v>41</v>
      </c>
      <c r="E42" s="6">
        <f t="shared" si="15"/>
        <v>47004491</v>
      </c>
      <c r="F42" s="6">
        <f t="shared" si="16"/>
        <v>73951.08544000001</v>
      </c>
      <c r="G42" s="7">
        <f t="shared" si="17"/>
        <v>1.5732770181470534E-3</v>
      </c>
      <c r="H42" s="5">
        <v>3</v>
      </c>
      <c r="I42" s="5">
        <v>4</v>
      </c>
      <c r="J42" s="5">
        <v>56</v>
      </c>
      <c r="K42" s="12">
        <f>E42/60</f>
        <v>783408.18333333335</v>
      </c>
      <c r="L42" s="4">
        <v>34540489</v>
      </c>
      <c r="M42" s="4">
        <v>15778.431200000001</v>
      </c>
      <c r="N42" s="4">
        <v>12464002</v>
      </c>
      <c r="O42" s="4">
        <v>58172.654240000003</v>
      </c>
      <c r="P42" s="2">
        <v>34496562</v>
      </c>
      <c r="R42" s="2">
        <v>65434284</v>
      </c>
      <c r="S42" s="2">
        <v>12381737</v>
      </c>
      <c r="T42" s="2">
        <f t="shared" si="18"/>
        <v>112312583</v>
      </c>
      <c r="U42" s="9">
        <f t="shared" si="19"/>
        <v>17248281</v>
      </c>
      <c r="V42" s="9">
        <f t="shared" si="20"/>
        <v>98693013</v>
      </c>
      <c r="W42" s="9">
        <f t="shared" si="21"/>
        <v>65434284</v>
      </c>
      <c r="X42" s="9">
        <f t="shared" si="22"/>
        <v>0</v>
      </c>
      <c r="Y42" s="9">
        <f t="shared" si="23"/>
        <v>181375578</v>
      </c>
      <c r="Z42" s="10">
        <f t="shared" si="24"/>
        <v>3.8586861412880737</v>
      </c>
      <c r="AA42" s="4">
        <f t="shared" si="25"/>
        <v>3216363.2845600001</v>
      </c>
      <c r="AB42" s="4">
        <f t="shared" si="26"/>
        <v>9326947.1145600006</v>
      </c>
      <c r="AC42" s="4">
        <f t="shared" si="27"/>
        <v>23428294.414560001</v>
      </c>
      <c r="AD42" s="4">
        <f t="shared" si="28"/>
        <v>46930539.914559998</v>
      </c>
    </row>
    <row r="43" spans="1:30" x14ac:dyDescent="0.25">
      <c r="A43" s="33" t="s">
        <v>108</v>
      </c>
      <c r="B43" s="26" t="s">
        <v>82</v>
      </c>
      <c r="C43" s="8">
        <f t="shared" si="29"/>
        <v>42</v>
      </c>
      <c r="E43" s="6">
        <f t="shared" si="15"/>
        <v>175657234</v>
      </c>
      <c r="F43" s="6">
        <f t="shared" si="16"/>
        <v>8906252.1000000015</v>
      </c>
      <c r="G43" s="7">
        <f t="shared" si="17"/>
        <v>5.0702449863237638E-2</v>
      </c>
      <c r="H43" s="5" t="s">
        <v>109</v>
      </c>
      <c r="I43" s="5">
        <v>8</v>
      </c>
      <c r="J43" s="5">
        <v>105</v>
      </c>
      <c r="K43" s="12">
        <f>E43/60</f>
        <v>2927620.5666666669</v>
      </c>
      <c r="L43" s="4">
        <v>76664920</v>
      </c>
      <c r="M43" s="4">
        <v>3911105.5</v>
      </c>
      <c r="N43" s="4">
        <v>98992314</v>
      </c>
      <c r="O43" s="4">
        <v>4995146.6000000006</v>
      </c>
      <c r="P43" s="2">
        <v>76498664</v>
      </c>
      <c r="Q43" s="22">
        <v>98693013</v>
      </c>
      <c r="T43" s="2">
        <f t="shared" si="18"/>
        <v>175191677</v>
      </c>
      <c r="U43" s="9">
        <f t="shared" si="19"/>
        <v>38249332</v>
      </c>
      <c r="V43" s="9">
        <f t="shared" si="20"/>
        <v>45719693</v>
      </c>
      <c r="W43" s="9">
        <f t="shared" si="21"/>
        <v>0</v>
      </c>
      <c r="X43" s="9">
        <f t="shared" si="22"/>
        <v>0</v>
      </c>
      <c r="Y43" s="9">
        <f t="shared" si="23"/>
        <v>83969025</v>
      </c>
      <c r="Z43" s="10">
        <f t="shared" si="24"/>
        <v>0.47802770821268881</v>
      </c>
      <c r="AA43" s="4">
        <f t="shared" si="25"/>
        <v>3389754.2799999993</v>
      </c>
      <c r="AB43" s="4">
        <f t="shared" si="26"/>
        <v>26225194.700000003</v>
      </c>
      <c r="AC43" s="4">
        <f t="shared" si="27"/>
        <v>78922364.900000006</v>
      </c>
      <c r="AD43" s="4">
        <f t="shared" si="28"/>
        <v>166750981.90000001</v>
      </c>
    </row>
    <row r="44" spans="1:30" x14ac:dyDescent="0.25">
      <c r="A44" s="33" t="s">
        <v>108</v>
      </c>
      <c r="B44" s="26" t="s">
        <v>83</v>
      </c>
      <c r="C44" s="8">
        <f t="shared" si="29"/>
        <v>43</v>
      </c>
      <c r="D44" s="8">
        <v>3</v>
      </c>
      <c r="E44" s="6">
        <f t="shared" si="15"/>
        <v>69423937</v>
      </c>
      <c r="F44" s="6">
        <f t="shared" si="16"/>
        <v>11121385.4</v>
      </c>
      <c r="G44" s="7">
        <f t="shared" si="17"/>
        <v>0.16019525657267175</v>
      </c>
      <c r="H44" s="5" t="s">
        <v>110</v>
      </c>
      <c r="I44" s="5">
        <v>11</v>
      </c>
      <c r="J44" s="5">
        <v>136</v>
      </c>
      <c r="K44" s="12">
        <f>E44/60</f>
        <v>1157065.6166666667</v>
      </c>
      <c r="L44" s="4">
        <v>45703578</v>
      </c>
      <c r="M44" s="4">
        <v>7356371.1600000001</v>
      </c>
      <c r="N44" s="4">
        <v>23720359</v>
      </c>
      <c r="O44" s="4">
        <v>3765014.24</v>
      </c>
      <c r="P44" s="2">
        <v>45686854</v>
      </c>
      <c r="Q44" s="2">
        <v>45719693</v>
      </c>
      <c r="R44" s="2">
        <v>23485818</v>
      </c>
      <c r="T44" s="2">
        <f t="shared" si="18"/>
        <v>114892365</v>
      </c>
      <c r="U44" s="9">
        <f t="shared" si="19"/>
        <v>22843427</v>
      </c>
      <c r="V44" s="9">
        <f t="shared" si="20"/>
        <v>0</v>
      </c>
      <c r="W44" s="9">
        <f t="shared" si="21"/>
        <v>23485818</v>
      </c>
      <c r="X44" s="9">
        <f t="shared" si="22"/>
        <v>0</v>
      </c>
      <c r="Y44" s="9">
        <f t="shared" si="23"/>
        <v>46329245</v>
      </c>
      <c r="Z44" s="10">
        <f t="shared" si="24"/>
        <v>0.66733819777463788</v>
      </c>
      <c r="AA44" s="4">
        <f t="shared" si="25"/>
        <v>0</v>
      </c>
      <c r="AB44" s="4">
        <f t="shared" si="26"/>
        <v>2763402</v>
      </c>
      <c r="AC44" s="4">
        <f t="shared" si="27"/>
        <v>23590583.100000001</v>
      </c>
      <c r="AD44" s="4">
        <f t="shared" si="28"/>
        <v>58302551.600000001</v>
      </c>
    </row>
    <row r="45" spans="1:30" x14ac:dyDescent="0.25">
      <c r="A45" s="33" t="s">
        <v>108</v>
      </c>
      <c r="B45" s="26" t="s">
        <v>85</v>
      </c>
      <c r="C45" s="8">
        <f t="shared" si="29"/>
        <v>44</v>
      </c>
      <c r="D45" s="8">
        <v>4</v>
      </c>
      <c r="E45" s="6">
        <f t="shared" si="15"/>
        <v>153306278</v>
      </c>
      <c r="F45" s="6">
        <f t="shared" si="16"/>
        <v>69008510.5</v>
      </c>
      <c r="G45" s="7">
        <f t="shared" si="17"/>
        <v>0.45013492859046517</v>
      </c>
      <c r="H45" s="5" t="s">
        <v>111</v>
      </c>
      <c r="I45" s="5">
        <v>12</v>
      </c>
      <c r="J45" s="5">
        <v>152</v>
      </c>
      <c r="K45" s="12">
        <v>0</v>
      </c>
      <c r="L45" s="4">
        <v>65528322</v>
      </c>
      <c r="M45" s="4">
        <v>29478907.050000001</v>
      </c>
      <c r="N45" s="4">
        <v>87777956</v>
      </c>
      <c r="O45" s="4">
        <v>39529603.450000003</v>
      </c>
      <c r="P45" s="2">
        <v>65322149</v>
      </c>
      <c r="Q45" s="2"/>
      <c r="S45" s="2">
        <v>87645601</v>
      </c>
      <c r="T45" s="2">
        <f t="shared" si="18"/>
        <v>152967750</v>
      </c>
      <c r="U45" s="9">
        <f t="shared" si="19"/>
        <v>32661074.5</v>
      </c>
      <c r="V45" s="9">
        <f t="shared" si="20"/>
        <v>34501366</v>
      </c>
      <c r="W45" s="9">
        <f t="shared" si="21"/>
        <v>0</v>
      </c>
      <c r="X45" s="9">
        <f t="shared" si="22"/>
        <v>0</v>
      </c>
      <c r="Y45" s="9">
        <f t="shared" si="23"/>
        <v>67162440.5</v>
      </c>
      <c r="Z45" s="10">
        <f t="shared" si="24"/>
        <v>0.43809321690009329</v>
      </c>
      <c r="AA45" s="4">
        <f t="shared" si="25"/>
        <v>0</v>
      </c>
      <c r="AB45" s="4">
        <f t="shared" si="26"/>
        <v>0</v>
      </c>
      <c r="AC45" s="4">
        <f t="shared" si="27"/>
        <v>7644628.5</v>
      </c>
      <c r="AD45" s="4">
        <f t="shared" si="28"/>
        <v>84297767.5</v>
      </c>
    </row>
    <row r="46" spans="1:30" x14ac:dyDescent="0.25">
      <c r="A46" s="33" t="s">
        <v>108</v>
      </c>
      <c r="B46" s="26" t="s">
        <v>86</v>
      </c>
      <c r="C46" s="8">
        <f t="shared" si="29"/>
        <v>45</v>
      </c>
      <c r="D46" s="8">
        <v>5</v>
      </c>
      <c r="E46" s="6">
        <f t="shared" si="15"/>
        <v>91448427</v>
      </c>
      <c r="F46" s="6">
        <f t="shared" si="16"/>
        <v>91545409</v>
      </c>
      <c r="G46" s="7">
        <f t="shared" si="17"/>
        <v>1.0010605103136438</v>
      </c>
      <c r="H46" s="5" t="s">
        <v>111</v>
      </c>
      <c r="I46" s="5">
        <v>14</v>
      </c>
      <c r="J46" s="5">
        <v>229</v>
      </c>
      <c r="K46" s="12">
        <v>0</v>
      </c>
      <c r="L46" s="4">
        <v>56872316</v>
      </c>
      <c r="M46" s="4">
        <v>56882450</v>
      </c>
      <c r="N46" s="4">
        <v>34576111</v>
      </c>
      <c r="O46" s="4">
        <v>34662959</v>
      </c>
      <c r="P46" s="2">
        <v>56800736</v>
      </c>
      <c r="Q46" s="22">
        <v>34501366</v>
      </c>
      <c r="T46" s="2">
        <f t="shared" si="18"/>
        <v>91302102</v>
      </c>
      <c r="U46" s="9">
        <f t="shared" si="19"/>
        <v>28400368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28400368</v>
      </c>
      <c r="Z46" s="10">
        <f t="shared" si="24"/>
        <v>0.31056158024456781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 x14ac:dyDescent="0.25">
      <c r="A47" s="33" t="s">
        <v>108</v>
      </c>
      <c r="B47" s="26" t="s">
        <v>87</v>
      </c>
      <c r="C47" s="8">
        <f t="shared" si="29"/>
        <v>46</v>
      </c>
      <c r="D47" s="8">
        <v>1</v>
      </c>
      <c r="E47" s="6">
        <f t="shared" si="15"/>
        <v>131034773</v>
      </c>
      <c r="F47" s="6">
        <f t="shared" si="16"/>
        <v>155334.14464000001</v>
      </c>
      <c r="G47" s="7">
        <f t="shared" si="17"/>
        <v>1.1854421622877159E-3</v>
      </c>
      <c r="H47" s="5">
        <v>1</v>
      </c>
      <c r="I47" s="5">
        <v>1</v>
      </c>
      <c r="J47" s="5">
        <v>69</v>
      </c>
      <c r="K47" s="12">
        <f>E47/60</f>
        <v>2183912.8833333333</v>
      </c>
      <c r="L47" s="4">
        <v>54437373</v>
      </c>
      <c r="M47" s="4">
        <v>86206.687839999999</v>
      </c>
      <c r="N47" s="4">
        <v>76597400</v>
      </c>
      <c r="O47" s="4">
        <v>69127.4568</v>
      </c>
      <c r="Q47" s="2"/>
      <c r="R47" s="2">
        <v>54378953</v>
      </c>
      <c r="S47" s="2">
        <v>76506978</v>
      </c>
      <c r="T47" s="2">
        <f t="shared" si="18"/>
        <v>130885931</v>
      </c>
      <c r="U47" s="9">
        <f t="shared" si="19"/>
        <v>0</v>
      </c>
      <c r="V47" s="9">
        <f t="shared" si="20"/>
        <v>67808320</v>
      </c>
      <c r="W47" s="9">
        <f t="shared" si="21"/>
        <v>54378953</v>
      </c>
      <c r="X47" s="9">
        <f t="shared" si="22"/>
        <v>0</v>
      </c>
      <c r="Y47" s="9">
        <f t="shared" si="23"/>
        <v>122187273</v>
      </c>
      <c r="Z47" s="10">
        <f t="shared" si="24"/>
        <v>0.93247975482050094</v>
      </c>
      <c r="AA47" s="4">
        <f t="shared" si="25"/>
        <v>9017099.9653600007</v>
      </c>
      <c r="AB47" s="4">
        <f t="shared" si="26"/>
        <v>26051620.455360003</v>
      </c>
      <c r="AC47" s="4">
        <f t="shared" si="27"/>
        <v>65362052.355360001</v>
      </c>
      <c r="AD47" s="4">
        <f t="shared" si="28"/>
        <v>130879438.85536</v>
      </c>
    </row>
    <row r="48" spans="1:30" x14ac:dyDescent="0.25">
      <c r="A48" s="33" t="s">
        <v>108</v>
      </c>
      <c r="B48" s="26" t="s">
        <v>89</v>
      </c>
      <c r="C48" s="8">
        <f t="shared" si="29"/>
        <v>47</v>
      </c>
      <c r="D48" s="8">
        <v>2</v>
      </c>
      <c r="E48" s="6">
        <f t="shared" si="15"/>
        <v>113743013</v>
      </c>
      <c r="F48" s="6">
        <f t="shared" si="16"/>
        <v>5762779.1999999993</v>
      </c>
      <c r="G48" s="7">
        <f t="shared" si="17"/>
        <v>5.0664907215004051E-2</v>
      </c>
      <c r="H48" s="5">
        <v>2</v>
      </c>
      <c r="I48" s="5">
        <v>9</v>
      </c>
      <c r="J48" s="5">
        <v>109</v>
      </c>
      <c r="K48" s="12">
        <f>E48/60</f>
        <v>1895716.8833333333</v>
      </c>
      <c r="L48" s="4">
        <v>67903714</v>
      </c>
      <c r="M48" s="4">
        <v>3406488.15</v>
      </c>
      <c r="N48" s="4">
        <v>45839299</v>
      </c>
      <c r="O48" s="4">
        <v>2356291.0499999998</v>
      </c>
      <c r="Q48" s="22">
        <v>67808320</v>
      </c>
      <c r="S48" s="2">
        <v>45631067</v>
      </c>
      <c r="T48" s="2">
        <f t="shared" si="18"/>
        <v>113439387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2199231.7100000018</v>
      </c>
      <c r="AB48" s="4">
        <f t="shared" si="26"/>
        <v>16985823.400000002</v>
      </c>
      <c r="AC48" s="4">
        <f t="shared" si="27"/>
        <v>51108727.299999997</v>
      </c>
      <c r="AD48" s="4">
        <f t="shared" si="28"/>
        <v>107980233.8</v>
      </c>
    </row>
    <row r="49" spans="1:30" x14ac:dyDescent="0.25">
      <c r="A49" s="33" t="s">
        <v>108</v>
      </c>
      <c r="B49" s="26" t="s">
        <v>90</v>
      </c>
      <c r="C49" s="8">
        <f t="shared" si="29"/>
        <v>48</v>
      </c>
      <c r="D49" s="8">
        <v>3</v>
      </c>
      <c r="E49" s="6">
        <f t="shared" si="15"/>
        <v>108737968</v>
      </c>
      <c r="F49" s="6">
        <f t="shared" si="16"/>
        <v>17601642.359999999</v>
      </c>
      <c r="G49" s="7">
        <f t="shared" si="17"/>
        <v>0.16187209200010064</v>
      </c>
      <c r="H49" s="5">
        <v>3</v>
      </c>
      <c r="I49" s="5">
        <v>11</v>
      </c>
      <c r="J49" s="5">
        <v>118</v>
      </c>
      <c r="K49" s="12">
        <f>E49/60</f>
        <v>1812299.4666666666</v>
      </c>
      <c r="L49" s="4">
        <v>43151261</v>
      </c>
      <c r="M49" s="4">
        <v>7030844.9199999999</v>
      </c>
      <c r="N49" s="4">
        <v>65586707</v>
      </c>
      <c r="O49" s="4">
        <v>10570797.439999999</v>
      </c>
      <c r="P49" s="2">
        <v>43233107</v>
      </c>
      <c r="Q49" s="2"/>
      <c r="R49" s="2">
        <v>65397140</v>
      </c>
      <c r="T49" s="2">
        <f t="shared" si="18"/>
        <v>108630247</v>
      </c>
      <c r="U49" s="9">
        <f t="shared" si="19"/>
        <v>21616553.5</v>
      </c>
      <c r="V49" s="9">
        <f t="shared" si="20"/>
        <v>0</v>
      </c>
      <c r="W49" s="9">
        <f t="shared" si="21"/>
        <v>65397140</v>
      </c>
      <c r="X49" s="9">
        <f t="shared" si="22"/>
        <v>0</v>
      </c>
      <c r="Y49" s="9">
        <f t="shared" si="23"/>
        <v>87013693.5</v>
      </c>
      <c r="Z49" s="10">
        <f t="shared" si="24"/>
        <v>0.80021445223254495</v>
      </c>
      <c r="AA49" s="4">
        <f t="shared" si="25"/>
        <v>0</v>
      </c>
      <c r="AB49" s="4">
        <f t="shared" si="26"/>
        <v>4145951.2400000021</v>
      </c>
      <c r="AC49" s="4">
        <f t="shared" si="27"/>
        <v>36767341.640000001</v>
      </c>
      <c r="AD49" s="4">
        <f t="shared" si="28"/>
        <v>91136325.640000001</v>
      </c>
    </row>
    <row r="50" spans="1:30" x14ac:dyDescent="0.25">
      <c r="A50" s="33" t="s">
        <v>108</v>
      </c>
      <c r="B50" s="26" t="s">
        <v>91</v>
      </c>
      <c r="C50" s="8">
        <f t="shared" si="29"/>
        <v>49</v>
      </c>
      <c r="D50" s="8">
        <v>4</v>
      </c>
      <c r="E50" s="6">
        <f t="shared" si="15"/>
        <v>135864119</v>
      </c>
      <c r="F50" s="6">
        <f t="shared" si="16"/>
        <v>61175044.699999996</v>
      </c>
      <c r="G50" s="7">
        <f t="shared" si="17"/>
        <v>0.45026637754151994</v>
      </c>
      <c r="H50" s="5" t="s">
        <v>111</v>
      </c>
      <c r="I50" s="5">
        <v>10</v>
      </c>
      <c r="J50" s="5">
        <v>145</v>
      </c>
      <c r="K50" s="12">
        <v>0</v>
      </c>
      <c r="L50" s="4">
        <v>78977176</v>
      </c>
      <c r="M50" s="4">
        <v>35598401.299999997</v>
      </c>
      <c r="N50" s="4">
        <v>56886943</v>
      </c>
      <c r="O50" s="4">
        <v>25576643.399999999</v>
      </c>
      <c r="R50" s="2">
        <v>78926448</v>
      </c>
      <c r="S50" s="2">
        <v>56750095</v>
      </c>
      <c r="T50" s="2">
        <f t="shared" si="18"/>
        <v>135676543</v>
      </c>
      <c r="U50" s="9">
        <f t="shared" si="19"/>
        <v>0</v>
      </c>
      <c r="V50" s="9">
        <f t="shared" si="20"/>
        <v>54366391</v>
      </c>
      <c r="W50" s="9">
        <f t="shared" si="21"/>
        <v>78926448</v>
      </c>
      <c r="X50" s="9">
        <f t="shared" si="22"/>
        <v>0</v>
      </c>
      <c r="Y50" s="9">
        <f t="shared" si="23"/>
        <v>133292839</v>
      </c>
      <c r="Z50" s="10">
        <f t="shared" si="24"/>
        <v>0.98107462059206374</v>
      </c>
      <c r="AA50" s="4">
        <f t="shared" si="25"/>
        <v>0</v>
      </c>
      <c r="AB50" s="4">
        <f t="shared" si="26"/>
        <v>0</v>
      </c>
      <c r="AC50" s="4">
        <f t="shared" si="27"/>
        <v>6757014.8000000045</v>
      </c>
      <c r="AD50" s="4">
        <f t="shared" si="28"/>
        <v>74689074.300000012</v>
      </c>
    </row>
    <row r="51" spans="1:30" x14ac:dyDescent="0.25">
      <c r="A51" s="33" t="s">
        <v>108</v>
      </c>
      <c r="B51" s="26" t="s">
        <v>92</v>
      </c>
      <c r="C51" s="8">
        <f t="shared" si="29"/>
        <v>50</v>
      </c>
      <c r="E51" s="6">
        <f t="shared" si="15"/>
        <v>86565901</v>
      </c>
      <c r="F51" s="6">
        <f t="shared" si="16"/>
        <v>86550547</v>
      </c>
      <c r="G51" s="7">
        <f t="shared" si="17"/>
        <v>0.99982263223945422</v>
      </c>
      <c r="H51" s="5" t="s">
        <v>110</v>
      </c>
      <c r="I51" s="5">
        <v>11</v>
      </c>
      <c r="J51" s="5">
        <v>225</v>
      </c>
      <c r="K51" s="12">
        <v>0</v>
      </c>
      <c r="L51" s="4">
        <v>32173681</v>
      </c>
      <c r="M51" s="4">
        <v>32183993</v>
      </c>
      <c r="N51" s="4">
        <v>54392220</v>
      </c>
      <c r="O51" s="4">
        <v>54366554</v>
      </c>
      <c r="P51" s="2">
        <v>32197792</v>
      </c>
      <c r="Q51" s="22">
        <v>54366391</v>
      </c>
      <c r="T51" s="2">
        <f t="shared" si="18"/>
        <v>86564183</v>
      </c>
      <c r="U51" s="9">
        <f t="shared" si="19"/>
        <v>16098896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16098896</v>
      </c>
      <c r="Z51" s="10">
        <f t="shared" si="24"/>
        <v>0.18597271921192157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15354</v>
      </c>
    </row>
    <row r="52" spans="1:30" x14ac:dyDescent="0.25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workbookViewId="0">
      <selection activeCell="D3" sqref="D2:D3"/>
    </sheetView>
  </sheetViews>
  <sheetFormatPr defaultRowHeight="15" x14ac:dyDescent="0.25"/>
  <sheetData>
    <row r="1" spans="1:10" x14ac:dyDescent="0.25">
      <c r="A1" s="34" t="s">
        <v>93</v>
      </c>
      <c r="B1" s="34" t="s">
        <v>226</v>
      </c>
      <c r="C1" s="34" t="s">
        <v>227</v>
      </c>
      <c r="D1" s="34" t="s">
        <v>228</v>
      </c>
      <c r="E1" s="34" t="s">
        <v>229</v>
      </c>
      <c r="F1" s="34" t="s">
        <v>1</v>
      </c>
      <c r="G1" s="34" t="s">
        <v>2</v>
      </c>
      <c r="H1" s="34" t="s">
        <v>3</v>
      </c>
      <c r="I1" s="34" t="s">
        <v>230</v>
      </c>
      <c r="J1" s="34" t="s">
        <v>231</v>
      </c>
    </row>
    <row r="2" spans="1:10" x14ac:dyDescent="0.25">
      <c r="A2" t="s">
        <v>232</v>
      </c>
      <c r="B2">
        <v>1</v>
      </c>
      <c r="C2" t="s">
        <v>30</v>
      </c>
      <c r="D2">
        <v>6379992.5</v>
      </c>
      <c r="E2" t="s">
        <v>4</v>
      </c>
      <c r="F2" t="s">
        <v>5</v>
      </c>
      <c r="G2" t="s">
        <v>7</v>
      </c>
      <c r="H2" t="s">
        <v>233</v>
      </c>
      <c r="I2" t="s">
        <v>234</v>
      </c>
      <c r="J2">
        <v>4</v>
      </c>
    </row>
    <row r="3" spans="1:10" x14ac:dyDescent="0.25">
      <c r="A3" t="s">
        <v>232</v>
      </c>
      <c r="B3">
        <v>1</v>
      </c>
      <c r="C3" t="s">
        <v>30</v>
      </c>
      <c r="D3">
        <v>6379992.5</v>
      </c>
      <c r="E3" t="s">
        <v>4</v>
      </c>
      <c r="F3" t="s">
        <v>9</v>
      </c>
      <c r="G3" t="s">
        <v>10</v>
      </c>
      <c r="H3" t="s">
        <v>233</v>
      </c>
      <c r="I3" t="s">
        <v>235</v>
      </c>
      <c r="J3">
        <v>1</v>
      </c>
    </row>
    <row r="4" spans="1:10" x14ac:dyDescent="0.25">
      <c r="A4" t="s">
        <v>232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236</v>
      </c>
      <c r="I4" t="s">
        <v>237</v>
      </c>
      <c r="J4">
        <v>5</v>
      </c>
    </row>
    <row r="5" spans="1:10" x14ac:dyDescent="0.25">
      <c r="A5" t="s">
        <v>232</v>
      </c>
      <c r="B5">
        <v>2</v>
      </c>
      <c r="C5" t="s">
        <v>33</v>
      </c>
      <c r="D5">
        <v>12428105</v>
      </c>
      <c r="E5" t="s">
        <v>4</v>
      </c>
      <c r="F5" t="s">
        <v>9</v>
      </c>
      <c r="G5" t="s">
        <v>11</v>
      </c>
      <c r="H5" t="s">
        <v>233</v>
      </c>
      <c r="I5" t="s">
        <v>238</v>
      </c>
      <c r="J5">
        <v>4</v>
      </c>
    </row>
    <row r="6" spans="1:10" x14ac:dyDescent="0.25">
      <c r="A6" t="s">
        <v>232</v>
      </c>
      <c r="B6">
        <v>2</v>
      </c>
      <c r="C6" t="s">
        <v>33</v>
      </c>
      <c r="D6">
        <v>12428105</v>
      </c>
      <c r="E6" t="s">
        <v>4</v>
      </c>
      <c r="F6" t="s">
        <v>5</v>
      </c>
      <c r="G6" t="s">
        <v>8</v>
      </c>
      <c r="H6" t="s">
        <v>233</v>
      </c>
      <c r="I6" t="s">
        <v>239</v>
      </c>
      <c r="J6">
        <v>1</v>
      </c>
    </row>
    <row r="7" spans="1:10" x14ac:dyDescent="0.25">
      <c r="A7" t="s">
        <v>232</v>
      </c>
      <c r="B7">
        <v>2</v>
      </c>
      <c r="C7" t="s">
        <v>33</v>
      </c>
      <c r="D7">
        <v>49359072</v>
      </c>
      <c r="E7" t="s">
        <v>13</v>
      </c>
      <c r="F7" t="s">
        <v>15</v>
      </c>
      <c r="G7" t="s">
        <v>15</v>
      </c>
      <c r="H7" t="s">
        <v>240</v>
      </c>
      <c r="I7" t="s">
        <v>241</v>
      </c>
      <c r="J7">
        <v>5</v>
      </c>
    </row>
    <row r="8" spans="1:10" x14ac:dyDescent="0.25">
      <c r="A8" t="s">
        <v>232</v>
      </c>
      <c r="B8">
        <v>2</v>
      </c>
      <c r="C8" t="s">
        <v>33</v>
      </c>
      <c r="D8">
        <v>49359072</v>
      </c>
      <c r="E8" t="s">
        <v>13</v>
      </c>
      <c r="F8" t="s">
        <v>14</v>
      </c>
      <c r="G8" t="s">
        <v>14</v>
      </c>
      <c r="H8" t="s">
        <v>240</v>
      </c>
      <c r="I8" t="s">
        <v>242</v>
      </c>
      <c r="J8">
        <v>2</v>
      </c>
    </row>
    <row r="9" spans="1:10" x14ac:dyDescent="0.25">
      <c r="A9" t="s">
        <v>232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236</v>
      </c>
      <c r="I9" t="s">
        <v>243</v>
      </c>
      <c r="J9">
        <v>2</v>
      </c>
    </row>
    <row r="10" spans="1:10" x14ac:dyDescent="0.25">
      <c r="A10" t="s">
        <v>232</v>
      </c>
      <c r="B10">
        <v>4</v>
      </c>
      <c r="C10" t="s">
        <v>37</v>
      </c>
      <c r="D10">
        <v>49357833</v>
      </c>
      <c r="E10" t="s">
        <v>4</v>
      </c>
      <c r="F10" t="s">
        <v>5</v>
      </c>
      <c r="G10" t="s">
        <v>7</v>
      </c>
      <c r="H10" t="s">
        <v>233</v>
      </c>
      <c r="I10" t="s">
        <v>244</v>
      </c>
      <c r="J10">
        <v>4</v>
      </c>
    </row>
    <row r="11" spans="1:10" x14ac:dyDescent="0.25">
      <c r="A11" t="s">
        <v>232</v>
      </c>
      <c r="B11">
        <v>4</v>
      </c>
      <c r="C11" t="s">
        <v>37</v>
      </c>
      <c r="D11">
        <v>49357833</v>
      </c>
      <c r="E11" t="s">
        <v>4</v>
      </c>
      <c r="F11" t="s">
        <v>5</v>
      </c>
      <c r="G11" t="s">
        <v>6</v>
      </c>
      <c r="H11" t="s">
        <v>233</v>
      </c>
      <c r="I11" t="s">
        <v>245</v>
      </c>
      <c r="J11">
        <v>1</v>
      </c>
    </row>
    <row r="12" spans="1:10" x14ac:dyDescent="0.25">
      <c r="A12" t="s">
        <v>232</v>
      </c>
      <c r="B12">
        <v>4</v>
      </c>
      <c r="C12" t="s">
        <v>37</v>
      </c>
      <c r="D12">
        <v>11711570.5</v>
      </c>
      <c r="E12" t="s">
        <v>19</v>
      </c>
      <c r="F12" t="s">
        <v>20</v>
      </c>
      <c r="G12" t="s">
        <v>22</v>
      </c>
      <c r="H12" t="s">
        <v>246</v>
      </c>
      <c r="I12" t="s">
        <v>247</v>
      </c>
      <c r="J12">
        <v>2</v>
      </c>
    </row>
    <row r="13" spans="1:10" x14ac:dyDescent="0.25">
      <c r="A13" t="s">
        <v>232</v>
      </c>
      <c r="B13">
        <v>4</v>
      </c>
      <c r="C13" t="s">
        <v>37</v>
      </c>
      <c r="D13">
        <v>11711570.5</v>
      </c>
      <c r="E13" t="s">
        <v>19</v>
      </c>
      <c r="F13" t="s">
        <v>20</v>
      </c>
      <c r="G13" t="s">
        <v>21</v>
      </c>
      <c r="H13" t="s">
        <v>246</v>
      </c>
      <c r="I13" t="s">
        <v>248</v>
      </c>
      <c r="J13">
        <v>5</v>
      </c>
    </row>
    <row r="14" spans="1:10" x14ac:dyDescent="0.25">
      <c r="A14" t="s">
        <v>232</v>
      </c>
      <c r="B14">
        <v>5</v>
      </c>
      <c r="C14" t="s">
        <v>38</v>
      </c>
      <c r="D14">
        <v>38269712.5</v>
      </c>
      <c r="E14" t="s">
        <v>19</v>
      </c>
      <c r="F14" t="s">
        <v>20</v>
      </c>
      <c r="G14" t="s">
        <v>21</v>
      </c>
      <c r="H14" t="s">
        <v>246</v>
      </c>
      <c r="I14" t="s">
        <v>249</v>
      </c>
      <c r="J14">
        <v>2</v>
      </c>
    </row>
    <row r="15" spans="1:10" x14ac:dyDescent="0.25">
      <c r="A15" t="s">
        <v>232</v>
      </c>
      <c r="B15">
        <v>5</v>
      </c>
      <c r="C15" t="s">
        <v>38</v>
      </c>
      <c r="D15">
        <v>38269712.5</v>
      </c>
      <c r="E15" t="s">
        <v>19</v>
      </c>
      <c r="F15" t="s">
        <v>20</v>
      </c>
      <c r="G15" t="s">
        <v>22</v>
      </c>
      <c r="H15" t="s">
        <v>246</v>
      </c>
      <c r="I15" t="s">
        <v>250</v>
      </c>
      <c r="J15">
        <v>5</v>
      </c>
    </row>
    <row r="16" spans="1:10" x14ac:dyDescent="0.25">
      <c r="A16" t="s">
        <v>232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236</v>
      </c>
      <c r="I16" t="s">
        <v>251</v>
      </c>
      <c r="J16">
        <v>5</v>
      </c>
    </row>
    <row r="17" spans="1:10" x14ac:dyDescent="0.25">
      <c r="A17" t="s">
        <v>232</v>
      </c>
      <c r="B17">
        <v>6</v>
      </c>
      <c r="C17" t="s">
        <v>41</v>
      </c>
      <c r="D17">
        <v>28391798</v>
      </c>
      <c r="E17" t="s">
        <v>4</v>
      </c>
      <c r="F17" t="s">
        <v>5</v>
      </c>
      <c r="G17" t="s">
        <v>6</v>
      </c>
      <c r="H17" t="s">
        <v>233</v>
      </c>
      <c r="I17" t="s">
        <v>252</v>
      </c>
      <c r="J17">
        <v>3</v>
      </c>
    </row>
    <row r="18" spans="1:10" x14ac:dyDescent="0.25">
      <c r="A18" t="s">
        <v>232</v>
      </c>
      <c r="B18">
        <v>6</v>
      </c>
      <c r="C18" t="s">
        <v>41</v>
      </c>
      <c r="D18">
        <v>28391798</v>
      </c>
      <c r="E18" t="s">
        <v>4</v>
      </c>
      <c r="F18" t="s">
        <v>9</v>
      </c>
      <c r="G18" t="s">
        <v>11</v>
      </c>
      <c r="H18" t="s">
        <v>233</v>
      </c>
      <c r="I18" t="s">
        <v>253</v>
      </c>
      <c r="J18">
        <v>3</v>
      </c>
    </row>
    <row r="19" spans="1:10" x14ac:dyDescent="0.25">
      <c r="A19" t="s">
        <v>232</v>
      </c>
      <c r="B19">
        <v>6</v>
      </c>
      <c r="C19" t="s">
        <v>41</v>
      </c>
      <c r="D19">
        <v>43866543.5</v>
      </c>
      <c r="E19" t="s">
        <v>13</v>
      </c>
      <c r="F19" t="s">
        <v>14</v>
      </c>
      <c r="G19" t="s">
        <v>14</v>
      </c>
      <c r="H19" t="s">
        <v>240</v>
      </c>
      <c r="I19" t="s">
        <v>254</v>
      </c>
      <c r="J19">
        <v>3</v>
      </c>
    </row>
    <row r="20" spans="1:10" x14ac:dyDescent="0.25">
      <c r="A20" t="s">
        <v>232</v>
      </c>
      <c r="B20">
        <v>6</v>
      </c>
      <c r="C20" t="s">
        <v>41</v>
      </c>
      <c r="D20">
        <v>43866543.5</v>
      </c>
      <c r="E20" t="s">
        <v>13</v>
      </c>
      <c r="F20" t="s">
        <v>15</v>
      </c>
      <c r="G20" t="s">
        <v>15</v>
      </c>
      <c r="H20" t="s">
        <v>240</v>
      </c>
      <c r="I20" t="s">
        <v>255</v>
      </c>
      <c r="J20">
        <v>1</v>
      </c>
    </row>
    <row r="21" spans="1:10" x14ac:dyDescent="0.25">
      <c r="A21" t="s">
        <v>232</v>
      </c>
      <c r="B21">
        <v>7</v>
      </c>
      <c r="C21" t="s">
        <v>42</v>
      </c>
      <c r="D21">
        <v>27205168</v>
      </c>
      <c r="E21" t="s">
        <v>4</v>
      </c>
      <c r="F21" t="s">
        <v>9</v>
      </c>
      <c r="G21" t="s">
        <v>10</v>
      </c>
      <c r="H21" t="s">
        <v>233</v>
      </c>
      <c r="I21" t="s">
        <v>256</v>
      </c>
      <c r="J21">
        <v>1</v>
      </c>
    </row>
    <row r="22" spans="1:10" x14ac:dyDescent="0.25">
      <c r="A22" t="s">
        <v>232</v>
      </c>
      <c r="B22">
        <v>7</v>
      </c>
      <c r="C22" t="s">
        <v>42</v>
      </c>
      <c r="D22">
        <v>27205168</v>
      </c>
      <c r="E22" t="s">
        <v>4</v>
      </c>
      <c r="F22" t="s">
        <v>9</v>
      </c>
      <c r="G22" t="s">
        <v>12</v>
      </c>
      <c r="H22" t="s">
        <v>233</v>
      </c>
      <c r="I22" t="s">
        <v>257</v>
      </c>
      <c r="J22">
        <v>5</v>
      </c>
    </row>
    <row r="23" spans="1:10" x14ac:dyDescent="0.25">
      <c r="A23" t="s">
        <v>232</v>
      </c>
      <c r="B23">
        <v>7</v>
      </c>
      <c r="C23" t="s">
        <v>42</v>
      </c>
      <c r="D23">
        <v>11754938</v>
      </c>
      <c r="E23" t="s">
        <v>13</v>
      </c>
      <c r="F23" t="s">
        <v>16</v>
      </c>
      <c r="G23" t="s">
        <v>18</v>
      </c>
      <c r="H23" t="s">
        <v>240</v>
      </c>
      <c r="I23" t="s">
        <v>258</v>
      </c>
      <c r="J23">
        <v>3</v>
      </c>
    </row>
    <row r="24" spans="1:10" x14ac:dyDescent="0.25">
      <c r="A24" t="s">
        <v>232</v>
      </c>
      <c r="B24">
        <v>7</v>
      </c>
      <c r="C24" t="s">
        <v>42</v>
      </c>
      <c r="D24">
        <v>11754938</v>
      </c>
      <c r="E24" t="s">
        <v>13</v>
      </c>
      <c r="F24" t="s">
        <v>14</v>
      </c>
      <c r="G24" t="s">
        <v>14</v>
      </c>
      <c r="H24" t="s">
        <v>240</v>
      </c>
      <c r="I24" t="s">
        <v>259</v>
      </c>
      <c r="J24">
        <v>2</v>
      </c>
    </row>
    <row r="25" spans="1:10" x14ac:dyDescent="0.25">
      <c r="A25" t="s">
        <v>232</v>
      </c>
      <c r="B25">
        <v>8</v>
      </c>
      <c r="C25" t="s">
        <v>43</v>
      </c>
      <c r="D25">
        <v>33933108.5</v>
      </c>
      <c r="E25" t="s">
        <v>19</v>
      </c>
      <c r="F25" t="s">
        <v>20</v>
      </c>
      <c r="G25" t="s">
        <v>21</v>
      </c>
      <c r="H25" t="s">
        <v>246</v>
      </c>
      <c r="I25" t="s">
        <v>260</v>
      </c>
      <c r="J25">
        <v>2</v>
      </c>
    </row>
    <row r="26" spans="1:10" x14ac:dyDescent="0.25">
      <c r="A26" t="s">
        <v>232</v>
      </c>
      <c r="B26">
        <v>8</v>
      </c>
      <c r="C26" t="s">
        <v>43</v>
      </c>
      <c r="D26">
        <v>33933108.5</v>
      </c>
      <c r="E26" t="s">
        <v>19</v>
      </c>
      <c r="F26" t="s">
        <v>20</v>
      </c>
      <c r="G26" t="s">
        <v>22</v>
      </c>
      <c r="H26" t="s">
        <v>246</v>
      </c>
      <c r="I26" t="s">
        <v>261</v>
      </c>
      <c r="J26">
        <v>2</v>
      </c>
    </row>
    <row r="27" spans="1:10" x14ac:dyDescent="0.25">
      <c r="A27" t="s">
        <v>232</v>
      </c>
      <c r="B27">
        <v>9</v>
      </c>
      <c r="C27" t="s">
        <v>46</v>
      </c>
      <c r="D27">
        <v>16022239</v>
      </c>
      <c r="E27" t="s">
        <v>4</v>
      </c>
      <c r="F27" t="s">
        <v>5</v>
      </c>
      <c r="G27" t="s">
        <v>6</v>
      </c>
      <c r="H27" t="s">
        <v>233</v>
      </c>
      <c r="I27" t="s">
        <v>262</v>
      </c>
      <c r="J27">
        <v>2</v>
      </c>
    </row>
    <row r="28" spans="1:10" x14ac:dyDescent="0.25">
      <c r="A28" t="s">
        <v>232</v>
      </c>
      <c r="B28">
        <v>9</v>
      </c>
      <c r="C28" t="s">
        <v>46</v>
      </c>
      <c r="D28">
        <v>16022239</v>
      </c>
      <c r="E28" t="s">
        <v>4</v>
      </c>
      <c r="F28" t="s">
        <v>9</v>
      </c>
      <c r="G28" t="s">
        <v>10</v>
      </c>
      <c r="H28" t="s">
        <v>233</v>
      </c>
      <c r="I28" t="s">
        <v>263</v>
      </c>
      <c r="J28">
        <v>5</v>
      </c>
    </row>
    <row r="29" spans="1:10" x14ac:dyDescent="0.25">
      <c r="A29" t="s">
        <v>232</v>
      </c>
      <c r="B29">
        <v>9</v>
      </c>
      <c r="C29" t="s">
        <v>46</v>
      </c>
      <c r="D29">
        <v>38317254.5</v>
      </c>
      <c r="E29" t="s">
        <v>13</v>
      </c>
      <c r="F29" t="s">
        <v>16</v>
      </c>
      <c r="G29" t="s">
        <v>18</v>
      </c>
      <c r="H29" t="s">
        <v>240</v>
      </c>
      <c r="I29" t="s">
        <v>264</v>
      </c>
      <c r="J29">
        <v>5</v>
      </c>
    </row>
    <row r="30" spans="1:10" x14ac:dyDescent="0.25">
      <c r="A30" t="s">
        <v>232</v>
      </c>
      <c r="B30">
        <v>9</v>
      </c>
      <c r="C30" t="s">
        <v>46</v>
      </c>
      <c r="D30">
        <v>38317254.5</v>
      </c>
      <c r="E30" t="s">
        <v>13</v>
      </c>
      <c r="F30" t="s">
        <v>14</v>
      </c>
      <c r="G30" t="s">
        <v>14</v>
      </c>
      <c r="H30" t="s">
        <v>240</v>
      </c>
      <c r="I30" t="s">
        <v>265</v>
      </c>
      <c r="J30">
        <v>2</v>
      </c>
    </row>
    <row r="31" spans="1:10" x14ac:dyDescent="0.25">
      <c r="A31" t="s">
        <v>232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236</v>
      </c>
      <c r="I31" t="s">
        <v>266</v>
      </c>
      <c r="J31">
        <v>3</v>
      </c>
    </row>
    <row r="32" spans="1:10" x14ac:dyDescent="0.25">
      <c r="A32" t="s">
        <v>232</v>
      </c>
      <c r="B32">
        <v>10</v>
      </c>
      <c r="C32" t="s">
        <v>47</v>
      </c>
      <c r="D32">
        <v>10546179</v>
      </c>
      <c r="E32" t="s">
        <v>4</v>
      </c>
      <c r="F32" t="s">
        <v>9</v>
      </c>
      <c r="G32" t="s">
        <v>11</v>
      </c>
      <c r="H32" t="s">
        <v>233</v>
      </c>
      <c r="I32" t="s">
        <v>267</v>
      </c>
      <c r="J32">
        <v>5</v>
      </c>
    </row>
    <row r="33" spans="1:10" x14ac:dyDescent="0.25">
      <c r="A33" t="s">
        <v>232</v>
      </c>
      <c r="B33">
        <v>10</v>
      </c>
      <c r="C33" t="s">
        <v>47</v>
      </c>
      <c r="D33">
        <v>10546179</v>
      </c>
      <c r="E33" t="s">
        <v>4</v>
      </c>
      <c r="F33" t="s">
        <v>9</v>
      </c>
      <c r="G33" t="s">
        <v>12</v>
      </c>
      <c r="H33" t="s">
        <v>233</v>
      </c>
      <c r="I33" t="s">
        <v>268</v>
      </c>
      <c r="J33">
        <v>2</v>
      </c>
    </row>
    <row r="34" spans="1:10" x14ac:dyDescent="0.25">
      <c r="A34" t="s">
        <v>232</v>
      </c>
      <c r="B34">
        <v>10</v>
      </c>
      <c r="C34" t="s">
        <v>47</v>
      </c>
      <c r="D34">
        <v>45091385.5</v>
      </c>
      <c r="E34" t="s">
        <v>19</v>
      </c>
      <c r="F34" t="s">
        <v>20</v>
      </c>
      <c r="G34" t="s">
        <v>21</v>
      </c>
      <c r="H34" t="s">
        <v>246</v>
      </c>
      <c r="I34" t="s">
        <v>269</v>
      </c>
      <c r="J34">
        <v>2</v>
      </c>
    </row>
    <row r="35" spans="1:10" x14ac:dyDescent="0.25">
      <c r="A35" t="s">
        <v>232</v>
      </c>
      <c r="B35">
        <v>10</v>
      </c>
      <c r="C35" t="s">
        <v>47</v>
      </c>
      <c r="D35">
        <v>45091385.5</v>
      </c>
      <c r="E35" t="s">
        <v>19</v>
      </c>
      <c r="F35" t="s">
        <v>20</v>
      </c>
      <c r="G35" t="s">
        <v>22</v>
      </c>
      <c r="H35" t="s">
        <v>246</v>
      </c>
      <c r="I35" t="s">
        <v>270</v>
      </c>
      <c r="J35">
        <v>2</v>
      </c>
    </row>
    <row r="36" spans="1:10" x14ac:dyDescent="0.25">
      <c r="A36" t="s">
        <v>232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236</v>
      </c>
      <c r="I36" t="s">
        <v>271</v>
      </c>
      <c r="J36">
        <v>4</v>
      </c>
    </row>
    <row r="37" spans="1:10" x14ac:dyDescent="0.25">
      <c r="A37" t="s">
        <v>232</v>
      </c>
      <c r="B37">
        <v>11</v>
      </c>
      <c r="C37" t="s">
        <v>48</v>
      </c>
      <c r="D37">
        <v>49344090</v>
      </c>
      <c r="E37" t="s">
        <v>19</v>
      </c>
      <c r="F37" t="s">
        <v>20</v>
      </c>
      <c r="G37" t="s">
        <v>21</v>
      </c>
      <c r="H37" t="s">
        <v>246</v>
      </c>
      <c r="I37" t="s">
        <v>272</v>
      </c>
      <c r="J37">
        <v>2</v>
      </c>
    </row>
    <row r="38" spans="1:10" x14ac:dyDescent="0.25">
      <c r="A38" t="s">
        <v>232</v>
      </c>
      <c r="B38">
        <v>11</v>
      </c>
      <c r="C38" t="s">
        <v>48</v>
      </c>
      <c r="D38">
        <v>49344090</v>
      </c>
      <c r="E38" t="s">
        <v>19</v>
      </c>
      <c r="F38" t="s">
        <v>20</v>
      </c>
      <c r="G38" t="s">
        <v>22</v>
      </c>
      <c r="H38" t="s">
        <v>246</v>
      </c>
      <c r="I38" t="s">
        <v>273</v>
      </c>
      <c r="J38">
        <v>2</v>
      </c>
    </row>
    <row r="39" spans="1:10" x14ac:dyDescent="0.25">
      <c r="A39" t="s">
        <v>232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236</v>
      </c>
      <c r="I39" t="s">
        <v>274</v>
      </c>
      <c r="J39">
        <v>5</v>
      </c>
    </row>
    <row r="40" spans="1:10" x14ac:dyDescent="0.25">
      <c r="A40" t="s">
        <v>232</v>
      </c>
      <c r="B40">
        <v>12</v>
      </c>
      <c r="C40" t="s">
        <v>51</v>
      </c>
      <c r="D40">
        <v>11762398</v>
      </c>
      <c r="E40" t="s">
        <v>4</v>
      </c>
      <c r="F40" t="s">
        <v>5</v>
      </c>
      <c r="G40" t="s">
        <v>8</v>
      </c>
      <c r="H40" t="s">
        <v>233</v>
      </c>
      <c r="I40" t="s">
        <v>275</v>
      </c>
      <c r="J40">
        <v>4</v>
      </c>
    </row>
    <row r="41" spans="1:10" x14ac:dyDescent="0.25">
      <c r="A41" t="s">
        <v>232</v>
      </c>
      <c r="B41">
        <v>12</v>
      </c>
      <c r="C41" t="s">
        <v>51</v>
      </c>
      <c r="D41">
        <v>11762398</v>
      </c>
      <c r="E41" t="s">
        <v>4</v>
      </c>
      <c r="F41" t="s">
        <v>9</v>
      </c>
      <c r="G41" t="s">
        <v>10</v>
      </c>
      <c r="H41" t="s">
        <v>233</v>
      </c>
      <c r="I41" t="s">
        <v>276</v>
      </c>
      <c r="J41">
        <v>4</v>
      </c>
    </row>
    <row r="42" spans="1:10" x14ac:dyDescent="0.25">
      <c r="A42" t="s">
        <v>232</v>
      </c>
      <c r="B42">
        <v>12</v>
      </c>
      <c r="C42" t="s">
        <v>51</v>
      </c>
      <c r="D42">
        <v>32696422.5</v>
      </c>
      <c r="E42" t="s">
        <v>13</v>
      </c>
      <c r="F42" t="s">
        <v>15</v>
      </c>
      <c r="G42" t="s">
        <v>15</v>
      </c>
      <c r="H42" t="s">
        <v>240</v>
      </c>
      <c r="I42" t="s">
        <v>277</v>
      </c>
      <c r="J42">
        <v>5</v>
      </c>
    </row>
    <row r="43" spans="1:10" x14ac:dyDescent="0.25">
      <c r="A43" t="s">
        <v>232</v>
      </c>
      <c r="B43">
        <v>12</v>
      </c>
      <c r="C43" t="s">
        <v>51</v>
      </c>
      <c r="D43">
        <v>32696422.5</v>
      </c>
      <c r="E43" t="s">
        <v>13</v>
      </c>
      <c r="F43" t="s">
        <v>16</v>
      </c>
      <c r="G43" t="s">
        <v>17</v>
      </c>
      <c r="H43" t="s">
        <v>240</v>
      </c>
      <c r="I43" t="s">
        <v>278</v>
      </c>
      <c r="J43">
        <v>3</v>
      </c>
    </row>
    <row r="44" spans="1:10" x14ac:dyDescent="0.25">
      <c r="A44" t="s">
        <v>232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236</v>
      </c>
      <c r="I44" t="s">
        <v>279</v>
      </c>
      <c r="J44">
        <v>5</v>
      </c>
    </row>
    <row r="45" spans="1:10" x14ac:dyDescent="0.25">
      <c r="A45" t="s">
        <v>232</v>
      </c>
      <c r="B45">
        <v>13</v>
      </c>
      <c r="C45" t="s">
        <v>52</v>
      </c>
      <c r="D45">
        <v>39436949.5</v>
      </c>
      <c r="E45" t="s">
        <v>13</v>
      </c>
      <c r="F45" t="s">
        <v>15</v>
      </c>
      <c r="G45" t="s">
        <v>15</v>
      </c>
      <c r="H45" t="s">
        <v>240</v>
      </c>
      <c r="I45" t="s">
        <v>280</v>
      </c>
      <c r="J45">
        <v>2</v>
      </c>
    </row>
    <row r="46" spans="1:10" x14ac:dyDescent="0.25">
      <c r="A46" t="s">
        <v>232</v>
      </c>
      <c r="B46">
        <v>13</v>
      </c>
      <c r="C46" t="s">
        <v>52</v>
      </c>
      <c r="D46">
        <v>39436949.5</v>
      </c>
      <c r="E46" t="s">
        <v>13</v>
      </c>
      <c r="F46" t="s">
        <v>16</v>
      </c>
      <c r="G46" t="s">
        <v>18</v>
      </c>
      <c r="H46" t="s">
        <v>240</v>
      </c>
      <c r="I46" t="s">
        <v>281</v>
      </c>
      <c r="J46">
        <v>4</v>
      </c>
    </row>
    <row r="47" spans="1:10" x14ac:dyDescent="0.25">
      <c r="A47" t="s">
        <v>232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236</v>
      </c>
      <c r="I47" t="s">
        <v>282</v>
      </c>
      <c r="J47">
        <v>3</v>
      </c>
    </row>
    <row r="48" spans="1:10" x14ac:dyDescent="0.25">
      <c r="A48" t="s">
        <v>232</v>
      </c>
      <c r="B48">
        <v>14</v>
      </c>
      <c r="C48" t="s">
        <v>53</v>
      </c>
      <c r="D48">
        <v>22840644</v>
      </c>
      <c r="E48" t="s">
        <v>4</v>
      </c>
      <c r="F48" t="s">
        <v>9</v>
      </c>
      <c r="G48" t="s">
        <v>11</v>
      </c>
      <c r="H48" t="s">
        <v>233</v>
      </c>
      <c r="I48" t="s">
        <v>283</v>
      </c>
      <c r="J48">
        <v>4</v>
      </c>
    </row>
    <row r="49" spans="1:10" x14ac:dyDescent="0.25">
      <c r="A49" t="s">
        <v>232</v>
      </c>
      <c r="B49">
        <v>14</v>
      </c>
      <c r="C49" t="s">
        <v>53</v>
      </c>
      <c r="D49">
        <v>22840644</v>
      </c>
      <c r="E49" t="s">
        <v>4</v>
      </c>
      <c r="F49" t="s">
        <v>9</v>
      </c>
      <c r="G49" t="s">
        <v>10</v>
      </c>
      <c r="H49" t="s">
        <v>233</v>
      </c>
      <c r="I49" t="s">
        <v>284</v>
      </c>
      <c r="J49">
        <v>4</v>
      </c>
    </row>
    <row r="50" spans="1:10" x14ac:dyDescent="0.25">
      <c r="A50" t="s">
        <v>232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236</v>
      </c>
      <c r="I50" t="s">
        <v>285</v>
      </c>
      <c r="J50">
        <v>2</v>
      </c>
    </row>
    <row r="51" spans="1:10" x14ac:dyDescent="0.25">
      <c r="A51" t="s">
        <v>232</v>
      </c>
      <c r="B51">
        <v>15</v>
      </c>
      <c r="C51" t="s">
        <v>54</v>
      </c>
      <c r="D51">
        <v>6148221</v>
      </c>
      <c r="E51" t="s">
        <v>19</v>
      </c>
      <c r="F51" t="s">
        <v>20</v>
      </c>
      <c r="G51" t="s">
        <v>22</v>
      </c>
      <c r="H51" t="s">
        <v>246</v>
      </c>
      <c r="I51" t="s">
        <v>286</v>
      </c>
      <c r="J51">
        <v>2</v>
      </c>
    </row>
    <row r="52" spans="1:10" x14ac:dyDescent="0.25">
      <c r="A52" t="s">
        <v>232</v>
      </c>
      <c r="B52">
        <v>15</v>
      </c>
      <c r="C52" t="s">
        <v>54</v>
      </c>
      <c r="D52">
        <v>6148221</v>
      </c>
      <c r="E52" t="s">
        <v>19</v>
      </c>
      <c r="F52" t="s">
        <v>20</v>
      </c>
      <c r="G52" t="s">
        <v>21</v>
      </c>
      <c r="H52" t="s">
        <v>246</v>
      </c>
      <c r="I52" t="s">
        <v>287</v>
      </c>
      <c r="J52">
        <v>3</v>
      </c>
    </row>
    <row r="53" spans="1:10" x14ac:dyDescent="0.25">
      <c r="A53" t="s">
        <v>232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236</v>
      </c>
      <c r="I53" t="s">
        <v>288</v>
      </c>
      <c r="J53">
        <v>2</v>
      </c>
    </row>
    <row r="54" spans="1:10" x14ac:dyDescent="0.25">
      <c r="A54" t="s">
        <v>232</v>
      </c>
      <c r="B54">
        <v>16</v>
      </c>
      <c r="C54" t="s">
        <v>55</v>
      </c>
      <c r="D54">
        <v>6172897.5</v>
      </c>
      <c r="E54" t="s">
        <v>4</v>
      </c>
      <c r="F54" t="s">
        <v>9</v>
      </c>
      <c r="G54" t="s">
        <v>12</v>
      </c>
      <c r="H54" t="s">
        <v>233</v>
      </c>
      <c r="I54" t="s">
        <v>289</v>
      </c>
      <c r="J54">
        <v>2</v>
      </c>
    </row>
    <row r="55" spans="1:10" x14ac:dyDescent="0.25">
      <c r="A55" t="s">
        <v>232</v>
      </c>
      <c r="B55">
        <v>16</v>
      </c>
      <c r="C55" t="s">
        <v>55</v>
      </c>
      <c r="D55">
        <v>6172897.5</v>
      </c>
      <c r="E55" t="s">
        <v>4</v>
      </c>
      <c r="F55" t="s">
        <v>5</v>
      </c>
      <c r="G55" t="s">
        <v>8</v>
      </c>
      <c r="H55" t="s">
        <v>233</v>
      </c>
      <c r="I55" t="s">
        <v>290</v>
      </c>
      <c r="J55">
        <v>5</v>
      </c>
    </row>
    <row r="56" spans="1:10" x14ac:dyDescent="0.25">
      <c r="A56" t="s">
        <v>232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236</v>
      </c>
      <c r="I56" t="s">
        <v>291</v>
      </c>
      <c r="J56">
        <v>3</v>
      </c>
    </row>
    <row r="57" spans="1:10" x14ac:dyDescent="0.25">
      <c r="A57" t="s">
        <v>232</v>
      </c>
      <c r="B57">
        <v>17</v>
      </c>
      <c r="C57" t="s">
        <v>56</v>
      </c>
      <c r="D57">
        <v>17292571.5</v>
      </c>
      <c r="E57" t="s">
        <v>19</v>
      </c>
      <c r="F57" t="s">
        <v>20</v>
      </c>
      <c r="G57" t="s">
        <v>22</v>
      </c>
      <c r="H57" t="s">
        <v>246</v>
      </c>
      <c r="I57" t="s">
        <v>292</v>
      </c>
      <c r="J57">
        <v>3</v>
      </c>
    </row>
    <row r="58" spans="1:10" x14ac:dyDescent="0.25">
      <c r="A58" t="s">
        <v>232</v>
      </c>
      <c r="B58">
        <v>17</v>
      </c>
      <c r="C58" t="s">
        <v>56</v>
      </c>
      <c r="D58">
        <v>17292571.5</v>
      </c>
      <c r="E58" t="s">
        <v>19</v>
      </c>
      <c r="F58" t="s">
        <v>20</v>
      </c>
      <c r="G58" t="s">
        <v>21</v>
      </c>
      <c r="H58" t="s">
        <v>246</v>
      </c>
      <c r="I58" t="s">
        <v>293</v>
      </c>
      <c r="J58">
        <v>2</v>
      </c>
    </row>
    <row r="59" spans="1:10" x14ac:dyDescent="0.25">
      <c r="A59" t="s">
        <v>232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236</v>
      </c>
      <c r="I59" t="s">
        <v>294</v>
      </c>
      <c r="J59">
        <v>4</v>
      </c>
    </row>
    <row r="60" spans="1:10" x14ac:dyDescent="0.25">
      <c r="A60" t="s">
        <v>232</v>
      </c>
      <c r="B60">
        <v>18</v>
      </c>
      <c r="C60" t="s">
        <v>57</v>
      </c>
      <c r="D60">
        <v>38232535</v>
      </c>
      <c r="E60" t="s">
        <v>4</v>
      </c>
      <c r="F60" t="s">
        <v>5</v>
      </c>
      <c r="G60" t="s">
        <v>8</v>
      </c>
      <c r="H60" t="s">
        <v>233</v>
      </c>
      <c r="I60" t="s">
        <v>295</v>
      </c>
      <c r="J60">
        <v>5</v>
      </c>
    </row>
    <row r="61" spans="1:10" x14ac:dyDescent="0.25">
      <c r="A61" t="s">
        <v>232</v>
      </c>
      <c r="B61">
        <v>18</v>
      </c>
      <c r="C61" t="s">
        <v>57</v>
      </c>
      <c r="D61">
        <v>38232535</v>
      </c>
      <c r="E61" t="s">
        <v>4</v>
      </c>
      <c r="F61" t="s">
        <v>5</v>
      </c>
      <c r="G61" t="s">
        <v>7</v>
      </c>
      <c r="H61" t="s">
        <v>233</v>
      </c>
      <c r="I61" t="s">
        <v>296</v>
      </c>
      <c r="J61">
        <v>1</v>
      </c>
    </row>
    <row r="62" spans="1:10" x14ac:dyDescent="0.25">
      <c r="A62" t="s">
        <v>232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236</v>
      </c>
      <c r="I62" t="s">
        <v>297</v>
      </c>
      <c r="J62">
        <v>1</v>
      </c>
    </row>
    <row r="63" spans="1:10" x14ac:dyDescent="0.25">
      <c r="A63" t="s">
        <v>232</v>
      </c>
      <c r="B63">
        <v>19</v>
      </c>
      <c r="C63" t="s">
        <v>58</v>
      </c>
      <c r="D63">
        <v>6179004</v>
      </c>
      <c r="E63" t="s">
        <v>13</v>
      </c>
      <c r="F63" t="s">
        <v>15</v>
      </c>
      <c r="G63" t="s">
        <v>15</v>
      </c>
      <c r="H63" t="s">
        <v>240</v>
      </c>
      <c r="I63" t="s">
        <v>298</v>
      </c>
      <c r="J63">
        <v>2</v>
      </c>
    </row>
    <row r="64" spans="1:10" x14ac:dyDescent="0.25">
      <c r="A64" t="s">
        <v>232</v>
      </c>
      <c r="B64">
        <v>19</v>
      </c>
      <c r="C64" t="s">
        <v>58</v>
      </c>
      <c r="D64">
        <v>6179004</v>
      </c>
      <c r="E64" t="s">
        <v>13</v>
      </c>
      <c r="F64" t="s">
        <v>14</v>
      </c>
      <c r="G64" t="s">
        <v>14</v>
      </c>
      <c r="H64" t="s">
        <v>240</v>
      </c>
      <c r="I64" t="s">
        <v>299</v>
      </c>
      <c r="J64">
        <v>2</v>
      </c>
    </row>
    <row r="65" spans="1:10" x14ac:dyDescent="0.25">
      <c r="A65" t="s">
        <v>232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236</v>
      </c>
      <c r="I65" t="s">
        <v>300</v>
      </c>
      <c r="J65">
        <v>2</v>
      </c>
    </row>
    <row r="66" spans="1:10" x14ac:dyDescent="0.25">
      <c r="A66" t="s">
        <v>232</v>
      </c>
      <c r="B66">
        <v>20</v>
      </c>
      <c r="C66" t="s">
        <v>61</v>
      </c>
      <c r="D66">
        <v>32749601.5</v>
      </c>
      <c r="E66" t="s">
        <v>19</v>
      </c>
      <c r="F66" t="s">
        <v>20</v>
      </c>
      <c r="G66" t="s">
        <v>22</v>
      </c>
      <c r="H66" t="s">
        <v>246</v>
      </c>
      <c r="I66" t="s">
        <v>301</v>
      </c>
      <c r="J66">
        <v>5</v>
      </c>
    </row>
    <row r="67" spans="1:10" x14ac:dyDescent="0.25">
      <c r="A67" t="s">
        <v>232</v>
      </c>
      <c r="B67">
        <v>20</v>
      </c>
      <c r="C67" t="s">
        <v>61</v>
      </c>
      <c r="D67">
        <v>32749601.5</v>
      </c>
      <c r="E67" t="s">
        <v>19</v>
      </c>
      <c r="F67" t="s">
        <v>20</v>
      </c>
      <c r="G67" t="s">
        <v>21</v>
      </c>
      <c r="H67" t="s">
        <v>246</v>
      </c>
      <c r="I67" t="s">
        <v>302</v>
      </c>
      <c r="J67">
        <v>4</v>
      </c>
    </row>
    <row r="68" spans="1:10" x14ac:dyDescent="0.25">
      <c r="A68" t="s">
        <v>232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236</v>
      </c>
      <c r="I68" t="s">
        <v>303</v>
      </c>
      <c r="J68">
        <v>2</v>
      </c>
    </row>
    <row r="69" spans="1:10" x14ac:dyDescent="0.25">
      <c r="A69" t="s">
        <v>232</v>
      </c>
      <c r="B69">
        <v>21</v>
      </c>
      <c r="C69" t="s">
        <v>62</v>
      </c>
      <c r="D69">
        <v>28387703.5</v>
      </c>
      <c r="E69" t="s">
        <v>4</v>
      </c>
      <c r="F69" t="s">
        <v>5</v>
      </c>
      <c r="G69" t="s">
        <v>6</v>
      </c>
      <c r="H69" t="s">
        <v>233</v>
      </c>
      <c r="I69" t="s">
        <v>304</v>
      </c>
      <c r="J69">
        <v>4</v>
      </c>
    </row>
    <row r="70" spans="1:10" x14ac:dyDescent="0.25">
      <c r="A70" t="s">
        <v>232</v>
      </c>
      <c r="B70">
        <v>21</v>
      </c>
      <c r="C70" t="s">
        <v>62</v>
      </c>
      <c r="D70">
        <v>28387703.5</v>
      </c>
      <c r="E70" t="s">
        <v>4</v>
      </c>
      <c r="F70" t="s">
        <v>5</v>
      </c>
      <c r="G70" t="s">
        <v>7</v>
      </c>
      <c r="H70" t="s">
        <v>233</v>
      </c>
      <c r="I70" t="s">
        <v>305</v>
      </c>
      <c r="J70">
        <v>2</v>
      </c>
    </row>
    <row r="71" spans="1:10" x14ac:dyDescent="0.25">
      <c r="A71" t="s">
        <v>232</v>
      </c>
      <c r="B71">
        <v>21</v>
      </c>
      <c r="C71" t="s">
        <v>62</v>
      </c>
      <c r="D71">
        <v>39415236</v>
      </c>
      <c r="E71" t="s">
        <v>19</v>
      </c>
      <c r="F71" t="s">
        <v>20</v>
      </c>
      <c r="G71" t="s">
        <v>22</v>
      </c>
      <c r="H71" t="s">
        <v>246</v>
      </c>
      <c r="I71" t="s">
        <v>306</v>
      </c>
      <c r="J71">
        <v>2</v>
      </c>
    </row>
    <row r="72" spans="1:10" x14ac:dyDescent="0.25">
      <c r="A72" t="s">
        <v>232</v>
      </c>
      <c r="B72">
        <v>21</v>
      </c>
      <c r="C72" t="s">
        <v>62</v>
      </c>
      <c r="D72">
        <v>39415236</v>
      </c>
      <c r="E72" t="s">
        <v>19</v>
      </c>
      <c r="F72" t="s">
        <v>20</v>
      </c>
      <c r="G72" t="s">
        <v>21</v>
      </c>
      <c r="H72" t="s">
        <v>246</v>
      </c>
      <c r="I72" t="s">
        <v>307</v>
      </c>
      <c r="J72">
        <v>2</v>
      </c>
    </row>
    <row r="73" spans="1:10" x14ac:dyDescent="0.25">
      <c r="A73" t="s">
        <v>232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236</v>
      </c>
      <c r="I73" t="s">
        <v>308</v>
      </c>
      <c r="J73">
        <v>4</v>
      </c>
    </row>
    <row r="74" spans="1:10" x14ac:dyDescent="0.25">
      <c r="A74" t="s">
        <v>232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236</v>
      </c>
      <c r="I74" t="s">
        <v>309</v>
      </c>
      <c r="J74">
        <v>5</v>
      </c>
    </row>
    <row r="75" spans="1:10" x14ac:dyDescent="0.25">
      <c r="A75" t="s">
        <v>232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236</v>
      </c>
      <c r="I75" t="s">
        <v>310</v>
      </c>
      <c r="J75">
        <v>5</v>
      </c>
    </row>
    <row r="76" spans="1:10" x14ac:dyDescent="0.25">
      <c r="A76" t="s">
        <v>232</v>
      </c>
      <c r="B76">
        <v>24</v>
      </c>
      <c r="C76" t="s">
        <v>65</v>
      </c>
      <c r="D76">
        <v>38261835</v>
      </c>
      <c r="E76" t="s">
        <v>4</v>
      </c>
      <c r="F76" t="s">
        <v>9</v>
      </c>
      <c r="G76" t="s">
        <v>10</v>
      </c>
      <c r="H76" t="s">
        <v>233</v>
      </c>
      <c r="I76" t="s">
        <v>311</v>
      </c>
      <c r="J76">
        <v>3</v>
      </c>
    </row>
    <row r="77" spans="1:10" x14ac:dyDescent="0.25">
      <c r="A77" t="s">
        <v>232</v>
      </c>
      <c r="B77">
        <v>24</v>
      </c>
      <c r="C77" t="s">
        <v>65</v>
      </c>
      <c r="D77">
        <v>38261835</v>
      </c>
      <c r="E77" t="s">
        <v>4</v>
      </c>
      <c r="F77" t="s">
        <v>5</v>
      </c>
      <c r="G77" t="s">
        <v>6</v>
      </c>
      <c r="H77" t="s">
        <v>233</v>
      </c>
      <c r="I77" t="s">
        <v>312</v>
      </c>
      <c r="J77">
        <v>1</v>
      </c>
    </row>
    <row r="78" spans="1:10" x14ac:dyDescent="0.25">
      <c r="A78" t="s">
        <v>232</v>
      </c>
      <c r="B78">
        <v>24</v>
      </c>
      <c r="C78" t="s">
        <v>65</v>
      </c>
      <c r="D78">
        <v>43846523.5</v>
      </c>
      <c r="E78" t="s">
        <v>13</v>
      </c>
      <c r="F78" t="s">
        <v>14</v>
      </c>
      <c r="G78" t="s">
        <v>14</v>
      </c>
      <c r="H78" t="s">
        <v>240</v>
      </c>
      <c r="I78" t="s">
        <v>313</v>
      </c>
      <c r="J78">
        <v>1</v>
      </c>
    </row>
    <row r="79" spans="1:10" x14ac:dyDescent="0.25">
      <c r="A79" t="s">
        <v>232</v>
      </c>
      <c r="B79">
        <v>24</v>
      </c>
      <c r="C79" t="s">
        <v>65</v>
      </c>
      <c r="D79">
        <v>43846523.5</v>
      </c>
      <c r="E79" t="s">
        <v>13</v>
      </c>
      <c r="F79" t="s">
        <v>16</v>
      </c>
      <c r="G79" t="s">
        <v>18</v>
      </c>
      <c r="H79" t="s">
        <v>240</v>
      </c>
      <c r="I79" t="s">
        <v>314</v>
      </c>
      <c r="J79">
        <v>5</v>
      </c>
    </row>
    <row r="80" spans="1:10" x14ac:dyDescent="0.25">
      <c r="A80" t="s">
        <v>232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236</v>
      </c>
      <c r="I80" t="s">
        <v>315</v>
      </c>
      <c r="J80">
        <v>1</v>
      </c>
    </row>
    <row r="81" spans="1:10" x14ac:dyDescent="0.25">
      <c r="A81" t="s">
        <v>232</v>
      </c>
      <c r="B81">
        <v>25</v>
      </c>
      <c r="C81" t="s">
        <v>68</v>
      </c>
      <c r="D81">
        <v>22859502</v>
      </c>
      <c r="E81" t="s">
        <v>4</v>
      </c>
      <c r="F81" t="s">
        <v>5</v>
      </c>
      <c r="G81" t="s">
        <v>8</v>
      </c>
      <c r="H81" t="s">
        <v>233</v>
      </c>
      <c r="I81" t="s">
        <v>316</v>
      </c>
      <c r="J81">
        <v>2</v>
      </c>
    </row>
    <row r="82" spans="1:10" x14ac:dyDescent="0.25">
      <c r="A82" t="s">
        <v>232</v>
      </c>
      <c r="B82">
        <v>25</v>
      </c>
      <c r="C82" t="s">
        <v>68</v>
      </c>
      <c r="D82">
        <v>22859502</v>
      </c>
      <c r="E82" t="s">
        <v>4</v>
      </c>
      <c r="F82" t="s">
        <v>9</v>
      </c>
      <c r="G82" t="s">
        <v>10</v>
      </c>
      <c r="H82" t="s">
        <v>233</v>
      </c>
      <c r="I82" t="s">
        <v>317</v>
      </c>
      <c r="J82">
        <v>3</v>
      </c>
    </row>
    <row r="83" spans="1:10" x14ac:dyDescent="0.25">
      <c r="A83" t="s">
        <v>232</v>
      </c>
      <c r="B83">
        <v>25</v>
      </c>
      <c r="C83" t="s">
        <v>68</v>
      </c>
      <c r="D83">
        <v>11716900</v>
      </c>
      <c r="E83" t="s">
        <v>19</v>
      </c>
      <c r="F83" t="s">
        <v>20</v>
      </c>
      <c r="G83" t="s">
        <v>21</v>
      </c>
      <c r="H83" t="s">
        <v>246</v>
      </c>
      <c r="I83" t="s">
        <v>318</v>
      </c>
      <c r="J83">
        <v>1</v>
      </c>
    </row>
    <row r="84" spans="1:10" x14ac:dyDescent="0.25">
      <c r="A84" t="s">
        <v>232</v>
      </c>
      <c r="B84">
        <v>25</v>
      </c>
      <c r="C84" t="s">
        <v>68</v>
      </c>
      <c r="D84">
        <v>11716900</v>
      </c>
      <c r="E84" t="s">
        <v>19</v>
      </c>
      <c r="F84" t="s">
        <v>20</v>
      </c>
      <c r="G84" t="s">
        <v>22</v>
      </c>
      <c r="H84" t="s">
        <v>246</v>
      </c>
      <c r="I84" t="s">
        <v>319</v>
      </c>
      <c r="J84">
        <v>5</v>
      </c>
    </row>
    <row r="85" spans="1:10" x14ac:dyDescent="0.25">
      <c r="A85" t="s">
        <v>232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236</v>
      </c>
      <c r="I85" t="s">
        <v>320</v>
      </c>
      <c r="J85">
        <v>4</v>
      </c>
    </row>
    <row r="86" spans="1:10" x14ac:dyDescent="0.25">
      <c r="A86" t="s">
        <v>232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236</v>
      </c>
      <c r="I86" t="s">
        <v>321</v>
      </c>
      <c r="J86">
        <v>3</v>
      </c>
    </row>
    <row r="87" spans="1:10" x14ac:dyDescent="0.25">
      <c r="A87" t="s">
        <v>232</v>
      </c>
      <c r="B87">
        <v>27</v>
      </c>
      <c r="C87" t="s">
        <v>70</v>
      </c>
      <c r="D87">
        <v>28380441</v>
      </c>
      <c r="E87" t="s">
        <v>13</v>
      </c>
      <c r="F87" t="s">
        <v>15</v>
      </c>
      <c r="G87" t="s">
        <v>15</v>
      </c>
      <c r="H87" t="s">
        <v>240</v>
      </c>
      <c r="I87" t="s">
        <v>322</v>
      </c>
      <c r="J87">
        <v>4</v>
      </c>
    </row>
    <row r="88" spans="1:10" x14ac:dyDescent="0.25">
      <c r="A88" t="s">
        <v>232</v>
      </c>
      <c r="B88">
        <v>27</v>
      </c>
      <c r="C88" t="s">
        <v>70</v>
      </c>
      <c r="D88">
        <v>28380441</v>
      </c>
      <c r="E88" t="s">
        <v>13</v>
      </c>
      <c r="F88" t="s">
        <v>14</v>
      </c>
      <c r="G88" t="s">
        <v>14</v>
      </c>
      <c r="H88" t="s">
        <v>240</v>
      </c>
      <c r="I88" t="s">
        <v>323</v>
      </c>
      <c r="J88">
        <v>3</v>
      </c>
    </row>
    <row r="89" spans="1:10" x14ac:dyDescent="0.25">
      <c r="A89" t="s">
        <v>232</v>
      </c>
      <c r="B89">
        <v>27</v>
      </c>
      <c r="C89" t="s">
        <v>70</v>
      </c>
      <c r="D89">
        <v>33981985</v>
      </c>
      <c r="E89" t="s">
        <v>19</v>
      </c>
      <c r="F89" t="s">
        <v>20</v>
      </c>
      <c r="G89" t="s">
        <v>21</v>
      </c>
      <c r="H89" t="s">
        <v>246</v>
      </c>
      <c r="I89" t="s">
        <v>324</v>
      </c>
      <c r="J89">
        <v>2</v>
      </c>
    </row>
    <row r="90" spans="1:10" x14ac:dyDescent="0.25">
      <c r="A90" t="s">
        <v>232</v>
      </c>
      <c r="B90">
        <v>27</v>
      </c>
      <c r="C90" t="s">
        <v>70</v>
      </c>
      <c r="D90">
        <v>33981985</v>
      </c>
      <c r="E90" t="s">
        <v>19</v>
      </c>
      <c r="F90" t="s">
        <v>20</v>
      </c>
      <c r="G90" t="s">
        <v>22</v>
      </c>
      <c r="H90" t="s">
        <v>246</v>
      </c>
      <c r="I90" t="s">
        <v>325</v>
      </c>
      <c r="J90">
        <v>5</v>
      </c>
    </row>
    <row r="91" spans="1:10" x14ac:dyDescent="0.25">
      <c r="A91" t="s">
        <v>232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236</v>
      </c>
      <c r="I91" t="s">
        <v>326</v>
      </c>
      <c r="J91">
        <v>2</v>
      </c>
    </row>
    <row r="92" spans="1:10" x14ac:dyDescent="0.25">
      <c r="A92" t="s">
        <v>232</v>
      </c>
      <c r="B92">
        <v>36</v>
      </c>
      <c r="C92" t="s">
        <v>79</v>
      </c>
      <c r="D92">
        <v>5500183</v>
      </c>
      <c r="E92" t="s">
        <v>4</v>
      </c>
      <c r="F92" t="s">
        <v>9</v>
      </c>
      <c r="G92" t="s">
        <v>12</v>
      </c>
      <c r="H92" t="s">
        <v>233</v>
      </c>
      <c r="I92" t="s">
        <v>327</v>
      </c>
      <c r="J92">
        <v>3</v>
      </c>
    </row>
    <row r="93" spans="1:10" x14ac:dyDescent="0.25">
      <c r="A93" t="s">
        <v>232</v>
      </c>
      <c r="B93">
        <v>36</v>
      </c>
      <c r="C93" t="s">
        <v>79</v>
      </c>
      <c r="D93">
        <v>5500183</v>
      </c>
      <c r="E93" t="s">
        <v>4</v>
      </c>
      <c r="F93" t="s">
        <v>5</v>
      </c>
      <c r="G93" t="s">
        <v>6</v>
      </c>
      <c r="H93" t="s">
        <v>233</v>
      </c>
      <c r="I93" t="s">
        <v>328</v>
      </c>
      <c r="J93">
        <v>4</v>
      </c>
    </row>
    <row r="94" spans="1:10" x14ac:dyDescent="0.25">
      <c r="A94" t="s">
        <v>232</v>
      </c>
      <c r="B94">
        <v>36</v>
      </c>
      <c r="C94" t="s">
        <v>79</v>
      </c>
      <c r="D94">
        <v>5473636.5</v>
      </c>
      <c r="E94" t="s">
        <v>13</v>
      </c>
      <c r="F94" t="s">
        <v>16</v>
      </c>
      <c r="G94" t="s">
        <v>18</v>
      </c>
      <c r="H94" t="s">
        <v>240</v>
      </c>
      <c r="I94" t="s">
        <v>329</v>
      </c>
      <c r="J94">
        <v>5</v>
      </c>
    </row>
    <row r="95" spans="1:10" x14ac:dyDescent="0.25">
      <c r="A95" t="s">
        <v>232</v>
      </c>
      <c r="B95">
        <v>36</v>
      </c>
      <c r="C95" t="s">
        <v>79</v>
      </c>
      <c r="D95">
        <v>5473636.5</v>
      </c>
      <c r="E95" t="s">
        <v>13</v>
      </c>
      <c r="F95" t="s">
        <v>16</v>
      </c>
      <c r="G95" t="s">
        <v>17</v>
      </c>
      <c r="H95" t="s">
        <v>240</v>
      </c>
      <c r="I95" t="s">
        <v>330</v>
      </c>
      <c r="J95">
        <v>1</v>
      </c>
    </row>
    <row r="96" spans="1:10" x14ac:dyDescent="0.25">
      <c r="A96" t="s">
        <v>232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236</v>
      </c>
      <c r="I96" t="s">
        <v>331</v>
      </c>
      <c r="J96">
        <v>5</v>
      </c>
    </row>
    <row r="97" spans="1:10" x14ac:dyDescent="0.25">
      <c r="A97" t="s">
        <v>232</v>
      </c>
      <c r="B97">
        <v>37</v>
      </c>
      <c r="C97" t="s">
        <v>62</v>
      </c>
      <c r="D97">
        <v>43861969.5</v>
      </c>
      <c r="E97" t="s">
        <v>19</v>
      </c>
      <c r="F97" t="s">
        <v>20</v>
      </c>
      <c r="G97" t="s">
        <v>22</v>
      </c>
      <c r="H97" t="s">
        <v>246</v>
      </c>
      <c r="I97" t="s">
        <v>332</v>
      </c>
      <c r="J97">
        <v>2</v>
      </c>
    </row>
    <row r="98" spans="1:10" x14ac:dyDescent="0.25">
      <c r="A98" t="s">
        <v>232</v>
      </c>
      <c r="B98">
        <v>37</v>
      </c>
      <c r="C98" t="s">
        <v>62</v>
      </c>
      <c r="D98">
        <v>43861969.5</v>
      </c>
      <c r="E98" t="s">
        <v>19</v>
      </c>
      <c r="F98" t="s">
        <v>20</v>
      </c>
      <c r="G98" t="s">
        <v>21</v>
      </c>
      <c r="H98" t="s">
        <v>246</v>
      </c>
      <c r="I98" t="s">
        <v>333</v>
      </c>
      <c r="J98">
        <v>2</v>
      </c>
    </row>
    <row r="99" spans="1:10" x14ac:dyDescent="0.25">
      <c r="A99" t="s">
        <v>232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236</v>
      </c>
      <c r="I99" t="s">
        <v>334</v>
      </c>
      <c r="J99">
        <v>3</v>
      </c>
    </row>
    <row r="100" spans="1:10" x14ac:dyDescent="0.25">
      <c r="A100" t="s">
        <v>232</v>
      </c>
      <c r="B100">
        <v>38</v>
      </c>
      <c r="C100" t="s">
        <v>73</v>
      </c>
      <c r="D100">
        <v>11763921</v>
      </c>
      <c r="E100" t="s">
        <v>13</v>
      </c>
      <c r="F100" t="s">
        <v>14</v>
      </c>
      <c r="G100" t="s">
        <v>14</v>
      </c>
      <c r="H100" t="s">
        <v>240</v>
      </c>
      <c r="I100" t="s">
        <v>335</v>
      </c>
      <c r="J100">
        <v>2</v>
      </c>
    </row>
    <row r="101" spans="1:10" x14ac:dyDescent="0.25">
      <c r="A101" t="s">
        <v>232</v>
      </c>
      <c r="B101">
        <v>38</v>
      </c>
      <c r="C101" t="s">
        <v>73</v>
      </c>
      <c r="D101">
        <v>11763921</v>
      </c>
      <c r="E101" t="s">
        <v>13</v>
      </c>
      <c r="F101" t="s">
        <v>16</v>
      </c>
      <c r="G101" t="s">
        <v>17</v>
      </c>
      <c r="H101" t="s">
        <v>240</v>
      </c>
      <c r="I101" t="s">
        <v>336</v>
      </c>
      <c r="J101">
        <v>3</v>
      </c>
    </row>
    <row r="102" spans="1:10" x14ac:dyDescent="0.25">
      <c r="A102" t="s">
        <v>232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236</v>
      </c>
      <c r="I102" t="s">
        <v>337</v>
      </c>
      <c r="J102">
        <v>4</v>
      </c>
    </row>
    <row r="103" spans="1:10" x14ac:dyDescent="0.25">
      <c r="A103" t="s">
        <v>232</v>
      </c>
      <c r="B103">
        <v>39</v>
      </c>
      <c r="C103" t="s">
        <v>80</v>
      </c>
      <c r="D103">
        <v>49391970.5</v>
      </c>
      <c r="E103" t="s">
        <v>13</v>
      </c>
      <c r="F103" t="s">
        <v>16</v>
      </c>
      <c r="G103" t="s">
        <v>17</v>
      </c>
      <c r="H103" t="s">
        <v>240</v>
      </c>
      <c r="I103" t="s">
        <v>338</v>
      </c>
      <c r="J103">
        <v>3</v>
      </c>
    </row>
    <row r="104" spans="1:10" x14ac:dyDescent="0.25">
      <c r="A104" t="s">
        <v>232</v>
      </c>
      <c r="B104">
        <v>39</v>
      </c>
      <c r="C104" t="s">
        <v>80</v>
      </c>
      <c r="D104">
        <v>49391970.5</v>
      </c>
      <c r="E104" t="s">
        <v>13</v>
      </c>
      <c r="F104" t="s">
        <v>16</v>
      </c>
      <c r="G104" t="s">
        <v>18</v>
      </c>
      <c r="H104" t="s">
        <v>240</v>
      </c>
      <c r="I104" t="s">
        <v>339</v>
      </c>
      <c r="J104">
        <v>3</v>
      </c>
    </row>
    <row r="105" spans="1:10" x14ac:dyDescent="0.25">
      <c r="A105" t="s">
        <v>232</v>
      </c>
      <c r="B105">
        <v>39</v>
      </c>
      <c r="C105" t="s">
        <v>80</v>
      </c>
      <c r="D105">
        <v>11778927</v>
      </c>
      <c r="E105" t="s">
        <v>19</v>
      </c>
      <c r="F105" t="s">
        <v>20</v>
      </c>
      <c r="G105" t="s">
        <v>21</v>
      </c>
      <c r="H105" t="s">
        <v>246</v>
      </c>
      <c r="I105" t="s">
        <v>340</v>
      </c>
      <c r="J105">
        <v>1</v>
      </c>
    </row>
    <row r="106" spans="1:10" x14ac:dyDescent="0.25">
      <c r="A106" t="s">
        <v>232</v>
      </c>
      <c r="B106">
        <v>39</v>
      </c>
      <c r="C106" t="s">
        <v>80</v>
      </c>
      <c r="D106">
        <v>11778927</v>
      </c>
      <c r="E106" t="s">
        <v>19</v>
      </c>
      <c r="F106" t="s">
        <v>20</v>
      </c>
      <c r="G106" t="s">
        <v>22</v>
      </c>
      <c r="H106" t="s">
        <v>246</v>
      </c>
      <c r="I106" t="s">
        <v>341</v>
      </c>
      <c r="J106">
        <v>4</v>
      </c>
    </row>
    <row r="107" spans="1:10" x14ac:dyDescent="0.25">
      <c r="A107" t="s">
        <v>232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236</v>
      </c>
      <c r="I107" t="s">
        <v>342</v>
      </c>
      <c r="J107">
        <v>5</v>
      </c>
    </row>
    <row r="108" spans="1:10" x14ac:dyDescent="0.25">
      <c r="A108" t="s">
        <v>232</v>
      </c>
      <c r="B108">
        <v>40</v>
      </c>
      <c r="C108" t="s">
        <v>70</v>
      </c>
      <c r="D108">
        <v>6213774.5</v>
      </c>
      <c r="E108" t="s">
        <v>4</v>
      </c>
      <c r="F108" t="s">
        <v>9</v>
      </c>
      <c r="G108" t="s">
        <v>12</v>
      </c>
      <c r="H108" t="s">
        <v>233</v>
      </c>
      <c r="I108" t="s">
        <v>343</v>
      </c>
      <c r="J108">
        <v>1</v>
      </c>
    </row>
    <row r="109" spans="1:10" x14ac:dyDescent="0.25">
      <c r="A109" t="s">
        <v>232</v>
      </c>
      <c r="B109">
        <v>40</v>
      </c>
      <c r="C109" t="s">
        <v>70</v>
      </c>
      <c r="D109">
        <v>6213774.5</v>
      </c>
      <c r="E109" t="s">
        <v>4</v>
      </c>
      <c r="F109" t="s">
        <v>5</v>
      </c>
      <c r="G109" t="s">
        <v>8</v>
      </c>
      <c r="H109" t="s">
        <v>233</v>
      </c>
      <c r="I109" t="s">
        <v>344</v>
      </c>
      <c r="J109">
        <v>5</v>
      </c>
    </row>
    <row r="110" spans="1:10" x14ac:dyDescent="0.25">
      <c r="A110" t="s">
        <v>232</v>
      </c>
      <c r="B110">
        <v>41</v>
      </c>
      <c r="C110" t="s">
        <v>81</v>
      </c>
      <c r="D110">
        <v>17248281</v>
      </c>
      <c r="E110" t="s">
        <v>4</v>
      </c>
      <c r="F110" t="s">
        <v>9</v>
      </c>
      <c r="G110" t="s">
        <v>12</v>
      </c>
      <c r="H110" t="s">
        <v>233</v>
      </c>
      <c r="I110" t="s">
        <v>345</v>
      </c>
      <c r="J110">
        <v>3</v>
      </c>
    </row>
    <row r="111" spans="1:10" x14ac:dyDescent="0.25">
      <c r="A111" t="s">
        <v>232</v>
      </c>
      <c r="B111">
        <v>41</v>
      </c>
      <c r="C111" t="s">
        <v>81</v>
      </c>
      <c r="D111">
        <v>17248281</v>
      </c>
      <c r="E111" t="s">
        <v>4</v>
      </c>
      <c r="F111" t="s">
        <v>5</v>
      </c>
      <c r="G111" t="s">
        <v>7</v>
      </c>
      <c r="H111" t="s">
        <v>233</v>
      </c>
      <c r="I111" t="s">
        <v>346</v>
      </c>
      <c r="J111">
        <v>1</v>
      </c>
    </row>
    <row r="112" spans="1:10" x14ac:dyDescent="0.25">
      <c r="A112" t="s">
        <v>232</v>
      </c>
      <c r="B112">
        <v>41</v>
      </c>
      <c r="C112" t="s">
        <v>81</v>
      </c>
      <c r="D112">
        <v>32717142</v>
      </c>
      <c r="E112" t="s">
        <v>19</v>
      </c>
      <c r="F112" t="s">
        <v>20</v>
      </c>
      <c r="G112" t="s">
        <v>22</v>
      </c>
      <c r="H112" t="s">
        <v>246</v>
      </c>
      <c r="I112" t="s">
        <v>347</v>
      </c>
      <c r="J112">
        <v>4</v>
      </c>
    </row>
    <row r="113" spans="1:10" x14ac:dyDescent="0.25">
      <c r="A113" t="s">
        <v>232</v>
      </c>
      <c r="B113">
        <v>41</v>
      </c>
      <c r="C113" t="s">
        <v>81</v>
      </c>
      <c r="D113">
        <v>32717142</v>
      </c>
      <c r="E113" t="s">
        <v>19</v>
      </c>
      <c r="F113" t="s">
        <v>20</v>
      </c>
      <c r="G113" t="s">
        <v>21</v>
      </c>
      <c r="H113" t="s">
        <v>246</v>
      </c>
      <c r="I113" t="s">
        <v>348</v>
      </c>
      <c r="J113">
        <v>3</v>
      </c>
    </row>
    <row r="114" spans="1:10" x14ac:dyDescent="0.25">
      <c r="A114" t="s">
        <v>232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236</v>
      </c>
      <c r="I114" t="s">
        <v>349</v>
      </c>
      <c r="J114">
        <v>2</v>
      </c>
    </row>
    <row r="115" spans="1:10" x14ac:dyDescent="0.25">
      <c r="A115" t="s">
        <v>232</v>
      </c>
      <c r="B115">
        <v>42</v>
      </c>
      <c r="C115" t="s">
        <v>82</v>
      </c>
      <c r="D115">
        <v>38249332</v>
      </c>
      <c r="E115" t="s">
        <v>4</v>
      </c>
      <c r="F115" t="s">
        <v>5</v>
      </c>
      <c r="G115" t="s">
        <v>6</v>
      </c>
      <c r="H115" t="s">
        <v>233</v>
      </c>
      <c r="I115" t="s">
        <v>350</v>
      </c>
      <c r="J115">
        <v>1</v>
      </c>
    </row>
    <row r="116" spans="1:10" x14ac:dyDescent="0.25">
      <c r="A116" t="s">
        <v>232</v>
      </c>
      <c r="B116">
        <v>42</v>
      </c>
      <c r="C116" t="s">
        <v>82</v>
      </c>
      <c r="D116">
        <v>38249332</v>
      </c>
      <c r="E116" t="s">
        <v>4</v>
      </c>
      <c r="F116" t="s">
        <v>5</v>
      </c>
      <c r="G116" t="s">
        <v>7</v>
      </c>
      <c r="H116" t="s">
        <v>233</v>
      </c>
      <c r="I116" t="s">
        <v>351</v>
      </c>
      <c r="J116">
        <v>4</v>
      </c>
    </row>
    <row r="117" spans="1:10" x14ac:dyDescent="0.25">
      <c r="A117" t="s">
        <v>232</v>
      </c>
      <c r="B117">
        <v>42</v>
      </c>
      <c r="C117" t="s">
        <v>82</v>
      </c>
      <c r="D117">
        <v>49346506.5</v>
      </c>
      <c r="E117" t="s">
        <v>13</v>
      </c>
      <c r="F117" t="s">
        <v>15</v>
      </c>
      <c r="G117" t="s">
        <v>15</v>
      </c>
      <c r="H117" t="s">
        <v>240</v>
      </c>
      <c r="I117" t="s">
        <v>352</v>
      </c>
      <c r="J117">
        <v>1</v>
      </c>
    </row>
    <row r="118" spans="1:10" x14ac:dyDescent="0.25">
      <c r="A118" t="s">
        <v>232</v>
      </c>
      <c r="B118">
        <v>42</v>
      </c>
      <c r="C118" t="s">
        <v>82</v>
      </c>
      <c r="D118">
        <v>49346506.5</v>
      </c>
      <c r="E118" t="s">
        <v>13</v>
      </c>
      <c r="F118" t="s">
        <v>16</v>
      </c>
      <c r="G118" t="s">
        <v>17</v>
      </c>
      <c r="H118" t="s">
        <v>240</v>
      </c>
      <c r="I118" t="s">
        <v>353</v>
      </c>
      <c r="J118">
        <v>4</v>
      </c>
    </row>
    <row r="119" spans="1:10" x14ac:dyDescent="0.25">
      <c r="A119" t="s">
        <v>232</v>
      </c>
      <c r="B119">
        <v>43</v>
      </c>
      <c r="C119" t="s">
        <v>83</v>
      </c>
      <c r="D119">
        <v>22843427</v>
      </c>
      <c r="E119" t="s">
        <v>4</v>
      </c>
      <c r="F119" t="s">
        <v>5</v>
      </c>
      <c r="G119" t="s">
        <v>6</v>
      </c>
      <c r="H119" t="s">
        <v>233</v>
      </c>
      <c r="I119" t="s">
        <v>354</v>
      </c>
      <c r="J119">
        <v>1</v>
      </c>
    </row>
    <row r="120" spans="1:10" x14ac:dyDescent="0.25">
      <c r="A120" t="s">
        <v>232</v>
      </c>
      <c r="B120">
        <v>43</v>
      </c>
      <c r="C120" t="s">
        <v>83</v>
      </c>
      <c r="D120">
        <v>22843427</v>
      </c>
      <c r="E120" t="s">
        <v>4</v>
      </c>
      <c r="F120" t="s">
        <v>5</v>
      </c>
      <c r="G120" t="s">
        <v>7</v>
      </c>
      <c r="H120" t="s">
        <v>233</v>
      </c>
      <c r="I120" t="s">
        <v>355</v>
      </c>
      <c r="J120">
        <v>5</v>
      </c>
    </row>
    <row r="121" spans="1:10" x14ac:dyDescent="0.25">
      <c r="A121" t="s">
        <v>232</v>
      </c>
      <c r="B121">
        <v>43</v>
      </c>
      <c r="C121" t="s">
        <v>83</v>
      </c>
      <c r="D121">
        <v>22859846.5</v>
      </c>
      <c r="E121" t="s">
        <v>13</v>
      </c>
      <c r="F121" t="s">
        <v>15</v>
      </c>
      <c r="G121" t="s">
        <v>15</v>
      </c>
      <c r="H121" t="s">
        <v>240</v>
      </c>
      <c r="I121" t="s">
        <v>356</v>
      </c>
      <c r="J121">
        <v>3</v>
      </c>
    </row>
    <row r="122" spans="1:10" x14ac:dyDescent="0.25">
      <c r="A122" t="s">
        <v>232</v>
      </c>
      <c r="B122">
        <v>43</v>
      </c>
      <c r="C122" t="s">
        <v>83</v>
      </c>
      <c r="D122">
        <v>22859846.5</v>
      </c>
      <c r="E122" t="s">
        <v>13</v>
      </c>
      <c r="F122" t="s">
        <v>16</v>
      </c>
      <c r="G122" t="s">
        <v>18</v>
      </c>
      <c r="H122" t="s">
        <v>240</v>
      </c>
      <c r="I122" t="s">
        <v>357</v>
      </c>
      <c r="J122">
        <v>3</v>
      </c>
    </row>
    <row r="123" spans="1:10" x14ac:dyDescent="0.25">
      <c r="A123" t="s">
        <v>232</v>
      </c>
      <c r="B123">
        <v>43</v>
      </c>
      <c r="C123" t="s">
        <v>83</v>
      </c>
      <c r="D123">
        <v>11742909</v>
      </c>
      <c r="E123" t="s">
        <v>19</v>
      </c>
      <c r="F123" t="s">
        <v>20</v>
      </c>
      <c r="G123" t="s">
        <v>22</v>
      </c>
      <c r="H123" t="s">
        <v>246</v>
      </c>
      <c r="I123" t="s">
        <v>358</v>
      </c>
      <c r="J123">
        <v>3</v>
      </c>
    </row>
    <row r="124" spans="1:10" x14ac:dyDescent="0.25">
      <c r="A124" t="s">
        <v>232</v>
      </c>
      <c r="B124">
        <v>43</v>
      </c>
      <c r="C124" t="s">
        <v>83</v>
      </c>
      <c r="D124">
        <v>11742909</v>
      </c>
      <c r="E124" t="s">
        <v>19</v>
      </c>
      <c r="F124" t="s">
        <v>20</v>
      </c>
      <c r="G124" t="s">
        <v>21</v>
      </c>
      <c r="H124" t="s">
        <v>246</v>
      </c>
      <c r="I124" t="s">
        <v>359</v>
      </c>
      <c r="J124">
        <v>5</v>
      </c>
    </row>
    <row r="125" spans="1:10" x14ac:dyDescent="0.25">
      <c r="A125" t="s">
        <v>232</v>
      </c>
      <c r="B125">
        <v>44</v>
      </c>
      <c r="C125" t="s">
        <v>85</v>
      </c>
      <c r="D125">
        <v>32661074.5</v>
      </c>
      <c r="E125" t="s">
        <v>4</v>
      </c>
      <c r="F125" t="s">
        <v>5</v>
      </c>
      <c r="G125" t="s">
        <v>7</v>
      </c>
      <c r="H125" t="s">
        <v>233</v>
      </c>
      <c r="I125" t="s">
        <v>360</v>
      </c>
      <c r="J125">
        <v>4</v>
      </c>
    </row>
    <row r="126" spans="1:10" x14ac:dyDescent="0.25">
      <c r="A126" t="s">
        <v>232</v>
      </c>
      <c r="B126">
        <v>44</v>
      </c>
      <c r="C126" t="s">
        <v>85</v>
      </c>
      <c r="D126">
        <v>32661074.5</v>
      </c>
      <c r="E126" t="s">
        <v>4</v>
      </c>
      <c r="F126" t="s">
        <v>5</v>
      </c>
      <c r="G126" t="s">
        <v>8</v>
      </c>
      <c r="H126" t="s">
        <v>233</v>
      </c>
      <c r="I126" t="s">
        <v>361</v>
      </c>
      <c r="J126">
        <v>4</v>
      </c>
    </row>
    <row r="127" spans="1:10" x14ac:dyDescent="0.25">
      <c r="A127" t="s">
        <v>232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236</v>
      </c>
      <c r="I127" t="s">
        <v>362</v>
      </c>
      <c r="J127">
        <v>1</v>
      </c>
    </row>
    <row r="128" spans="1:10" x14ac:dyDescent="0.25">
      <c r="A128" t="s">
        <v>232</v>
      </c>
      <c r="B128">
        <v>45</v>
      </c>
      <c r="C128" t="s">
        <v>86</v>
      </c>
      <c r="D128">
        <v>28400368</v>
      </c>
      <c r="E128" t="s">
        <v>4</v>
      </c>
      <c r="F128" t="s">
        <v>5</v>
      </c>
      <c r="G128" t="s">
        <v>7</v>
      </c>
      <c r="H128" t="s">
        <v>233</v>
      </c>
      <c r="I128" t="s">
        <v>363</v>
      </c>
      <c r="J128">
        <v>2</v>
      </c>
    </row>
    <row r="129" spans="1:10" x14ac:dyDescent="0.25">
      <c r="A129" t="s">
        <v>232</v>
      </c>
      <c r="B129">
        <v>45</v>
      </c>
      <c r="C129" t="s">
        <v>86</v>
      </c>
      <c r="D129">
        <v>28400368</v>
      </c>
      <c r="E129" t="s">
        <v>4</v>
      </c>
      <c r="F129" t="s">
        <v>9</v>
      </c>
      <c r="G129" t="s">
        <v>11</v>
      </c>
      <c r="H129" t="s">
        <v>233</v>
      </c>
      <c r="I129" t="s">
        <v>364</v>
      </c>
      <c r="J129">
        <v>3</v>
      </c>
    </row>
    <row r="130" spans="1:10" x14ac:dyDescent="0.25">
      <c r="A130" t="s">
        <v>232</v>
      </c>
      <c r="B130">
        <v>45</v>
      </c>
      <c r="C130" t="s">
        <v>86</v>
      </c>
      <c r="D130">
        <v>17250683</v>
      </c>
      <c r="E130" t="s">
        <v>13</v>
      </c>
      <c r="F130" t="s">
        <v>15</v>
      </c>
      <c r="G130" t="s">
        <v>15</v>
      </c>
      <c r="H130" t="s">
        <v>240</v>
      </c>
      <c r="I130" t="s">
        <v>365</v>
      </c>
      <c r="J130">
        <v>5</v>
      </c>
    </row>
    <row r="131" spans="1:10" x14ac:dyDescent="0.25">
      <c r="A131" t="s">
        <v>232</v>
      </c>
      <c r="B131">
        <v>45</v>
      </c>
      <c r="C131" t="s">
        <v>86</v>
      </c>
      <c r="D131">
        <v>17250683</v>
      </c>
      <c r="E131" t="s">
        <v>13</v>
      </c>
      <c r="F131" t="s">
        <v>14</v>
      </c>
      <c r="G131" t="s">
        <v>14</v>
      </c>
      <c r="H131" t="s">
        <v>240</v>
      </c>
      <c r="I131" t="s">
        <v>366</v>
      </c>
      <c r="J131">
        <v>4</v>
      </c>
    </row>
    <row r="132" spans="1:10" x14ac:dyDescent="0.25">
      <c r="A132" t="s">
        <v>232</v>
      </c>
      <c r="B132">
        <v>46</v>
      </c>
      <c r="C132" t="s">
        <v>87</v>
      </c>
      <c r="D132">
        <v>27189476.5</v>
      </c>
      <c r="E132" t="s">
        <v>19</v>
      </c>
      <c r="F132" t="s">
        <v>20</v>
      </c>
      <c r="G132" t="s">
        <v>22</v>
      </c>
      <c r="H132" t="s">
        <v>246</v>
      </c>
      <c r="I132" t="s">
        <v>367</v>
      </c>
      <c r="J132">
        <v>3</v>
      </c>
    </row>
    <row r="133" spans="1:10" x14ac:dyDescent="0.25">
      <c r="A133" t="s">
        <v>232</v>
      </c>
      <c r="B133">
        <v>46</v>
      </c>
      <c r="C133" t="s">
        <v>87</v>
      </c>
      <c r="D133">
        <v>27189476.5</v>
      </c>
      <c r="E133" t="s">
        <v>19</v>
      </c>
      <c r="F133" t="s">
        <v>20</v>
      </c>
      <c r="G133" t="s">
        <v>21</v>
      </c>
      <c r="H133" t="s">
        <v>246</v>
      </c>
      <c r="I133" t="s">
        <v>368</v>
      </c>
      <c r="J133">
        <v>3</v>
      </c>
    </row>
    <row r="134" spans="1:10" x14ac:dyDescent="0.25">
      <c r="A134" t="s">
        <v>232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236</v>
      </c>
      <c r="I134" t="s">
        <v>369</v>
      </c>
      <c r="J134">
        <v>2</v>
      </c>
    </row>
    <row r="135" spans="1:10" x14ac:dyDescent="0.25">
      <c r="A135" t="s">
        <v>232</v>
      </c>
      <c r="B135">
        <v>47</v>
      </c>
      <c r="C135" t="s">
        <v>89</v>
      </c>
      <c r="D135">
        <v>33904160</v>
      </c>
      <c r="E135" t="s">
        <v>13</v>
      </c>
      <c r="F135" t="s">
        <v>15</v>
      </c>
      <c r="G135" t="s">
        <v>15</v>
      </c>
      <c r="H135" t="s">
        <v>240</v>
      </c>
      <c r="I135" t="s">
        <v>370</v>
      </c>
      <c r="J135">
        <v>2</v>
      </c>
    </row>
    <row r="136" spans="1:10" x14ac:dyDescent="0.25">
      <c r="A136" t="s">
        <v>232</v>
      </c>
      <c r="B136">
        <v>47</v>
      </c>
      <c r="C136" t="s">
        <v>89</v>
      </c>
      <c r="D136">
        <v>33904160</v>
      </c>
      <c r="E136" t="s">
        <v>13</v>
      </c>
      <c r="F136" t="s">
        <v>16</v>
      </c>
      <c r="G136" t="s">
        <v>17</v>
      </c>
      <c r="H136" t="s">
        <v>240</v>
      </c>
      <c r="I136" t="s">
        <v>371</v>
      </c>
      <c r="J136">
        <v>3</v>
      </c>
    </row>
    <row r="137" spans="1:10" x14ac:dyDescent="0.25">
      <c r="A137" t="s">
        <v>232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236</v>
      </c>
      <c r="I137" t="s">
        <v>372</v>
      </c>
      <c r="J137">
        <v>2</v>
      </c>
    </row>
    <row r="138" spans="1:10" x14ac:dyDescent="0.25">
      <c r="A138" t="s">
        <v>232</v>
      </c>
      <c r="B138">
        <v>48</v>
      </c>
      <c r="C138" t="s">
        <v>90</v>
      </c>
      <c r="D138">
        <v>21616553.5</v>
      </c>
      <c r="E138" t="s">
        <v>4</v>
      </c>
      <c r="F138" t="s">
        <v>5</v>
      </c>
      <c r="G138" t="s">
        <v>6</v>
      </c>
      <c r="H138" t="s">
        <v>233</v>
      </c>
      <c r="I138" t="s">
        <v>373</v>
      </c>
      <c r="J138">
        <v>1</v>
      </c>
    </row>
    <row r="139" spans="1:10" x14ac:dyDescent="0.25">
      <c r="A139" t="s">
        <v>232</v>
      </c>
      <c r="B139">
        <v>48</v>
      </c>
      <c r="C139" t="s">
        <v>90</v>
      </c>
      <c r="D139">
        <v>21616553.5</v>
      </c>
      <c r="E139" t="s">
        <v>4</v>
      </c>
      <c r="F139" t="s">
        <v>9</v>
      </c>
      <c r="G139" t="s">
        <v>11</v>
      </c>
      <c r="H139" t="s">
        <v>233</v>
      </c>
      <c r="I139" t="s">
        <v>374</v>
      </c>
      <c r="J139">
        <v>1</v>
      </c>
    </row>
    <row r="140" spans="1:10" x14ac:dyDescent="0.25">
      <c r="A140" t="s">
        <v>232</v>
      </c>
      <c r="B140">
        <v>48</v>
      </c>
      <c r="C140" t="s">
        <v>90</v>
      </c>
      <c r="D140">
        <v>32698570</v>
      </c>
      <c r="E140" t="s">
        <v>19</v>
      </c>
      <c r="F140" t="s">
        <v>20</v>
      </c>
      <c r="G140" t="s">
        <v>21</v>
      </c>
      <c r="H140" t="s">
        <v>246</v>
      </c>
      <c r="I140" t="s">
        <v>375</v>
      </c>
      <c r="J140">
        <v>2</v>
      </c>
    </row>
    <row r="141" spans="1:10" x14ac:dyDescent="0.25">
      <c r="A141" t="s">
        <v>232</v>
      </c>
      <c r="B141">
        <v>48</v>
      </c>
      <c r="C141" t="s">
        <v>90</v>
      </c>
      <c r="D141">
        <v>32698570</v>
      </c>
      <c r="E141" t="s">
        <v>19</v>
      </c>
      <c r="F141" t="s">
        <v>20</v>
      </c>
      <c r="G141" t="s">
        <v>22</v>
      </c>
      <c r="H141" t="s">
        <v>246</v>
      </c>
      <c r="I141" t="s">
        <v>376</v>
      </c>
      <c r="J141">
        <v>1</v>
      </c>
    </row>
    <row r="142" spans="1:10" x14ac:dyDescent="0.25">
      <c r="A142" t="s">
        <v>232</v>
      </c>
      <c r="B142">
        <v>49</v>
      </c>
      <c r="C142" t="s">
        <v>91</v>
      </c>
      <c r="D142">
        <v>39463224</v>
      </c>
      <c r="E142" t="s">
        <v>19</v>
      </c>
      <c r="F142" t="s">
        <v>20</v>
      </c>
      <c r="G142" t="s">
        <v>21</v>
      </c>
      <c r="H142" t="s">
        <v>246</v>
      </c>
      <c r="I142" t="s">
        <v>377</v>
      </c>
      <c r="J142">
        <v>3</v>
      </c>
    </row>
    <row r="143" spans="1:10" x14ac:dyDescent="0.25">
      <c r="A143" t="s">
        <v>232</v>
      </c>
      <c r="B143">
        <v>49</v>
      </c>
      <c r="C143" t="s">
        <v>91</v>
      </c>
      <c r="D143">
        <v>39463224</v>
      </c>
      <c r="E143" t="s">
        <v>19</v>
      </c>
      <c r="F143" t="s">
        <v>20</v>
      </c>
      <c r="G143" t="s">
        <v>22</v>
      </c>
      <c r="H143" t="s">
        <v>246</v>
      </c>
      <c r="I143" t="s">
        <v>378</v>
      </c>
      <c r="J143">
        <v>5</v>
      </c>
    </row>
    <row r="144" spans="1:10" x14ac:dyDescent="0.25">
      <c r="A144" t="s">
        <v>232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236</v>
      </c>
      <c r="I144" t="s">
        <v>379</v>
      </c>
      <c r="J144">
        <v>2</v>
      </c>
    </row>
    <row r="145" spans="1:10" x14ac:dyDescent="0.25">
      <c r="A145" t="s">
        <v>232</v>
      </c>
      <c r="B145">
        <v>50</v>
      </c>
      <c r="C145" t="s">
        <v>92</v>
      </c>
      <c r="D145">
        <v>16098896</v>
      </c>
      <c r="E145" t="s">
        <v>4</v>
      </c>
      <c r="F145" t="s">
        <v>5</v>
      </c>
      <c r="G145" t="s">
        <v>8</v>
      </c>
      <c r="H145" t="s">
        <v>233</v>
      </c>
      <c r="I145" t="s">
        <v>380</v>
      </c>
      <c r="J145">
        <v>2</v>
      </c>
    </row>
    <row r="146" spans="1:10" x14ac:dyDescent="0.25">
      <c r="A146" t="s">
        <v>232</v>
      </c>
      <c r="B146">
        <v>50</v>
      </c>
      <c r="C146" t="s">
        <v>92</v>
      </c>
      <c r="D146">
        <v>16098896</v>
      </c>
      <c r="E146" t="s">
        <v>4</v>
      </c>
      <c r="F146" t="s">
        <v>9</v>
      </c>
      <c r="G146" t="s">
        <v>10</v>
      </c>
      <c r="H146" t="s">
        <v>233</v>
      </c>
      <c r="I146" t="s">
        <v>381</v>
      </c>
      <c r="J146">
        <v>2</v>
      </c>
    </row>
    <row r="147" spans="1:10" x14ac:dyDescent="0.25">
      <c r="A147" t="s">
        <v>232</v>
      </c>
      <c r="B147">
        <v>50</v>
      </c>
      <c r="C147" t="s">
        <v>92</v>
      </c>
      <c r="D147">
        <v>27183195.5</v>
      </c>
      <c r="E147" t="s">
        <v>13</v>
      </c>
      <c r="F147" t="s">
        <v>14</v>
      </c>
      <c r="G147" t="s">
        <v>14</v>
      </c>
      <c r="H147" t="s">
        <v>240</v>
      </c>
      <c r="I147" t="s">
        <v>382</v>
      </c>
      <c r="J147">
        <v>4</v>
      </c>
    </row>
    <row r="148" spans="1:10" x14ac:dyDescent="0.25">
      <c r="A148" t="s">
        <v>232</v>
      </c>
      <c r="B148">
        <v>50</v>
      </c>
      <c r="C148" t="s">
        <v>92</v>
      </c>
      <c r="D148">
        <v>27183195.5</v>
      </c>
      <c r="E148" t="s">
        <v>13</v>
      </c>
      <c r="F148" t="s">
        <v>16</v>
      </c>
      <c r="G148" t="s">
        <v>17</v>
      </c>
      <c r="H148" t="s">
        <v>240</v>
      </c>
      <c r="I148" t="s">
        <v>383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J6" sqref="J6"/>
    </sheetView>
  </sheetViews>
  <sheetFormatPr defaultRowHeight="15" x14ac:dyDescent="0.2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 x14ac:dyDescent="0.25">
      <c r="A1" s="28" t="s">
        <v>112</v>
      </c>
      <c r="B1" s="28" t="s">
        <v>113</v>
      </c>
      <c r="E1" s="29" t="s">
        <v>28</v>
      </c>
      <c r="F1" s="29" t="s">
        <v>114</v>
      </c>
      <c r="I1" s="30" t="s">
        <v>115</v>
      </c>
      <c r="J1" s="30" t="s">
        <v>116</v>
      </c>
    </row>
    <row r="2" spans="1:10" x14ac:dyDescent="0.25">
      <c r="A2" s="31">
        <v>1</v>
      </c>
      <c r="B2">
        <v>120000000</v>
      </c>
      <c r="E2" s="32" t="s">
        <v>31</v>
      </c>
      <c r="F2">
        <v>10096805</v>
      </c>
      <c r="I2">
        <v>1</v>
      </c>
      <c r="J2">
        <v>648000000</v>
      </c>
    </row>
    <row r="3" spans="1:10" x14ac:dyDescent="0.25">
      <c r="A3" s="31">
        <v>2</v>
      </c>
      <c r="B3">
        <v>108000000</v>
      </c>
      <c r="E3" s="32" t="s">
        <v>59</v>
      </c>
      <c r="F3">
        <v>34414854</v>
      </c>
      <c r="I3">
        <v>2</v>
      </c>
      <c r="J3">
        <v>648000000</v>
      </c>
    </row>
    <row r="4" spans="1:10" x14ac:dyDescent="0.25">
      <c r="A4" s="31">
        <v>3</v>
      </c>
      <c r="B4">
        <v>96000000</v>
      </c>
      <c r="E4" s="32" t="s">
        <v>34</v>
      </c>
      <c r="F4">
        <v>3836021776</v>
      </c>
      <c r="I4">
        <v>3</v>
      </c>
      <c r="J4">
        <v>648000000</v>
      </c>
    </row>
    <row r="5" spans="1:10" x14ac:dyDescent="0.25">
      <c r="A5" s="31">
        <v>4</v>
      </c>
      <c r="B5">
        <v>84000000</v>
      </c>
      <c r="E5" s="32" t="s">
        <v>66</v>
      </c>
      <c r="F5">
        <v>164066593</v>
      </c>
      <c r="I5">
        <v>4</v>
      </c>
      <c r="J5">
        <v>648000000</v>
      </c>
    </row>
    <row r="6" spans="1:10" x14ac:dyDescent="0.25">
      <c r="A6" s="31">
        <v>5</v>
      </c>
      <c r="B6">
        <v>72000000</v>
      </c>
      <c r="E6" s="32" t="s">
        <v>49</v>
      </c>
      <c r="F6">
        <v>27098916</v>
      </c>
      <c r="I6">
        <v>5</v>
      </c>
      <c r="J6">
        <v>648000000</v>
      </c>
    </row>
    <row r="7" spans="1:10" x14ac:dyDescent="0.25">
      <c r="A7" s="31">
        <v>6</v>
      </c>
      <c r="B7">
        <v>60000000</v>
      </c>
      <c r="E7" s="32" t="s">
        <v>39</v>
      </c>
      <c r="F7">
        <v>59638226</v>
      </c>
    </row>
    <row r="8" spans="1:10" x14ac:dyDescent="0.25">
      <c r="A8" s="31">
        <v>7</v>
      </c>
      <c r="B8">
        <v>48000000</v>
      </c>
      <c r="E8" s="32" t="s">
        <v>44</v>
      </c>
      <c r="F8">
        <v>18091899</v>
      </c>
    </row>
    <row r="9" spans="1:10" x14ac:dyDescent="0.25">
      <c r="A9" s="31">
        <v>8</v>
      </c>
      <c r="B9">
        <v>42000000</v>
      </c>
    </row>
    <row r="10" spans="1:10" x14ac:dyDescent="0.25">
      <c r="A10" s="31">
        <v>9</v>
      </c>
      <c r="B10">
        <v>36000000</v>
      </c>
    </row>
    <row r="11" spans="1:10" x14ac:dyDescent="0.25">
      <c r="A11" s="31">
        <v>10</v>
      </c>
      <c r="B11">
        <v>30000000</v>
      </c>
    </row>
    <row r="12" spans="1:10" x14ac:dyDescent="0.25">
      <c r="A12" s="31">
        <v>11</v>
      </c>
      <c r="B12">
        <v>24000000</v>
      </c>
    </row>
    <row r="13" spans="1:10" x14ac:dyDescent="0.25">
      <c r="A13" s="31">
        <v>12</v>
      </c>
      <c r="B13">
        <v>18000000</v>
      </c>
    </row>
    <row r="14" spans="1:10" x14ac:dyDescent="0.25">
      <c r="A14" s="31">
        <v>13</v>
      </c>
      <c r="B14">
        <v>12000000</v>
      </c>
    </row>
    <row r="15" spans="1:10" x14ac:dyDescent="0.25">
      <c r="A15" s="31">
        <v>14</v>
      </c>
      <c r="B15">
        <v>9600000</v>
      </c>
    </row>
    <row r="16" spans="1:10" x14ac:dyDescent="0.25">
      <c r="A16" s="31">
        <v>15</v>
      </c>
      <c r="B16">
        <v>7200000</v>
      </c>
    </row>
    <row r="17" spans="1:2" x14ac:dyDescent="0.25">
      <c r="A17" s="31">
        <v>16</v>
      </c>
      <c r="B17">
        <v>4800000</v>
      </c>
    </row>
    <row r="18" spans="1:2" x14ac:dyDescent="0.25">
      <c r="A18" s="31">
        <v>17</v>
      </c>
      <c r="B18">
        <v>1200000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A8" sqref="A8"/>
    </sheetView>
  </sheetViews>
  <sheetFormatPr defaultRowHeight="15" x14ac:dyDescent="0.25"/>
  <cols>
    <col min="1" max="1" width="24.28515625" customWidth="1"/>
    <col min="2" max="2" width="31" customWidth="1"/>
  </cols>
  <sheetData>
    <row r="1" spans="2:2" x14ac:dyDescent="0.25">
      <c r="B1" t="s">
        <v>117</v>
      </c>
    </row>
    <row r="2" spans="2:2" x14ac:dyDescent="0.25">
      <c r="B2">
        <v>1</v>
      </c>
    </row>
    <row r="3" spans="2:2" x14ac:dyDescent="0.25">
      <c r="B3">
        <v>2</v>
      </c>
    </row>
    <row r="4" spans="2:2" x14ac:dyDescent="0.25">
      <c r="B4" t="s">
        <v>109</v>
      </c>
    </row>
    <row r="5" spans="2:2" x14ac:dyDescent="0.25">
      <c r="B5" t="s">
        <v>111</v>
      </c>
    </row>
    <row r="6" spans="2:2" x14ac:dyDescent="0.25">
      <c r="B6" t="s">
        <v>110</v>
      </c>
    </row>
    <row r="7" spans="2:2" x14ac:dyDescent="0.25">
      <c r="B7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9"/>
  <sheetViews>
    <sheetView workbookViewId="0">
      <selection activeCell="C3" sqref="C3"/>
    </sheetView>
  </sheetViews>
  <sheetFormatPr defaultRowHeight="15" x14ac:dyDescent="0.2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 x14ac:dyDescent="0.25">
      <c r="B2" s="13" t="s">
        <v>119</v>
      </c>
      <c r="C2" s="13" t="s">
        <v>120</v>
      </c>
      <c r="D2" s="14" t="s">
        <v>121</v>
      </c>
      <c r="E2" s="14" t="s">
        <v>122</v>
      </c>
      <c r="F2" s="18" t="s">
        <v>123</v>
      </c>
      <c r="G2" s="14" t="s">
        <v>124</v>
      </c>
    </row>
    <row r="3" spans="2:7" x14ac:dyDescent="0.25">
      <c r="B3" s="15" t="s">
        <v>125</v>
      </c>
      <c r="C3" s="16">
        <v>40426848</v>
      </c>
      <c r="D3" s="14">
        <v>2023</v>
      </c>
      <c r="E3" s="14" t="s">
        <v>126</v>
      </c>
      <c r="F3" s="17">
        <f t="shared" ref="F3:F39" ca="1" si="0">(C3*0.2) + RANDBETWEEN(0, 25000)</f>
        <v>8087907.6000000006</v>
      </c>
      <c r="G3" s="16">
        <f t="shared" ref="G3:G39" ca="1" si="1">C3-F3</f>
        <v>32338940.399999999</v>
      </c>
    </row>
    <row r="4" spans="2:7" x14ac:dyDescent="0.25">
      <c r="B4" s="15" t="s">
        <v>127</v>
      </c>
      <c r="C4" s="16">
        <v>53896550.399999999</v>
      </c>
      <c r="D4" s="14">
        <v>2022</v>
      </c>
      <c r="E4" s="14" t="s">
        <v>126</v>
      </c>
      <c r="F4" s="17">
        <f t="shared" ca="1" si="0"/>
        <v>10782948.08</v>
      </c>
      <c r="G4" s="16">
        <f t="shared" ca="1" si="1"/>
        <v>43113602.32</v>
      </c>
    </row>
    <row r="5" spans="2:7" ht="30" customHeight="1" x14ac:dyDescent="0.25">
      <c r="B5" s="15" t="s">
        <v>128</v>
      </c>
      <c r="C5" s="16">
        <v>67366252.799999997</v>
      </c>
      <c r="D5" s="14">
        <v>2019</v>
      </c>
      <c r="E5" s="14" t="s">
        <v>126</v>
      </c>
      <c r="F5" s="17">
        <f t="shared" ca="1" si="0"/>
        <v>13482752.560000001</v>
      </c>
      <c r="G5" s="16">
        <f t="shared" ca="1" si="1"/>
        <v>53883500.239999995</v>
      </c>
    </row>
    <row r="6" spans="2:7" x14ac:dyDescent="0.25">
      <c r="B6" s="15" t="s">
        <v>129</v>
      </c>
      <c r="C6" s="16">
        <v>94305657.600000009</v>
      </c>
      <c r="D6" s="14">
        <v>2023</v>
      </c>
      <c r="E6" s="14" t="s">
        <v>126</v>
      </c>
      <c r="F6" s="17">
        <f t="shared" ca="1" si="0"/>
        <v>18867044.520000003</v>
      </c>
      <c r="G6" s="16">
        <f t="shared" ca="1" si="1"/>
        <v>75438613.080000013</v>
      </c>
    </row>
    <row r="7" spans="2:7" ht="30" customHeight="1" x14ac:dyDescent="0.25">
      <c r="B7" s="15" t="s">
        <v>130</v>
      </c>
      <c r="C7" s="16">
        <v>107760576</v>
      </c>
      <c r="D7" s="14">
        <v>2022</v>
      </c>
      <c r="E7" s="14" t="s">
        <v>126</v>
      </c>
      <c r="F7" s="17">
        <f t="shared" ca="1" si="0"/>
        <v>21560180.200000003</v>
      </c>
      <c r="G7" s="16">
        <f t="shared" ca="1" si="1"/>
        <v>86200395.799999997</v>
      </c>
    </row>
    <row r="8" spans="2:7" x14ac:dyDescent="0.25">
      <c r="B8" s="15" t="s">
        <v>131</v>
      </c>
      <c r="C8" s="16">
        <v>121082438.40000001</v>
      </c>
      <c r="D8" s="14">
        <v>2019</v>
      </c>
      <c r="E8" s="14" t="s">
        <v>126</v>
      </c>
      <c r="F8" s="17">
        <f t="shared" ca="1" si="0"/>
        <v>24240017.680000003</v>
      </c>
      <c r="G8" s="16">
        <f t="shared" ca="1" si="1"/>
        <v>96842420.719999999</v>
      </c>
    </row>
    <row r="9" spans="2:7" x14ac:dyDescent="0.25">
      <c r="B9" s="15" t="s">
        <v>132</v>
      </c>
      <c r="C9" s="16">
        <v>146543443.19999999</v>
      </c>
      <c r="D9" s="14">
        <v>2023</v>
      </c>
      <c r="E9" s="14" t="s">
        <v>126</v>
      </c>
      <c r="F9" s="17">
        <f t="shared" ca="1" si="0"/>
        <v>29331912.640000001</v>
      </c>
      <c r="G9" s="16">
        <f t="shared" ca="1" si="1"/>
        <v>117211530.55999999</v>
      </c>
    </row>
    <row r="10" spans="2:7" x14ac:dyDescent="0.25">
      <c r="B10" s="15" t="s">
        <v>133</v>
      </c>
      <c r="C10" s="16">
        <v>16608345.6</v>
      </c>
      <c r="D10" s="14">
        <v>2022</v>
      </c>
      <c r="E10" s="14" t="s">
        <v>126</v>
      </c>
      <c r="F10" s="17">
        <f t="shared" ca="1" si="0"/>
        <v>3325529.12</v>
      </c>
      <c r="G10" s="16">
        <f t="shared" ca="1" si="1"/>
        <v>13282816.48</v>
      </c>
    </row>
    <row r="11" spans="2:7" x14ac:dyDescent="0.25">
      <c r="B11" s="15" t="s">
        <v>134</v>
      </c>
      <c r="C11" s="16">
        <v>33034848</v>
      </c>
      <c r="D11" s="14">
        <v>2019</v>
      </c>
      <c r="E11" s="14" t="s">
        <v>126</v>
      </c>
      <c r="F11" s="17">
        <f t="shared" ca="1" si="0"/>
        <v>6610288.6000000006</v>
      </c>
      <c r="G11" s="16">
        <f t="shared" ca="1" si="1"/>
        <v>26424559.399999999</v>
      </c>
    </row>
    <row r="12" spans="2:7" ht="30" customHeight="1" x14ac:dyDescent="0.25">
      <c r="B12" s="15" t="s">
        <v>135</v>
      </c>
      <c r="C12" s="16">
        <v>49461350.399999999</v>
      </c>
      <c r="D12" s="14">
        <v>2020</v>
      </c>
      <c r="E12" s="14" t="s">
        <v>126</v>
      </c>
      <c r="F12" s="17">
        <f t="shared" ca="1" si="0"/>
        <v>9897900.0800000001</v>
      </c>
      <c r="G12" s="16">
        <f t="shared" ca="1" si="1"/>
        <v>39563450.32</v>
      </c>
    </row>
    <row r="13" spans="2:7" x14ac:dyDescent="0.25">
      <c r="B13" s="15" t="s">
        <v>136</v>
      </c>
      <c r="C13" s="16">
        <v>65887852.799999997</v>
      </c>
      <c r="D13" s="14">
        <v>2020</v>
      </c>
      <c r="E13" s="14" t="s">
        <v>126</v>
      </c>
      <c r="F13" s="17">
        <f t="shared" ca="1" si="0"/>
        <v>13194253.560000001</v>
      </c>
      <c r="G13" s="16">
        <f t="shared" ca="1" si="1"/>
        <v>52693599.239999995</v>
      </c>
    </row>
    <row r="14" spans="2:7" x14ac:dyDescent="0.25">
      <c r="B14" s="15" t="s">
        <v>137</v>
      </c>
      <c r="C14" s="16">
        <v>82314355.199999988</v>
      </c>
      <c r="D14" s="14">
        <v>2020</v>
      </c>
      <c r="E14" s="14" t="s">
        <v>126</v>
      </c>
      <c r="F14" s="17">
        <f t="shared" ca="1" si="0"/>
        <v>16478234.039999999</v>
      </c>
      <c r="G14" s="16">
        <f t="shared" ca="1" si="1"/>
        <v>65836121.159999989</v>
      </c>
    </row>
    <row r="15" spans="2:7" x14ac:dyDescent="0.25">
      <c r="B15" s="15" t="s">
        <v>138</v>
      </c>
      <c r="C15" s="16">
        <v>98740857.600000009</v>
      </c>
      <c r="D15" s="14">
        <v>2020</v>
      </c>
      <c r="E15" s="14" t="s">
        <v>139</v>
      </c>
      <c r="F15" s="17">
        <f t="shared" ca="1" si="0"/>
        <v>19750021.520000003</v>
      </c>
      <c r="G15" s="16">
        <f t="shared" ca="1" si="1"/>
        <v>78990836.080000013</v>
      </c>
    </row>
    <row r="16" spans="2:7" ht="30" customHeight="1" x14ac:dyDescent="0.25">
      <c r="B16" s="15" t="s">
        <v>140</v>
      </c>
      <c r="C16" s="16">
        <v>115152576</v>
      </c>
      <c r="D16" s="14">
        <v>2020</v>
      </c>
      <c r="E16" s="14" t="s">
        <v>126</v>
      </c>
      <c r="F16" s="17">
        <f t="shared" ca="1" si="0"/>
        <v>23049169.200000003</v>
      </c>
      <c r="G16" s="16">
        <f t="shared" ca="1" si="1"/>
        <v>92103406.799999997</v>
      </c>
    </row>
    <row r="17" spans="2:7" x14ac:dyDescent="0.25">
      <c r="B17" s="15" t="s">
        <v>141</v>
      </c>
      <c r="C17" s="16">
        <v>131431238.40000001</v>
      </c>
      <c r="D17" s="14">
        <v>2020</v>
      </c>
      <c r="E17" s="14" t="s">
        <v>126</v>
      </c>
      <c r="F17" s="17">
        <f t="shared" ca="1" si="0"/>
        <v>26295198.680000003</v>
      </c>
      <c r="G17" s="16">
        <f t="shared" ca="1" si="1"/>
        <v>105136039.72</v>
      </c>
    </row>
    <row r="18" spans="2:7" ht="30" customHeight="1" x14ac:dyDescent="0.25">
      <c r="B18" s="15" t="s">
        <v>142</v>
      </c>
      <c r="C18" s="16">
        <v>146379340.80000001</v>
      </c>
      <c r="D18" s="14">
        <v>2017</v>
      </c>
      <c r="E18" s="14" t="s">
        <v>139</v>
      </c>
      <c r="F18" s="17">
        <f t="shared" ca="1" si="0"/>
        <v>29294094.160000004</v>
      </c>
      <c r="G18" s="16">
        <f t="shared" ca="1" si="1"/>
        <v>117085246.64000002</v>
      </c>
    </row>
    <row r="19" spans="2:7" x14ac:dyDescent="0.25">
      <c r="B19" s="15" t="s">
        <v>143</v>
      </c>
      <c r="C19" s="16">
        <v>14965843.199999999</v>
      </c>
      <c r="D19" s="14">
        <v>2017</v>
      </c>
      <c r="E19" s="14" t="s">
        <v>126</v>
      </c>
      <c r="F19" s="17">
        <f t="shared" ca="1" si="0"/>
        <v>3006951.64</v>
      </c>
      <c r="G19" s="16">
        <f t="shared" ca="1" si="1"/>
        <v>11958891.559999999</v>
      </c>
    </row>
    <row r="20" spans="2:7" x14ac:dyDescent="0.25">
      <c r="B20" s="15" t="s">
        <v>144</v>
      </c>
      <c r="C20" s="16">
        <v>31392345.600000001</v>
      </c>
      <c r="D20" s="14">
        <v>2017</v>
      </c>
      <c r="E20" s="14" t="s">
        <v>139</v>
      </c>
      <c r="F20" s="17">
        <f t="shared" ca="1" si="0"/>
        <v>6286661.120000001</v>
      </c>
      <c r="G20" s="16">
        <f t="shared" ca="1" si="1"/>
        <v>25105684.48</v>
      </c>
    </row>
    <row r="21" spans="2:7" x14ac:dyDescent="0.25">
      <c r="B21" s="15" t="s">
        <v>145</v>
      </c>
      <c r="C21" s="16">
        <v>47818848</v>
      </c>
      <c r="D21" s="14">
        <v>2017</v>
      </c>
      <c r="E21" s="14" t="s">
        <v>126</v>
      </c>
      <c r="F21" s="17">
        <f t="shared" ca="1" si="0"/>
        <v>9582061.5999999996</v>
      </c>
      <c r="G21" s="16">
        <f t="shared" ca="1" si="1"/>
        <v>38236786.399999999</v>
      </c>
    </row>
    <row r="22" spans="2:7" ht="30" customHeight="1" x14ac:dyDescent="0.25">
      <c r="B22" s="15" t="s">
        <v>146</v>
      </c>
      <c r="C22" s="16">
        <v>64245350.399999999</v>
      </c>
      <c r="D22" s="14">
        <v>2017</v>
      </c>
      <c r="E22" s="14" t="s">
        <v>126</v>
      </c>
      <c r="F22" s="17">
        <f t="shared" ca="1" si="0"/>
        <v>12867986.08</v>
      </c>
      <c r="G22" s="16">
        <f t="shared" ca="1" si="1"/>
        <v>51377364.32</v>
      </c>
    </row>
    <row r="23" spans="2:7" x14ac:dyDescent="0.25">
      <c r="B23" s="15" t="s">
        <v>147</v>
      </c>
      <c r="C23" s="16">
        <v>80671852.799999997</v>
      </c>
      <c r="D23" s="14">
        <v>2017</v>
      </c>
      <c r="E23" s="14" t="s">
        <v>126</v>
      </c>
      <c r="F23" s="17">
        <f t="shared" ca="1" si="0"/>
        <v>16149936.560000001</v>
      </c>
      <c r="G23" s="16">
        <f t="shared" ca="1" si="1"/>
        <v>64521916.239999995</v>
      </c>
    </row>
    <row r="24" spans="2:7" ht="30" customHeight="1" x14ac:dyDescent="0.25">
      <c r="B24" s="15" t="s">
        <v>148</v>
      </c>
      <c r="C24" s="16">
        <v>97098355.199999988</v>
      </c>
      <c r="D24" s="14">
        <v>2017</v>
      </c>
      <c r="E24" s="14" t="s">
        <v>126</v>
      </c>
      <c r="F24" s="17">
        <f t="shared" ca="1" si="0"/>
        <v>19436550.039999999</v>
      </c>
      <c r="G24" s="16">
        <f t="shared" ca="1" si="1"/>
        <v>77661805.159999996</v>
      </c>
    </row>
    <row r="25" spans="2:7" x14ac:dyDescent="0.25">
      <c r="B25" s="15" t="s">
        <v>149</v>
      </c>
      <c r="C25" s="16">
        <v>113524857.59999999</v>
      </c>
      <c r="D25" s="14">
        <v>2015</v>
      </c>
      <c r="E25" s="14" t="s">
        <v>126</v>
      </c>
      <c r="F25" s="17">
        <f t="shared" ca="1" si="0"/>
        <v>22720143.52</v>
      </c>
      <c r="G25" s="16">
        <f t="shared" ca="1" si="1"/>
        <v>90804714.079999998</v>
      </c>
    </row>
    <row r="26" spans="2:7" x14ac:dyDescent="0.25">
      <c r="B26" s="15" t="s">
        <v>150</v>
      </c>
      <c r="C26" s="16">
        <v>129936576</v>
      </c>
      <c r="D26" s="14">
        <v>2015</v>
      </c>
      <c r="E26" s="14" t="s">
        <v>139</v>
      </c>
      <c r="F26" s="17">
        <f t="shared" ca="1" si="0"/>
        <v>25997233.200000003</v>
      </c>
      <c r="G26" s="16">
        <f t="shared" ca="1" si="1"/>
        <v>103939342.8</v>
      </c>
    </row>
    <row r="27" spans="2:7" ht="30" customHeight="1" x14ac:dyDescent="0.25">
      <c r="B27" s="15" t="s">
        <v>151</v>
      </c>
      <c r="C27" s="16">
        <v>146215238.40000001</v>
      </c>
      <c r="D27" s="14">
        <v>2015</v>
      </c>
      <c r="E27" s="14" t="s">
        <v>139</v>
      </c>
      <c r="F27" s="17">
        <f t="shared" ca="1" si="0"/>
        <v>29264464.680000003</v>
      </c>
      <c r="G27" s="16">
        <f t="shared" ca="1" si="1"/>
        <v>116950773.72</v>
      </c>
    </row>
    <row r="28" spans="2:7" x14ac:dyDescent="0.25">
      <c r="B28" s="15" t="s">
        <v>152</v>
      </c>
      <c r="C28" s="16">
        <v>28107340.800000001</v>
      </c>
      <c r="D28" s="14">
        <v>2015</v>
      </c>
      <c r="E28" s="14" t="s">
        <v>139</v>
      </c>
      <c r="F28" s="17">
        <f t="shared" ca="1" si="0"/>
        <v>5626068.1600000001</v>
      </c>
      <c r="G28" s="16">
        <f t="shared" ca="1" si="1"/>
        <v>22481272.640000001</v>
      </c>
    </row>
    <row r="29" spans="2:7" x14ac:dyDescent="0.25">
      <c r="B29" s="15" t="s">
        <v>153</v>
      </c>
      <c r="C29" s="16">
        <v>44533843.200000003</v>
      </c>
      <c r="D29" s="14">
        <v>2015</v>
      </c>
      <c r="E29" s="14" t="s">
        <v>139</v>
      </c>
      <c r="F29" s="17">
        <f t="shared" ca="1" si="0"/>
        <v>8916856.6400000006</v>
      </c>
      <c r="G29" s="16">
        <f t="shared" ca="1" si="1"/>
        <v>35616986.560000002</v>
      </c>
    </row>
    <row r="30" spans="2:7" ht="30" customHeight="1" x14ac:dyDescent="0.25">
      <c r="B30" s="15" t="s">
        <v>154</v>
      </c>
      <c r="C30" s="16">
        <v>60960345.599999987</v>
      </c>
      <c r="D30" s="14">
        <v>2015</v>
      </c>
      <c r="E30" s="14" t="s">
        <v>126</v>
      </c>
      <c r="F30" s="17">
        <f t="shared" ca="1" si="0"/>
        <v>12209686.119999997</v>
      </c>
      <c r="G30" s="16">
        <f t="shared" ca="1" si="1"/>
        <v>48750659.479999989</v>
      </c>
    </row>
    <row r="31" spans="2:7" x14ac:dyDescent="0.25">
      <c r="B31" s="15" t="s">
        <v>155</v>
      </c>
      <c r="C31" s="16">
        <v>77386848</v>
      </c>
      <c r="D31" s="14">
        <v>2015</v>
      </c>
      <c r="E31" s="14" t="s">
        <v>126</v>
      </c>
      <c r="F31" s="17">
        <f t="shared" ca="1" si="0"/>
        <v>15481095.600000001</v>
      </c>
      <c r="G31" s="16">
        <f t="shared" ca="1" si="1"/>
        <v>61905752.399999999</v>
      </c>
    </row>
    <row r="32" spans="2:7" x14ac:dyDescent="0.25">
      <c r="B32" s="15" t="s">
        <v>156</v>
      </c>
      <c r="C32" s="16">
        <v>93813350.399999991</v>
      </c>
      <c r="D32" s="14">
        <v>2015</v>
      </c>
      <c r="E32" s="14" t="s">
        <v>126</v>
      </c>
      <c r="F32" s="17">
        <f t="shared" ca="1" si="0"/>
        <v>18774507.079999998</v>
      </c>
      <c r="G32" s="16">
        <f t="shared" ca="1" si="1"/>
        <v>75038843.319999993</v>
      </c>
    </row>
    <row r="33" spans="2:7" ht="30" customHeight="1" x14ac:dyDescent="0.25">
      <c r="B33" s="15" t="s">
        <v>157</v>
      </c>
      <c r="C33" s="16">
        <v>110239852.8</v>
      </c>
      <c r="D33" s="14">
        <v>2015</v>
      </c>
      <c r="E33" s="14" t="s">
        <v>126</v>
      </c>
      <c r="F33" s="17">
        <f t="shared" ca="1" si="0"/>
        <v>22065214.560000002</v>
      </c>
      <c r="G33" s="16">
        <f t="shared" ca="1" si="1"/>
        <v>88174638.239999995</v>
      </c>
    </row>
    <row r="34" spans="2:7" x14ac:dyDescent="0.25">
      <c r="B34" s="15" t="s">
        <v>158</v>
      </c>
      <c r="C34" s="16">
        <v>126666355.2</v>
      </c>
      <c r="D34" s="14">
        <v>2015</v>
      </c>
      <c r="E34" s="14" t="s">
        <v>126</v>
      </c>
      <c r="F34" s="17">
        <f t="shared" ca="1" si="0"/>
        <v>25344655.040000003</v>
      </c>
      <c r="G34" s="16">
        <f t="shared" ca="1" si="1"/>
        <v>101321700.16</v>
      </c>
    </row>
    <row r="35" spans="2:7" x14ac:dyDescent="0.25">
      <c r="B35" s="15" t="s">
        <v>159</v>
      </c>
      <c r="C35" s="16">
        <v>143092857.59999999</v>
      </c>
      <c r="D35" s="14">
        <v>2015</v>
      </c>
      <c r="E35" s="14" t="s">
        <v>139</v>
      </c>
      <c r="F35" s="17">
        <f t="shared" ca="1" si="0"/>
        <v>28629633.52</v>
      </c>
      <c r="G35" s="16">
        <f t="shared" ca="1" si="1"/>
        <v>114463224.08</v>
      </c>
    </row>
    <row r="36" spans="2:7" ht="30" customHeight="1" x14ac:dyDescent="0.25">
      <c r="B36" s="15" t="s">
        <v>160</v>
      </c>
      <c r="C36" s="16">
        <v>26448576</v>
      </c>
      <c r="D36" s="14">
        <v>2015</v>
      </c>
      <c r="E36" s="14" t="s">
        <v>139</v>
      </c>
      <c r="F36" s="17">
        <f t="shared" ca="1" si="0"/>
        <v>5297997.2</v>
      </c>
      <c r="G36" s="16">
        <f t="shared" ca="1" si="1"/>
        <v>21150578.800000001</v>
      </c>
    </row>
    <row r="37" spans="2:7" x14ac:dyDescent="0.25">
      <c r="B37" s="15" t="s">
        <v>161</v>
      </c>
      <c r="C37" s="16">
        <v>42727238.399999999</v>
      </c>
      <c r="D37" s="14">
        <v>2015</v>
      </c>
      <c r="E37" s="14" t="s">
        <v>139</v>
      </c>
      <c r="F37" s="17">
        <f t="shared" ca="1" si="0"/>
        <v>8553225.6799999997</v>
      </c>
      <c r="G37" s="16">
        <f t="shared" ca="1" si="1"/>
        <v>34174012.719999999</v>
      </c>
    </row>
    <row r="38" spans="2:7" x14ac:dyDescent="0.25">
      <c r="B38" s="15" t="s">
        <v>162</v>
      </c>
      <c r="C38" s="16">
        <v>57675340.799999997</v>
      </c>
      <c r="D38" s="14">
        <v>2015</v>
      </c>
      <c r="E38" s="14" t="s">
        <v>139</v>
      </c>
      <c r="F38" s="17">
        <f t="shared" ca="1" si="0"/>
        <v>11545593.16</v>
      </c>
      <c r="G38" s="16">
        <f t="shared" ca="1" si="1"/>
        <v>46129747.640000001</v>
      </c>
    </row>
    <row r="39" spans="2:7" x14ac:dyDescent="0.25">
      <c r="B39" s="15" t="s">
        <v>163</v>
      </c>
      <c r="C39" s="16">
        <v>74101843.200000003</v>
      </c>
      <c r="D39" s="14">
        <v>2015</v>
      </c>
      <c r="E39" s="14" t="s">
        <v>139</v>
      </c>
      <c r="F39" s="17">
        <f t="shared" ca="1" si="0"/>
        <v>14836277.640000001</v>
      </c>
      <c r="G39" s="16">
        <f t="shared" ca="1" si="1"/>
        <v>59265565.560000002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40"/>
  <sheetViews>
    <sheetView workbookViewId="0">
      <selection activeCell="D4" sqref="D4"/>
    </sheetView>
  </sheetViews>
  <sheetFormatPr defaultRowHeight="15" x14ac:dyDescent="0.2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 x14ac:dyDescent="0.25">
      <c r="B2" s="19" t="s">
        <v>25</v>
      </c>
      <c r="C2" s="19" t="s">
        <v>26</v>
      </c>
      <c r="D2" s="19" t="s">
        <v>94</v>
      </c>
      <c r="E2" s="20" t="s">
        <v>164</v>
      </c>
      <c r="F2" s="20" t="s">
        <v>165</v>
      </c>
    </row>
    <row r="3" spans="2:6" x14ac:dyDescent="0.25">
      <c r="B3" s="19" t="s">
        <v>51</v>
      </c>
      <c r="C3" s="19">
        <v>12</v>
      </c>
      <c r="D3" s="19">
        <v>2</v>
      </c>
      <c r="E3" s="21">
        <v>44758</v>
      </c>
      <c r="F3" s="21">
        <f>EDATE(E3, 24)</f>
        <v>45489</v>
      </c>
    </row>
    <row r="4" spans="2:6" x14ac:dyDescent="0.25">
      <c r="B4" s="19" t="s">
        <v>52</v>
      </c>
      <c r="C4" s="19">
        <v>13</v>
      </c>
      <c r="D4" s="19"/>
      <c r="E4" s="21">
        <v>44758</v>
      </c>
      <c r="F4" s="21">
        <f>EDATE(E4, 24)</f>
        <v>45489</v>
      </c>
    </row>
    <row r="39" spans="2:6" x14ac:dyDescent="0.25">
      <c r="B39" s="19" t="s">
        <v>166</v>
      </c>
      <c r="C39" s="19">
        <v>6</v>
      </c>
      <c r="D39" s="19">
        <v>1</v>
      </c>
      <c r="E39" s="21">
        <v>45549</v>
      </c>
      <c r="F39" s="21">
        <f>EDATE(E39, 24)</f>
        <v>46279</v>
      </c>
    </row>
    <row r="40" spans="2:6" x14ac:dyDescent="0.25">
      <c r="B40" s="19" t="s">
        <v>167</v>
      </c>
      <c r="C40" s="19">
        <v>7</v>
      </c>
      <c r="D40" s="19">
        <v>2</v>
      </c>
      <c r="E40" s="21">
        <v>45550</v>
      </c>
      <c r="F40" s="21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workbookViewId="0">
      <selection sqref="A1:A1048576"/>
    </sheetView>
  </sheetViews>
  <sheetFormatPr defaultRowHeight="15" x14ac:dyDescent="0.2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 x14ac:dyDescent="0.25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168</v>
      </c>
      <c r="G1" s="8" t="s">
        <v>169</v>
      </c>
      <c r="H1" s="8" t="s">
        <v>170</v>
      </c>
    </row>
    <row r="2" spans="1:8" x14ac:dyDescent="0.25">
      <c r="A2" s="33" t="s">
        <v>108</v>
      </c>
      <c r="B2" s="27" t="s">
        <v>171</v>
      </c>
      <c r="C2" s="8">
        <v>1</v>
      </c>
      <c r="D2" s="8">
        <v>1</v>
      </c>
      <c r="E2" s="5">
        <v>2</v>
      </c>
      <c r="F2" s="3" t="s">
        <v>172</v>
      </c>
      <c r="H2" t="s">
        <v>173</v>
      </c>
    </row>
    <row r="3" spans="1:8" x14ac:dyDescent="0.25">
      <c r="A3" s="33" t="s">
        <v>108</v>
      </c>
      <c r="B3" s="27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172</v>
      </c>
      <c r="H3" t="s">
        <v>173</v>
      </c>
    </row>
    <row r="4" spans="1:8" x14ac:dyDescent="0.25">
      <c r="A4" s="33" t="s">
        <v>108</v>
      </c>
      <c r="B4" s="27" t="s">
        <v>36</v>
      </c>
      <c r="C4" s="8">
        <f t="shared" si="0"/>
        <v>3</v>
      </c>
      <c r="D4" s="8">
        <v>3</v>
      </c>
      <c r="E4" s="5">
        <v>14</v>
      </c>
      <c r="F4" s="3" t="s">
        <v>174</v>
      </c>
      <c r="H4" t="s">
        <v>175</v>
      </c>
    </row>
    <row r="5" spans="1:8" x14ac:dyDescent="0.25">
      <c r="A5" s="33" t="s">
        <v>108</v>
      </c>
      <c r="B5" s="27" t="s">
        <v>37</v>
      </c>
      <c r="C5" s="8">
        <f t="shared" si="0"/>
        <v>4</v>
      </c>
      <c r="D5" s="8">
        <v>4</v>
      </c>
      <c r="E5" s="5">
        <v>10</v>
      </c>
      <c r="F5" s="3" t="s">
        <v>172</v>
      </c>
      <c r="H5" t="s">
        <v>176</v>
      </c>
    </row>
    <row r="6" spans="1:8" x14ac:dyDescent="0.25">
      <c r="A6" s="33" t="s">
        <v>108</v>
      </c>
      <c r="B6" s="27" t="s">
        <v>38</v>
      </c>
      <c r="C6" s="8">
        <f t="shared" si="0"/>
        <v>5</v>
      </c>
      <c r="D6" s="8">
        <v>5</v>
      </c>
      <c r="E6" s="5">
        <v>14</v>
      </c>
      <c r="F6" s="3" t="s">
        <v>174</v>
      </c>
      <c r="H6" t="s">
        <v>175</v>
      </c>
    </row>
    <row r="7" spans="1:8" x14ac:dyDescent="0.25">
      <c r="A7" s="33" t="s">
        <v>108</v>
      </c>
      <c r="B7" s="27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177</v>
      </c>
      <c r="H7" t="s">
        <v>176</v>
      </c>
    </row>
    <row r="8" spans="1:8" x14ac:dyDescent="0.25">
      <c r="A8" s="33" t="s">
        <v>108</v>
      </c>
      <c r="B8" s="27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172</v>
      </c>
      <c r="H8" t="s">
        <v>178</v>
      </c>
    </row>
    <row r="9" spans="1:8" x14ac:dyDescent="0.25">
      <c r="A9" s="33" t="s">
        <v>108</v>
      </c>
      <c r="B9" s="27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172</v>
      </c>
      <c r="H9" t="s">
        <v>176</v>
      </c>
    </row>
    <row r="10" spans="1:8" x14ac:dyDescent="0.25">
      <c r="A10" s="33" t="s">
        <v>108</v>
      </c>
      <c r="B10" s="27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172</v>
      </c>
      <c r="H10" t="s">
        <v>176</v>
      </c>
    </row>
    <row r="11" spans="1:8" x14ac:dyDescent="0.25">
      <c r="A11" s="33" t="s">
        <v>108</v>
      </c>
      <c r="B11" s="27" t="s">
        <v>47</v>
      </c>
      <c r="C11" s="8">
        <f t="shared" si="0"/>
        <v>10</v>
      </c>
      <c r="D11" s="8">
        <f t="shared" si="1"/>
        <v>5</v>
      </c>
      <c r="E11" s="5">
        <v>11</v>
      </c>
      <c r="F11" s="3" t="s">
        <v>177</v>
      </c>
      <c r="H11" t="s">
        <v>176</v>
      </c>
    </row>
    <row r="12" spans="1:8" x14ac:dyDescent="0.25">
      <c r="A12" s="33" t="s">
        <v>108</v>
      </c>
      <c r="B12" s="27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179</v>
      </c>
    </row>
    <row r="13" spans="1:8" x14ac:dyDescent="0.25">
      <c r="A13" s="33" t="s">
        <v>108</v>
      </c>
      <c r="B13" s="27" t="s">
        <v>51</v>
      </c>
      <c r="C13" s="8">
        <f t="shared" si="0"/>
        <v>12</v>
      </c>
      <c r="D13" s="8">
        <f t="shared" si="1"/>
        <v>2</v>
      </c>
      <c r="E13" s="5">
        <v>6</v>
      </c>
      <c r="F13" s="3" t="s">
        <v>172</v>
      </c>
      <c r="H13" t="s">
        <v>173</v>
      </c>
    </row>
    <row r="14" spans="1:8" x14ac:dyDescent="0.25">
      <c r="A14" s="33" t="s">
        <v>108</v>
      </c>
      <c r="B14" s="27" t="s">
        <v>52</v>
      </c>
      <c r="C14" s="8">
        <f t="shared" si="0"/>
        <v>13</v>
      </c>
      <c r="D14" s="8">
        <f t="shared" si="1"/>
        <v>3</v>
      </c>
      <c r="E14" s="5">
        <v>14</v>
      </c>
      <c r="F14" s="3" t="s">
        <v>180</v>
      </c>
    </row>
    <row r="15" spans="1:8" x14ac:dyDescent="0.25">
      <c r="A15" s="33" t="s">
        <v>108</v>
      </c>
      <c r="B15" s="27" t="s">
        <v>53</v>
      </c>
      <c r="C15" s="8">
        <f t="shared" si="0"/>
        <v>14</v>
      </c>
      <c r="D15" s="8">
        <f t="shared" si="1"/>
        <v>4</v>
      </c>
      <c r="E15" s="5">
        <v>12</v>
      </c>
      <c r="F15" s="3"/>
      <c r="G15" t="s">
        <v>180</v>
      </c>
    </row>
    <row r="16" spans="1:8" x14ac:dyDescent="0.25">
      <c r="A16" s="33" t="s">
        <v>108</v>
      </c>
      <c r="B16" s="27" t="s">
        <v>54</v>
      </c>
      <c r="C16" s="8">
        <f t="shared" si="0"/>
        <v>15</v>
      </c>
      <c r="D16" s="8">
        <f t="shared" si="1"/>
        <v>5</v>
      </c>
      <c r="E16" s="5">
        <v>15</v>
      </c>
      <c r="F16" s="3" t="s">
        <v>179</v>
      </c>
    </row>
    <row r="17" spans="1:8" x14ac:dyDescent="0.25">
      <c r="A17" s="33" t="s">
        <v>108</v>
      </c>
      <c r="B17" s="27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172</v>
      </c>
      <c r="H17" t="s">
        <v>173</v>
      </c>
    </row>
    <row r="18" spans="1:8" x14ac:dyDescent="0.25">
      <c r="A18" s="33" t="s">
        <v>108</v>
      </c>
      <c r="B18" s="27" t="s">
        <v>56</v>
      </c>
      <c r="C18" s="8">
        <f t="shared" si="0"/>
        <v>17</v>
      </c>
      <c r="D18" s="8">
        <f t="shared" si="1"/>
        <v>2</v>
      </c>
      <c r="E18" s="5">
        <v>9</v>
      </c>
      <c r="F18" s="3" t="s">
        <v>179</v>
      </c>
    </row>
    <row r="19" spans="1:8" x14ac:dyDescent="0.25">
      <c r="A19" s="33" t="s">
        <v>108</v>
      </c>
      <c r="B19" s="27" t="s">
        <v>57</v>
      </c>
      <c r="C19" s="8">
        <f t="shared" si="0"/>
        <v>18</v>
      </c>
      <c r="D19" s="8">
        <f t="shared" si="1"/>
        <v>3</v>
      </c>
      <c r="E19" s="5">
        <v>8</v>
      </c>
      <c r="F19" s="3" t="s">
        <v>181</v>
      </c>
    </row>
    <row r="20" spans="1:8" x14ac:dyDescent="0.25">
      <c r="A20" s="33" t="s">
        <v>108</v>
      </c>
      <c r="B20" s="27" t="s">
        <v>58</v>
      </c>
      <c r="C20" s="8">
        <f t="shared" si="0"/>
        <v>19</v>
      </c>
      <c r="D20" s="8">
        <f t="shared" si="1"/>
        <v>4</v>
      </c>
      <c r="E20" s="5">
        <v>13</v>
      </c>
      <c r="F20" s="3" t="s">
        <v>182</v>
      </c>
    </row>
    <row r="21" spans="1:8" x14ac:dyDescent="0.25">
      <c r="A21" s="33" t="s">
        <v>108</v>
      </c>
      <c r="B21" s="27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183</v>
      </c>
    </row>
    <row r="22" spans="1:8" x14ac:dyDescent="0.25">
      <c r="A22" s="33" t="s">
        <v>108</v>
      </c>
      <c r="B22" s="27" t="s">
        <v>62</v>
      </c>
      <c r="C22" s="8">
        <f t="shared" si="0"/>
        <v>21</v>
      </c>
      <c r="D22" s="8">
        <f t="shared" si="1"/>
        <v>1</v>
      </c>
      <c r="E22" s="5">
        <v>2</v>
      </c>
      <c r="F22" s="3" t="s">
        <v>179</v>
      </c>
    </row>
    <row r="23" spans="1:8" x14ac:dyDescent="0.25">
      <c r="A23" s="33" t="s">
        <v>108</v>
      </c>
      <c r="B23" s="27" t="s">
        <v>63</v>
      </c>
      <c r="C23" s="8">
        <f t="shared" si="0"/>
        <v>22</v>
      </c>
      <c r="D23" s="8">
        <f t="shared" si="1"/>
        <v>2</v>
      </c>
      <c r="E23" s="5">
        <v>7</v>
      </c>
      <c r="F23" s="3" t="s">
        <v>172</v>
      </c>
    </row>
    <row r="24" spans="1:8" x14ac:dyDescent="0.25">
      <c r="A24" s="33" t="s">
        <v>108</v>
      </c>
      <c r="B24" s="27" t="s">
        <v>64</v>
      </c>
      <c r="C24" s="8">
        <f t="shared" si="0"/>
        <v>23</v>
      </c>
      <c r="D24" s="8">
        <f t="shared" si="1"/>
        <v>3</v>
      </c>
      <c r="E24" s="5">
        <v>15</v>
      </c>
      <c r="F24" s="3" t="s">
        <v>179</v>
      </c>
    </row>
    <row r="25" spans="1:8" x14ac:dyDescent="0.25">
      <c r="A25" s="33" t="s">
        <v>108</v>
      </c>
      <c r="B25" s="27" t="s">
        <v>65</v>
      </c>
      <c r="C25" s="8">
        <f t="shared" si="0"/>
        <v>24</v>
      </c>
      <c r="D25" s="8">
        <f t="shared" si="1"/>
        <v>4</v>
      </c>
      <c r="E25" s="5">
        <v>10</v>
      </c>
      <c r="F25" s="3" t="s">
        <v>184</v>
      </c>
    </row>
    <row r="26" spans="1:8" x14ac:dyDescent="0.25">
      <c r="A26" s="33" t="s">
        <v>108</v>
      </c>
      <c r="B26" s="27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180</v>
      </c>
    </row>
    <row r="27" spans="1:8" x14ac:dyDescent="0.25">
      <c r="A27" s="33" t="s">
        <v>108</v>
      </c>
      <c r="B27" s="27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179</v>
      </c>
    </row>
    <row r="28" spans="1:8" x14ac:dyDescent="0.25">
      <c r="A28" s="33" t="s">
        <v>108</v>
      </c>
      <c r="B28" s="27" t="s">
        <v>70</v>
      </c>
      <c r="C28" s="8">
        <f t="shared" si="0"/>
        <v>27</v>
      </c>
      <c r="D28" s="8">
        <f t="shared" si="1"/>
        <v>2</v>
      </c>
      <c r="E28" s="5">
        <v>6</v>
      </c>
      <c r="F28" s="3" t="s">
        <v>172</v>
      </c>
      <c r="H28" t="s">
        <v>176</v>
      </c>
    </row>
    <row r="29" spans="1:8" x14ac:dyDescent="0.25">
      <c r="A29" s="33" t="s">
        <v>108</v>
      </c>
      <c r="B29" s="27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172</v>
      </c>
      <c r="H29" t="s">
        <v>176</v>
      </c>
    </row>
    <row r="30" spans="1:8" x14ac:dyDescent="0.25">
      <c r="A30" s="33" t="s">
        <v>108</v>
      </c>
      <c r="B30" s="27" t="s">
        <v>72</v>
      </c>
      <c r="C30" s="8">
        <f t="shared" si="0"/>
        <v>29</v>
      </c>
      <c r="D30" s="8">
        <f t="shared" si="1"/>
        <v>4</v>
      </c>
      <c r="E30" s="5">
        <v>10</v>
      </c>
      <c r="F30" s="3" t="s">
        <v>180</v>
      </c>
    </row>
    <row r="31" spans="1:8" x14ac:dyDescent="0.25">
      <c r="A31" s="33" t="s">
        <v>108</v>
      </c>
      <c r="B31" s="27" t="s">
        <v>73</v>
      </c>
      <c r="C31" s="8">
        <f t="shared" si="0"/>
        <v>30</v>
      </c>
      <c r="D31" s="8">
        <f t="shared" si="1"/>
        <v>5</v>
      </c>
      <c r="E31" s="5">
        <v>15</v>
      </c>
      <c r="F31" s="3" t="s">
        <v>172</v>
      </c>
    </row>
    <row r="32" spans="1:8" x14ac:dyDescent="0.25">
      <c r="A32" s="33" t="s">
        <v>108</v>
      </c>
      <c r="B32" s="27" t="s">
        <v>74</v>
      </c>
      <c r="C32" s="8">
        <f t="shared" si="0"/>
        <v>31</v>
      </c>
      <c r="D32" s="8">
        <f t="shared" si="1"/>
        <v>1</v>
      </c>
      <c r="E32" s="5">
        <v>8</v>
      </c>
      <c r="F32" s="3"/>
      <c r="G32" t="s">
        <v>180</v>
      </c>
    </row>
    <row r="33" spans="1:8" x14ac:dyDescent="0.25">
      <c r="A33" s="33" t="s">
        <v>108</v>
      </c>
      <c r="B33" s="27" t="s">
        <v>75</v>
      </c>
      <c r="C33" s="8">
        <f t="shared" si="0"/>
        <v>32</v>
      </c>
      <c r="D33" s="8">
        <f t="shared" si="1"/>
        <v>2</v>
      </c>
      <c r="E33" s="5">
        <v>9</v>
      </c>
      <c r="F33" s="3" t="s">
        <v>172</v>
      </c>
      <c r="H33" t="s">
        <v>173</v>
      </c>
    </row>
    <row r="34" spans="1:8" x14ac:dyDescent="0.25">
      <c r="A34" s="33" t="s">
        <v>108</v>
      </c>
      <c r="B34" s="27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172</v>
      </c>
      <c r="H34" t="s">
        <v>173</v>
      </c>
    </row>
    <row r="35" spans="1:8" x14ac:dyDescent="0.25">
      <c r="A35" s="33" t="s">
        <v>108</v>
      </c>
      <c r="B35" s="27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172</v>
      </c>
      <c r="H35" t="s">
        <v>173</v>
      </c>
    </row>
    <row r="36" spans="1:8" x14ac:dyDescent="0.25">
      <c r="A36" s="33" t="s">
        <v>108</v>
      </c>
      <c r="B36" s="27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172</v>
      </c>
      <c r="H36" t="s">
        <v>176</v>
      </c>
    </row>
    <row r="37" spans="1:8" x14ac:dyDescent="0.25">
      <c r="A37" s="33" t="s">
        <v>108</v>
      </c>
      <c r="B37" s="27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172</v>
      </c>
    </row>
    <row r="38" spans="1:8" x14ac:dyDescent="0.25">
      <c r="A38" s="33" t="s">
        <v>108</v>
      </c>
      <c r="B38" s="27" t="s">
        <v>62</v>
      </c>
      <c r="C38" s="8">
        <f t="shared" si="2"/>
        <v>37</v>
      </c>
      <c r="D38" s="8">
        <f t="shared" si="1"/>
        <v>2</v>
      </c>
      <c r="E38" s="5">
        <v>9</v>
      </c>
      <c r="F38" s="3" t="s">
        <v>179</v>
      </c>
    </row>
    <row r="39" spans="1:8" x14ac:dyDescent="0.25">
      <c r="A39" s="33" t="s">
        <v>108</v>
      </c>
      <c r="B39" s="27" t="s">
        <v>73</v>
      </c>
      <c r="C39" s="8">
        <f t="shared" si="2"/>
        <v>38</v>
      </c>
      <c r="D39" s="8">
        <f t="shared" si="1"/>
        <v>3</v>
      </c>
      <c r="E39" s="5">
        <v>11</v>
      </c>
      <c r="F39" s="3" t="s">
        <v>172</v>
      </c>
    </row>
    <row r="40" spans="1:8" x14ac:dyDescent="0.25">
      <c r="A40" s="33" t="s">
        <v>108</v>
      </c>
      <c r="B40" s="27" t="s">
        <v>80</v>
      </c>
      <c r="C40" s="8">
        <f t="shared" si="2"/>
        <v>39</v>
      </c>
      <c r="D40" s="8">
        <f t="shared" si="1"/>
        <v>4</v>
      </c>
      <c r="E40" s="5">
        <v>14</v>
      </c>
      <c r="F40" s="3" t="s">
        <v>172</v>
      </c>
      <c r="H40" t="s">
        <v>176</v>
      </c>
    </row>
    <row r="41" spans="1:8" x14ac:dyDescent="0.25">
      <c r="A41" s="33" t="s">
        <v>108</v>
      </c>
      <c r="B41" s="27" t="s">
        <v>70</v>
      </c>
      <c r="C41" s="8">
        <f t="shared" si="2"/>
        <v>40</v>
      </c>
      <c r="D41" s="8">
        <f t="shared" si="1"/>
        <v>5</v>
      </c>
      <c r="E41" s="5">
        <v>11</v>
      </c>
      <c r="F41" s="3" t="s">
        <v>172</v>
      </c>
      <c r="H41" t="s">
        <v>176</v>
      </c>
    </row>
    <row r="42" spans="1:8" x14ac:dyDescent="0.25">
      <c r="A42" s="33" t="s">
        <v>108</v>
      </c>
      <c r="B42" s="27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180</v>
      </c>
    </row>
    <row r="43" spans="1:8" x14ac:dyDescent="0.25">
      <c r="A43" s="33" t="s">
        <v>108</v>
      </c>
      <c r="B43" s="27" t="s">
        <v>82</v>
      </c>
      <c r="C43" s="8">
        <f t="shared" si="2"/>
        <v>42</v>
      </c>
      <c r="D43" s="8">
        <f t="shared" si="1"/>
        <v>2</v>
      </c>
      <c r="E43" s="5">
        <v>8</v>
      </c>
      <c r="F43" s="3" t="s">
        <v>179</v>
      </c>
    </row>
    <row r="44" spans="1:8" x14ac:dyDescent="0.25">
      <c r="A44" s="33" t="s">
        <v>108</v>
      </c>
      <c r="B44" s="27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182</v>
      </c>
    </row>
    <row r="45" spans="1:8" x14ac:dyDescent="0.25">
      <c r="A45" s="33" t="s">
        <v>108</v>
      </c>
      <c r="B45" s="27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172</v>
      </c>
    </row>
    <row r="46" spans="1:8" x14ac:dyDescent="0.25">
      <c r="A46" s="33" t="s">
        <v>108</v>
      </c>
      <c r="B46" s="27" t="s">
        <v>86</v>
      </c>
      <c r="C46" s="8">
        <f t="shared" si="2"/>
        <v>45</v>
      </c>
      <c r="D46" s="8">
        <f t="shared" si="1"/>
        <v>5</v>
      </c>
      <c r="E46" s="5">
        <v>14</v>
      </c>
      <c r="F46" s="3" t="s">
        <v>179</v>
      </c>
    </row>
    <row r="47" spans="1:8" x14ac:dyDescent="0.25">
      <c r="A47" s="33" t="s">
        <v>108</v>
      </c>
      <c r="B47" s="27" t="s">
        <v>87</v>
      </c>
      <c r="C47" s="8">
        <f t="shared" si="2"/>
        <v>46</v>
      </c>
      <c r="D47" s="8">
        <f t="shared" si="1"/>
        <v>1</v>
      </c>
      <c r="E47" s="5">
        <v>1</v>
      </c>
      <c r="F47" s="3" t="s">
        <v>182</v>
      </c>
    </row>
    <row r="48" spans="1:8" x14ac:dyDescent="0.25">
      <c r="A48" s="33" t="s">
        <v>108</v>
      </c>
      <c r="B48" s="27" t="s">
        <v>89</v>
      </c>
      <c r="C48" s="8">
        <f t="shared" si="2"/>
        <v>47</v>
      </c>
      <c r="D48" s="8">
        <f t="shared" si="1"/>
        <v>2</v>
      </c>
      <c r="E48" s="5">
        <v>9</v>
      </c>
      <c r="F48" s="3" t="s">
        <v>185</v>
      </c>
    </row>
    <row r="49" spans="1:6" x14ac:dyDescent="0.25">
      <c r="A49" s="33" t="s">
        <v>108</v>
      </c>
      <c r="B49" s="27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179</v>
      </c>
    </row>
    <row r="50" spans="1:6" x14ac:dyDescent="0.25">
      <c r="A50" s="33" t="s">
        <v>108</v>
      </c>
      <c r="B50" s="27" t="s">
        <v>91</v>
      </c>
      <c r="C50" s="8">
        <f t="shared" si="2"/>
        <v>49</v>
      </c>
      <c r="D50" s="8">
        <f t="shared" si="1"/>
        <v>4</v>
      </c>
      <c r="E50" s="5">
        <v>10</v>
      </c>
      <c r="F50" s="3" t="s">
        <v>181</v>
      </c>
    </row>
    <row r="51" spans="1:6" x14ac:dyDescent="0.25">
      <c r="A51" s="33" t="s">
        <v>108</v>
      </c>
      <c r="B51" s="27" t="s">
        <v>92</v>
      </c>
      <c r="C51" s="8">
        <f t="shared" si="2"/>
        <v>50</v>
      </c>
      <c r="D51" s="8">
        <f t="shared" si="1"/>
        <v>5</v>
      </c>
      <c r="E51" s="5">
        <v>11</v>
      </c>
      <c r="F51" s="3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Collateral Types</vt:lpstr>
      <vt:lpstr>CUSTOMER</vt:lpstr>
      <vt:lpstr>fact risk</vt:lpstr>
      <vt:lpstr>Collateral Details</vt:lpstr>
      <vt:lpstr>Risk Limit</vt:lpstr>
      <vt:lpstr>Provision</vt:lpstr>
      <vt:lpstr>Fact writeen-off</vt:lpstr>
      <vt:lpstr>fact restructred</vt:lpstr>
      <vt:lpstr>rating</vt:lpstr>
      <vt:lpstr>Rating and PDS&amp;P	Moody's	Fitch	</vt:lpstr>
      <vt:lpstr>PD</vt:lpstr>
      <vt:lpstr>STAGING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ADARSH PAWAR</cp:lastModifiedBy>
  <dcterms:created xsi:type="dcterms:W3CDTF">2015-06-05T18:17:20Z</dcterms:created>
  <dcterms:modified xsi:type="dcterms:W3CDTF">2025-05-21T08:53:35Z</dcterms:modified>
</cp:coreProperties>
</file>