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0" documentId="13_ncr:1_{B2F8C513-F285-4704-A829-C66F418150D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rovision" sheetId="5" r:id="rId6"/>
    <sheet name="Fact writeen-off" sheetId="6" r:id="rId7"/>
    <sheet name="fact restructred" sheetId="7" r:id="rId8"/>
    <sheet name="rating" sheetId="8" r:id="rId9"/>
    <sheet name="Rating and PDS&amp;P_x0009_Moody's_x0009_Fitch_x0009_" sheetId="9" r:id="rId10"/>
    <sheet name="PD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16" i="8" s="1"/>
  <c r="D21" i="8" s="1"/>
  <c r="D26" i="8" s="1"/>
  <c r="D31" i="8" s="1"/>
  <c r="D36" i="8" s="1"/>
  <c r="D41" i="8" s="1"/>
  <c r="D46" i="8" s="1"/>
  <c r="D51" i="8" s="1"/>
  <c r="D10" i="8"/>
  <c r="D15" i="8" s="1"/>
  <c r="D20" i="8" s="1"/>
  <c r="D25" i="8" s="1"/>
  <c r="D30" i="8" s="1"/>
  <c r="D35" i="8" s="1"/>
  <c r="D40" i="8" s="1"/>
  <c r="D45" i="8" s="1"/>
  <c r="D50" i="8" s="1"/>
  <c r="D9" i="8"/>
  <c r="D14" i="8" s="1"/>
  <c r="D19" i="8" s="1"/>
  <c r="D24" i="8" s="1"/>
  <c r="D29" i="8" s="1"/>
  <c r="D34" i="8" s="1"/>
  <c r="D39" i="8" s="1"/>
  <c r="D44" i="8" s="1"/>
  <c r="D49" i="8" s="1"/>
  <c r="D8" i="8"/>
  <c r="D13" i="8" s="1"/>
  <c r="D18" i="8" s="1"/>
  <c r="D23" i="8" s="1"/>
  <c r="D28" i="8" s="1"/>
  <c r="D33" i="8" s="1"/>
  <c r="D38" i="8" s="1"/>
  <c r="D43" i="8" s="1"/>
  <c r="D48" i="8" s="1"/>
  <c r="D7" i="8"/>
  <c r="D12" i="8" s="1"/>
  <c r="D17" i="8" s="1"/>
  <c r="D22" i="8" s="1"/>
  <c r="D27" i="8" s="1"/>
  <c r="D32" i="8" s="1"/>
  <c r="D37" i="8" s="1"/>
  <c r="D42" i="8" s="1"/>
  <c r="D47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F40" i="7"/>
  <c r="F39" i="7"/>
  <c r="F4" i="7"/>
  <c r="F3" i="7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X51" i="3"/>
  <c r="W51" i="3"/>
  <c r="V51" i="3"/>
  <c r="U51" i="3"/>
  <c r="T51" i="3"/>
  <c r="F51" i="3"/>
  <c r="E51" i="3"/>
  <c r="X50" i="3"/>
  <c r="W50" i="3"/>
  <c r="V50" i="3"/>
  <c r="U50" i="3"/>
  <c r="Y50" i="3" s="1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Y48" i="3" s="1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Y46" i="3" s="1"/>
  <c r="T46" i="3"/>
  <c r="F46" i="3"/>
  <c r="E46" i="3"/>
  <c r="AA46" i="3" s="1"/>
  <c r="X45" i="3"/>
  <c r="W45" i="3"/>
  <c r="V45" i="3"/>
  <c r="U45" i="3"/>
  <c r="T45" i="3"/>
  <c r="F45" i="3"/>
  <c r="E45" i="3"/>
  <c r="X44" i="3"/>
  <c r="W44" i="3"/>
  <c r="V44" i="3"/>
  <c r="U44" i="3"/>
  <c r="Y44" i="3" s="1"/>
  <c r="T44" i="3"/>
  <c r="F44" i="3"/>
  <c r="E44" i="3"/>
  <c r="X43" i="3"/>
  <c r="W43" i="3"/>
  <c r="V43" i="3"/>
  <c r="U43" i="3"/>
  <c r="Y43" i="3" s="1"/>
  <c r="T43" i="3"/>
  <c r="F43" i="3"/>
  <c r="E43" i="3"/>
  <c r="AD43" i="3" s="1"/>
  <c r="X42" i="3"/>
  <c r="W42" i="3"/>
  <c r="V42" i="3"/>
  <c r="U42" i="3"/>
  <c r="Y42" i="3" s="1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Y37" i="3" s="1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T35" i="3"/>
  <c r="F35" i="3"/>
  <c r="E35" i="3"/>
  <c r="AC35" i="3" s="1"/>
  <c r="X34" i="3"/>
  <c r="W34" i="3"/>
  <c r="V34" i="3"/>
  <c r="U34" i="3"/>
  <c r="T34" i="3"/>
  <c r="F34" i="3"/>
  <c r="E34" i="3"/>
  <c r="X33" i="3"/>
  <c r="W33" i="3"/>
  <c r="V33" i="3"/>
  <c r="U33" i="3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T31" i="3"/>
  <c r="F31" i="3"/>
  <c r="E31" i="3"/>
  <c r="AC31" i="3" s="1"/>
  <c r="X30" i="3"/>
  <c r="W30" i="3"/>
  <c r="V30" i="3"/>
  <c r="U30" i="3"/>
  <c r="Y30" i="3" s="1"/>
  <c r="T30" i="3"/>
  <c r="F30" i="3"/>
  <c r="E30" i="3"/>
  <c r="X29" i="3"/>
  <c r="W29" i="3"/>
  <c r="V29" i="3"/>
  <c r="U29" i="3"/>
  <c r="Y29" i="3" s="1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Y27" i="3" s="1"/>
  <c r="T27" i="3"/>
  <c r="F27" i="3"/>
  <c r="E27" i="3"/>
  <c r="X26" i="3"/>
  <c r="W26" i="3"/>
  <c r="V26" i="3"/>
  <c r="U26" i="3"/>
  <c r="Y26" i="3" s="1"/>
  <c r="T26" i="3"/>
  <c r="F26" i="3"/>
  <c r="E26" i="3"/>
  <c r="X25" i="3"/>
  <c r="W25" i="3"/>
  <c r="V25" i="3"/>
  <c r="U25" i="3"/>
  <c r="Y25" i="3" s="1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Y22" i="3" s="1"/>
  <c r="T22" i="3"/>
  <c r="F22" i="3"/>
  <c r="E22" i="3"/>
  <c r="AD22" i="3" s="1"/>
  <c r="X21" i="3"/>
  <c r="W21" i="3"/>
  <c r="V21" i="3"/>
  <c r="U21" i="3"/>
  <c r="T21" i="3"/>
  <c r="F21" i="3"/>
  <c r="E21" i="3"/>
  <c r="AD21" i="3" s="1"/>
  <c r="X20" i="3"/>
  <c r="W20" i="3"/>
  <c r="V20" i="3"/>
  <c r="U20" i="3"/>
  <c r="Y20" i="3" s="1"/>
  <c r="T20" i="3"/>
  <c r="F20" i="3"/>
  <c r="E20" i="3"/>
  <c r="X19" i="3"/>
  <c r="W19" i="3"/>
  <c r="V19" i="3"/>
  <c r="U19" i="3"/>
  <c r="T19" i="3"/>
  <c r="F19" i="3"/>
  <c r="E19" i="3"/>
  <c r="X18" i="3"/>
  <c r="W18" i="3"/>
  <c r="V18" i="3"/>
  <c r="U18" i="3"/>
  <c r="Y18" i="3" s="1"/>
  <c r="T18" i="3"/>
  <c r="F18" i="3"/>
  <c r="E18" i="3"/>
  <c r="X17" i="3"/>
  <c r="W17" i="3"/>
  <c r="V17" i="3"/>
  <c r="U17" i="3"/>
  <c r="Y17" i="3" s="1"/>
  <c r="T17" i="3"/>
  <c r="F17" i="3"/>
  <c r="E17" i="3"/>
  <c r="K17" i="3" s="1"/>
  <c r="X16" i="3"/>
  <c r="W16" i="3"/>
  <c r="V16" i="3"/>
  <c r="U16" i="3"/>
  <c r="T16" i="3"/>
  <c r="F16" i="3"/>
  <c r="E16" i="3"/>
  <c r="AD16" i="3" s="1"/>
  <c r="X15" i="3"/>
  <c r="W15" i="3"/>
  <c r="V15" i="3"/>
  <c r="U15" i="3"/>
  <c r="Y15" i="3" s="1"/>
  <c r="T15" i="3"/>
  <c r="F15" i="3"/>
  <c r="E15" i="3"/>
  <c r="X14" i="3"/>
  <c r="W14" i="3"/>
  <c r="V14" i="3"/>
  <c r="U14" i="3"/>
  <c r="T14" i="3"/>
  <c r="F14" i="3"/>
  <c r="E14" i="3"/>
  <c r="X13" i="3"/>
  <c r="W13" i="3"/>
  <c r="V13" i="3"/>
  <c r="U13" i="3"/>
  <c r="T13" i="3"/>
  <c r="F13" i="3"/>
  <c r="E13" i="3"/>
  <c r="AD13" i="3" s="1"/>
  <c r="X12" i="3"/>
  <c r="W12" i="3"/>
  <c r="V12" i="3"/>
  <c r="U12" i="3"/>
  <c r="T12" i="3"/>
  <c r="F12" i="3"/>
  <c r="E12" i="3"/>
  <c r="AD12" i="3" s="1"/>
  <c r="X11" i="3"/>
  <c r="W11" i="3"/>
  <c r="V11" i="3"/>
  <c r="U11" i="3"/>
  <c r="Y11" i="3" s="1"/>
  <c r="T11" i="3"/>
  <c r="F11" i="3"/>
  <c r="E11" i="3"/>
  <c r="X10" i="3"/>
  <c r="W10" i="3"/>
  <c r="V10" i="3"/>
  <c r="U10" i="3"/>
  <c r="Y10" i="3" s="1"/>
  <c r="T10" i="3"/>
  <c r="F10" i="3"/>
  <c r="E10" i="3"/>
  <c r="AC10" i="3" s="1"/>
  <c r="X9" i="3"/>
  <c r="W9" i="3"/>
  <c r="V9" i="3"/>
  <c r="U9" i="3"/>
  <c r="T9" i="3"/>
  <c r="F9" i="3"/>
  <c r="E9" i="3"/>
  <c r="AC9" i="3" s="1"/>
  <c r="X8" i="3"/>
  <c r="W8" i="3"/>
  <c r="V8" i="3"/>
  <c r="U8" i="3"/>
  <c r="T8" i="3"/>
  <c r="F8" i="3"/>
  <c r="E8" i="3"/>
  <c r="X7" i="3"/>
  <c r="W7" i="3"/>
  <c r="V7" i="3"/>
  <c r="U7" i="3"/>
  <c r="Y7" i="3" s="1"/>
  <c r="T7" i="3"/>
  <c r="F7" i="3"/>
  <c r="E7" i="3"/>
  <c r="X6" i="3"/>
  <c r="W6" i="3"/>
  <c r="V6" i="3"/>
  <c r="U6" i="3"/>
  <c r="T6" i="3"/>
  <c r="F6" i="3"/>
  <c r="E6" i="3"/>
  <c r="AC6" i="3" s="1"/>
  <c r="X5" i="3"/>
  <c r="W5" i="3"/>
  <c r="V5" i="3"/>
  <c r="U5" i="3"/>
  <c r="T5" i="3"/>
  <c r="F5" i="3"/>
  <c r="E5" i="3"/>
  <c r="X4" i="3"/>
  <c r="W4" i="3"/>
  <c r="V4" i="3"/>
  <c r="U4" i="3"/>
  <c r="Y4" i="3" s="1"/>
  <c r="T4" i="3"/>
  <c r="F4" i="3"/>
  <c r="E4" i="3"/>
  <c r="AB4" i="3" s="1"/>
  <c r="X3" i="3"/>
  <c r="W3" i="3"/>
  <c r="V3" i="3"/>
  <c r="U3" i="3"/>
  <c r="Y3" i="3" s="1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B2" i="3" l="1"/>
  <c r="AD2" i="3"/>
  <c r="AC2" i="3"/>
  <c r="K2" i="3"/>
  <c r="Z2" i="3"/>
  <c r="AD3" i="3"/>
  <c r="K3" i="3"/>
  <c r="G3" i="3"/>
  <c r="Z3" i="3"/>
  <c r="Z4" i="3"/>
  <c r="G5" i="3"/>
  <c r="Y5" i="3"/>
  <c r="Z5" i="3" s="1"/>
  <c r="G6" i="3"/>
  <c r="Y6" i="3"/>
  <c r="Z6" i="3" s="1"/>
  <c r="AC7" i="3"/>
  <c r="AA7" i="3"/>
  <c r="K7" i="3"/>
  <c r="G7" i="3"/>
  <c r="Z7" i="3"/>
  <c r="AC8" i="3"/>
  <c r="AD8" i="3"/>
  <c r="AB8" i="3"/>
  <c r="G8" i="3"/>
  <c r="Y8" i="3"/>
  <c r="Z8" i="3" s="1"/>
  <c r="G9" i="3"/>
  <c r="Y9" i="3"/>
  <c r="Z9" i="3" s="1"/>
  <c r="AA10" i="3"/>
  <c r="Z10" i="3"/>
  <c r="AD11" i="3"/>
  <c r="AC11" i="3"/>
  <c r="AB11" i="3"/>
  <c r="AA11" i="3"/>
  <c r="G11" i="3"/>
  <c r="Z11" i="3"/>
  <c r="AD14" i="3"/>
  <c r="AC14" i="3"/>
  <c r="AB14" i="3"/>
  <c r="AA14" i="3"/>
  <c r="K14" i="3"/>
  <c r="G14" i="3"/>
  <c r="AA15" i="3"/>
  <c r="AD15" i="3"/>
  <c r="AC15" i="3"/>
  <c r="AB15" i="3"/>
  <c r="K15" i="3"/>
  <c r="Z15" i="3"/>
  <c r="Y16" i="3"/>
  <c r="Z16" i="3" s="1"/>
  <c r="G17" i="3"/>
  <c r="Z17" i="3"/>
  <c r="AD18" i="3"/>
  <c r="AC18" i="3"/>
  <c r="AB18" i="3"/>
  <c r="K18" i="3"/>
  <c r="G18" i="3"/>
  <c r="Z18" i="3"/>
  <c r="AA19" i="3"/>
  <c r="AB19" i="3"/>
  <c r="G19" i="3"/>
  <c r="AB20" i="3"/>
  <c r="AA20" i="3"/>
  <c r="Y21" i="3"/>
  <c r="Z21" i="3" s="1"/>
  <c r="G22" i="3"/>
  <c r="Z22" i="3"/>
  <c r="AD23" i="3"/>
  <c r="AB23" i="3"/>
  <c r="G23" i="3"/>
  <c r="Y23" i="3"/>
  <c r="Z23" i="3" s="1"/>
  <c r="AB24" i="3"/>
  <c r="Y24" i="3"/>
  <c r="Z24" i="3" s="1"/>
  <c r="G25" i="3"/>
  <c r="Z25" i="3"/>
  <c r="AC26" i="3"/>
  <c r="AA26" i="3"/>
  <c r="G26" i="3"/>
  <c r="Z26" i="3"/>
  <c r="Z27" i="3"/>
  <c r="G28" i="3"/>
  <c r="Z28" i="3"/>
  <c r="AC29" i="3"/>
  <c r="AA29" i="3"/>
  <c r="K29" i="3"/>
  <c r="G29" i="3"/>
  <c r="Z29" i="3"/>
  <c r="AC30" i="3"/>
  <c r="AA30" i="3"/>
  <c r="K30" i="3"/>
  <c r="G30" i="3"/>
  <c r="Z30" i="3"/>
  <c r="Y31" i="3"/>
  <c r="Z31" i="3" s="1"/>
  <c r="AD32" i="3"/>
  <c r="K32" i="3"/>
  <c r="AA32" i="3"/>
  <c r="G32" i="3"/>
  <c r="Z32" i="3"/>
  <c r="AC33" i="3"/>
  <c r="AD33" i="3"/>
  <c r="AB33" i="3"/>
  <c r="AA33" i="3"/>
  <c r="K33" i="3"/>
  <c r="G33" i="3"/>
  <c r="Y33" i="3"/>
  <c r="Z33" i="3" s="1"/>
  <c r="AD34" i="3"/>
  <c r="AB34" i="3"/>
  <c r="K34" i="3"/>
  <c r="AA34" i="3"/>
  <c r="Y34" i="3"/>
  <c r="Z34" i="3" s="1"/>
  <c r="G35" i="3"/>
  <c r="Y35" i="3"/>
  <c r="Z35" i="3" s="1"/>
  <c r="AC36" i="3"/>
  <c r="AA36" i="3"/>
  <c r="AB36" i="3"/>
  <c r="G36" i="3"/>
  <c r="Z36" i="3"/>
  <c r="AC37" i="3"/>
  <c r="AB37" i="3"/>
  <c r="AA37" i="3"/>
  <c r="K37" i="3"/>
  <c r="AD37" i="3"/>
  <c r="G37" i="3"/>
  <c r="Z37" i="3"/>
  <c r="AC38" i="3"/>
  <c r="AB38" i="3"/>
  <c r="AA38" i="3"/>
  <c r="K38" i="3"/>
  <c r="AD38" i="3"/>
  <c r="Z38" i="3"/>
  <c r="AC39" i="3"/>
  <c r="K39" i="3"/>
  <c r="AD39" i="3"/>
  <c r="Z39" i="3"/>
  <c r="AD40" i="3"/>
  <c r="AC40" i="3"/>
  <c r="AB40" i="3"/>
  <c r="AA40" i="3"/>
  <c r="G40" i="3"/>
  <c r="AA41" i="3"/>
  <c r="AD41" i="3"/>
  <c r="AC41" i="3"/>
  <c r="G41" i="3"/>
  <c r="Z41" i="3"/>
  <c r="AA42" i="3"/>
  <c r="AB42" i="3"/>
  <c r="G42" i="3"/>
  <c r="Z42" i="3"/>
  <c r="G43" i="3"/>
  <c r="Z43" i="3"/>
  <c r="AA44" i="3"/>
  <c r="AC44" i="3"/>
  <c r="AB44" i="3"/>
  <c r="G44" i="3"/>
  <c r="Z44" i="3"/>
  <c r="G45" i="3"/>
  <c r="Y47" i="3"/>
  <c r="Z47" i="3" s="1"/>
  <c r="G48" i="3"/>
  <c r="Y49" i="3"/>
  <c r="Z49" i="3" s="1"/>
  <c r="G50" i="3"/>
  <c r="G51" i="3"/>
  <c r="Z20" i="3"/>
  <c r="AA25" i="3"/>
  <c r="K25" i="3"/>
  <c r="AC25" i="3"/>
  <c r="AB28" i="3"/>
  <c r="AD28" i="3"/>
  <c r="Y45" i="3"/>
  <c r="Z45" i="3" s="1"/>
  <c r="AC46" i="3"/>
  <c r="AB46" i="3"/>
  <c r="Z46" i="3"/>
  <c r="AC48" i="3"/>
  <c r="AB48" i="3"/>
  <c r="Z48" i="3"/>
  <c r="AA50" i="3"/>
  <c r="AD50" i="3"/>
  <c r="AC50" i="3"/>
  <c r="Z50" i="3"/>
  <c r="AC4" i="3"/>
  <c r="AC42" i="3"/>
  <c r="AD46" i="3"/>
  <c r="AA4" i="3"/>
  <c r="AA48" i="3"/>
  <c r="AA13" i="3"/>
  <c r="AB17" i="3"/>
  <c r="AB27" i="3"/>
  <c r="AD27" i="3"/>
  <c r="G46" i="3"/>
  <c r="K48" i="3"/>
  <c r="AD48" i="3"/>
  <c r="AB3" i="3"/>
  <c r="AD4" i="3"/>
  <c r="AA6" i="3"/>
  <c r="K13" i="3"/>
  <c r="AB13" i="3"/>
  <c r="Y14" i="3"/>
  <c r="Z14" i="3" s="1"/>
  <c r="AA16" i="3"/>
  <c r="AC17" i="3"/>
  <c r="AD20" i="3"/>
  <c r="AB22" i="3"/>
  <c r="AA24" i="3"/>
  <c r="K24" i="3"/>
  <c r="AC24" i="3"/>
  <c r="AD25" i="3"/>
  <c r="K28" i="3"/>
  <c r="AA28" i="3"/>
  <c r="AB32" i="3"/>
  <c r="AC34" i="3"/>
  <c r="AD42" i="3"/>
  <c r="AD44" i="3"/>
  <c r="AB51" i="3"/>
  <c r="AD51" i="3"/>
  <c r="AA17" i="3"/>
  <c r="G13" i="3"/>
  <c r="AC20" i="3"/>
  <c r="AA3" i="3"/>
  <c r="K9" i="3"/>
  <c r="AA9" i="3"/>
  <c r="G12" i="3"/>
  <c r="AA12" i="3"/>
  <c r="AC13" i="3"/>
  <c r="G16" i="3"/>
  <c r="AB16" i="3"/>
  <c r="AD17" i="3"/>
  <c r="G27" i="3"/>
  <c r="AC28" i="3"/>
  <c r="AB30" i="3"/>
  <c r="AD30" i="3"/>
  <c r="G31" i="3"/>
  <c r="AA31" i="3"/>
  <c r="K35" i="3"/>
  <c r="AA35" i="3"/>
  <c r="AC47" i="3"/>
  <c r="AB47" i="3"/>
  <c r="AC49" i="3"/>
  <c r="AB49" i="3"/>
  <c r="AA51" i="3"/>
  <c r="G4" i="3"/>
  <c r="AB6" i="3"/>
  <c r="AD6" i="3"/>
  <c r="G10" i="3"/>
  <c r="AA22" i="3"/>
  <c r="K22" i="3"/>
  <c r="AC22" i="3"/>
  <c r="K4" i="3"/>
  <c r="AB10" i="3"/>
  <c r="G20" i="3"/>
  <c r="AB25" i="3"/>
  <c r="AC3" i="3"/>
  <c r="AA5" i="3"/>
  <c r="AC5" i="3"/>
  <c r="AB9" i="3"/>
  <c r="K12" i="3"/>
  <c r="AB12" i="3"/>
  <c r="Y13" i="3"/>
  <c r="Z13" i="3" s="1"/>
  <c r="AC16" i="3"/>
  <c r="AC19" i="3"/>
  <c r="AA21" i="3"/>
  <c r="AC21" i="3"/>
  <c r="G24" i="3"/>
  <c r="AB26" i="3"/>
  <c r="AD26" i="3"/>
  <c r="K27" i="3"/>
  <c r="AA27" i="3"/>
  <c r="AB31" i="3"/>
  <c r="G34" i="3"/>
  <c r="AB35" i="3"/>
  <c r="G39" i="3"/>
  <c r="AA39" i="3"/>
  <c r="Y40" i="3"/>
  <c r="Z40" i="3" s="1"/>
  <c r="AB41" i="3"/>
  <c r="AA43" i="3"/>
  <c r="AB43" i="3"/>
  <c r="AB45" i="3"/>
  <c r="AC45" i="3"/>
  <c r="G47" i="3"/>
  <c r="AA47" i="3"/>
  <c r="G49" i="3"/>
  <c r="AA49" i="3"/>
  <c r="AC51" i="3"/>
  <c r="AB7" i="3"/>
  <c r="AD7" i="3"/>
  <c r="AA8" i="3"/>
  <c r="AD9" i="3"/>
  <c r="AC12" i="3"/>
  <c r="G15" i="3"/>
  <c r="AD19" i="3"/>
  <c r="G21" i="3"/>
  <c r="AB21" i="3"/>
  <c r="AA23" i="3"/>
  <c r="K23" i="3"/>
  <c r="AC23" i="3"/>
  <c r="AD24" i="3"/>
  <c r="AC27" i="3"/>
  <c r="AB29" i="3"/>
  <c r="AD29" i="3"/>
  <c r="AD31" i="3"/>
  <c r="AD35" i="3"/>
  <c r="G38" i="3"/>
  <c r="AB39" i="3"/>
  <c r="AC43" i="3"/>
  <c r="AD45" i="3"/>
  <c r="K47" i="3"/>
  <c r="AD47" i="3"/>
  <c r="K49" i="3"/>
  <c r="AD49" i="3"/>
  <c r="AB50" i="3"/>
  <c r="AB5" i="3"/>
  <c r="G2" i="3"/>
  <c r="AA2" i="3"/>
  <c r="AD5" i="3"/>
  <c r="AD10" i="3"/>
  <c r="Y12" i="3"/>
  <c r="Z12" i="3" s="1"/>
  <c r="AA18" i="3"/>
  <c r="Y19" i="3"/>
  <c r="Z19" i="3" s="1"/>
  <c r="AC32" i="3"/>
  <c r="AD36" i="3"/>
  <c r="Y51" i="3"/>
  <c r="Z51" i="3" s="1"/>
  <c r="AA45" i="3"/>
  <c r="K42" i="3"/>
  <c r="K43" i="3"/>
  <c r="K44" i="3"/>
</calcChain>
</file>

<file path=xl/sharedStrings.xml><?xml version="1.0" encoding="utf-8"?>
<sst xmlns="http://schemas.openxmlformats.org/spreadsheetml/2006/main" count="1765" uniqueCount="389">
  <si>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</si>
  <si>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</si>
  <si>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</si>
  <si>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</si>
  <si>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</si>
  <si>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</si>
  <si>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</si>
  <si>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</si>
  <si>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</si>
  <si>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</si>
  <si>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</si>
  <si>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</si>
  <si>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</si>
  <si>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</si>
  <si>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</si>
  <si>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</si>
  <si>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</si>
  <si>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</si>
  <si>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</si>
  <si>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</si>
  <si>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</si>
  <si>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</si>
  <si>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</si>
  <si>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</si>
  <si>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</si>
  <si>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</si>
  <si>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</si>
  <si>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</si>
  <si>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</si>
  <si>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</si>
  <si>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</si>
  <si>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</si>
  <si>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</si>
  <si>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</si>
  <si>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</si>
  <si>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</si>
  <si>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</si>
  <si>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</si>
  <si>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</si>
  <si>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</si>
  <si>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</si>
  <si>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</si>
  <si>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</si>
  <si>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</si>
  <si>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</si>
  <si>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</si>
  <si>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</si>
  <si>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</si>
  <si>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</si>
  <si>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</si>
  <si>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</si>
  <si>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</si>
  <si>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</si>
  <si>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</si>
  <si>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</si>
  <si>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</si>
  <si>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</si>
  <si>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</si>
  <si>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</si>
  <si>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</si>
  <si>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</si>
  <si>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</si>
  <si>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</si>
  <si>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</si>
  <si>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</si>
  <si>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</si>
  <si>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</si>
  <si>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</si>
  <si>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</si>
  <si>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</si>
  <si>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</si>
  <si>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</si>
  <si>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</si>
  <si>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</si>
  <si>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</si>
  <si>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</si>
  <si>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</si>
  <si>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</si>
  <si>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</si>
  <si>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</si>
  <si>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</si>
  <si>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</si>
  <si>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</si>
  <si>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</si>
  <si>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</si>
  <si>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</si>
  <si>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</si>
  <si>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</si>
  <si>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</si>
  <si>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</si>
  <si>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</si>
  <si>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</si>
  <si>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</si>
  <si>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</si>
  <si>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</si>
  <si>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</si>
  <si>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</si>
  <si>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</si>
  <si>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</si>
  <si>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</si>
  <si>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</si>
  <si>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</si>
  <si>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</si>
  <si>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</si>
  <si>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</si>
  <si>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</si>
  <si>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</si>
  <si>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</si>
  <si>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</si>
  <si>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</si>
  <si>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</si>
  <si>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</si>
  <si>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</si>
  <si>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</si>
  <si>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31/12/2022</t>
  </si>
  <si>
    <t>3D</t>
  </si>
  <si>
    <t>3E</t>
  </si>
  <si>
    <t>3C</t>
  </si>
  <si>
    <t>Customer ID</t>
  </si>
  <si>
    <t>Customer Name</t>
  </si>
  <si>
    <t>Collateral Value</t>
  </si>
  <si>
    <t>Collateral Type</t>
  </si>
  <si>
    <t>Collateral Name</t>
  </si>
  <si>
    <t>Collateral Grade</t>
  </si>
  <si>
    <t>Collatral Land &amp; Building</t>
  </si>
  <si>
    <t>50%</t>
  </si>
  <si>
    <t>Building1</t>
  </si>
  <si>
    <t>Land1</t>
  </si>
  <si>
    <t>100%</t>
  </si>
  <si>
    <t>Others1</t>
  </si>
  <si>
    <t>Land2</t>
  </si>
  <si>
    <t>Building2</t>
  </si>
  <si>
    <t>Collatral Cash, Gold &amp; Other Riskfree Assests</t>
  </si>
  <si>
    <t>0%</t>
  </si>
  <si>
    <t>Cash1</t>
  </si>
  <si>
    <t>Gold1</t>
  </si>
  <si>
    <t>Others2</t>
  </si>
  <si>
    <t>Building3</t>
  </si>
  <si>
    <t>Building4</t>
  </si>
  <si>
    <t>Collatral Shares &amp; Other Paper Assests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</si>
  <si>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</si>
  <si>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</si>
  <si>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</si>
  <si>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</si>
  <si>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</si>
  <si>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</si>
  <si>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</si>
  <si>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</si>
  <si>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</si>
  <si>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</si>
  <si>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</si>
  <si>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</si>
  <si>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</si>
  <si>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</si>
  <si>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</si>
  <si>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</si>
  <si>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Building6</t>
  </si>
  <si>
    <t>Land6</t>
  </si>
  <si>
    <t>Risk Free Assest2</t>
  </si>
  <si>
    <t>Gold4</t>
  </si>
  <si>
    <t>Others4</t>
  </si>
  <si>
    <t>Land7</t>
  </si>
  <si>
    <t>Land8</t>
  </si>
  <si>
    <t>Shares7</t>
  </si>
  <si>
    <t>Shares8</t>
  </si>
  <si>
    <t>Others5</t>
  </si>
  <si>
    <t>Shares9</t>
  </si>
  <si>
    <t>Shares10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</si>
  <si>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</si>
  <si>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</si>
  <si>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</si>
  <si>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</si>
  <si>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</si>
  <si>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</si>
  <si>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</si>
  <si>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</si>
  <si>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</si>
  <si>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Land10</t>
  </si>
  <si>
    <t>Land11</t>
  </si>
  <si>
    <t>Others9</t>
  </si>
  <si>
    <t>Shares11</t>
  </si>
  <si>
    <t>Shares12</t>
  </si>
  <si>
    <t>Others10</t>
  </si>
  <si>
    <t>Land12</t>
  </si>
  <si>
    <t>Building8</t>
  </si>
  <si>
    <t>Others11</t>
  </si>
  <si>
    <t>Shares13</t>
  </si>
  <si>
    <t>Shares14</t>
  </si>
  <si>
    <t>Others12</t>
  </si>
  <si>
    <t>Building9</t>
  </si>
  <si>
    <t>Building10</t>
  </si>
  <si>
    <t>Others13</t>
  </si>
  <si>
    <t>Cash5</t>
  </si>
  <si>
    <t>Gold5</t>
  </si>
  <si>
    <t>Others14</t>
  </si>
  <si>
    <t>Shares15</t>
  </si>
  <si>
    <t>Shares16</t>
  </si>
  <si>
    <t>Others15</t>
  </si>
  <si>
    <t>Building11</t>
  </si>
  <si>
    <t>Building12</t>
  </si>
  <si>
    <t>Shares17</t>
  </si>
  <si>
    <t>Shares18</t>
  </si>
  <si>
    <t>Others16</t>
  </si>
  <si>
    <t>Others17</t>
  </si>
  <si>
    <t>Others18</t>
  </si>
  <si>
    <t>Land13</t>
  </si>
  <si>
    <t>Building13</t>
  </si>
  <si>
    <t>Gold6</t>
  </si>
  <si>
    <t>Risk Free Assest5</t>
  </si>
  <si>
    <t>Others19</t>
  </si>
  <si>
    <t>Building14</t>
  </si>
  <si>
    <t>Land14</t>
  </si>
  <si>
    <t>Shares19</t>
  </si>
  <si>
    <t>Shares20</t>
  </si>
  <si>
    <t>Others20</t>
  </si>
  <si>
    <t>Others21</t>
  </si>
  <si>
    <t>Cash6</t>
  </si>
  <si>
    <t>Gold7</t>
  </si>
  <si>
    <t>Shares21</t>
  </si>
  <si>
    <t>Shares22</t>
  </si>
  <si>
    <t>Others22</t>
  </si>
  <si>
    <t>Land15</t>
  </si>
  <si>
    <t>Building15</t>
  </si>
  <si>
    <t>Risk Free Assest6</t>
  </si>
  <si>
    <t>Risk Free Assest7</t>
  </si>
  <si>
    <t>Others23</t>
  </si>
  <si>
    <t>Shares23</t>
  </si>
  <si>
    <t>Shares24</t>
  </si>
  <si>
    <t>Others24</t>
  </si>
  <si>
    <t>Gold8</t>
  </si>
  <si>
    <t>Risk Free Assest8</t>
  </si>
  <si>
    <t>Others25</t>
  </si>
  <si>
    <t>Risk Free Assest9</t>
  </si>
  <si>
    <t>Risk Free Assest10</t>
  </si>
  <si>
    <t>Shares25</t>
  </si>
  <si>
    <t>Shares26</t>
  </si>
  <si>
    <t>Others26</t>
  </si>
  <si>
    <t>Land16</t>
  </si>
  <si>
    <t>Building16</t>
  </si>
  <si>
    <t>Land17</t>
  </si>
  <si>
    <t>Building17</t>
  </si>
  <si>
    <t>Shares27</t>
  </si>
  <si>
    <t>Shares28</t>
  </si>
  <si>
    <t>Others27</t>
  </si>
  <si>
    <t>Building18</t>
  </si>
  <si>
    <t>Building19</t>
  </si>
  <si>
    <t>Cash7</t>
  </si>
  <si>
    <t>Risk Free Assest11</t>
  </si>
  <si>
    <t>Building20</t>
  </si>
  <si>
    <t>Building21</t>
  </si>
  <si>
    <t>Cash8</t>
  </si>
  <si>
    <t>Risk Free Assest12</t>
  </si>
  <si>
    <t>Shares29</t>
  </si>
  <si>
    <t>Shares30</t>
  </si>
  <si>
    <t>Building22</t>
  </si>
  <si>
    <t>Building23</t>
  </si>
  <si>
    <t>Others28</t>
  </si>
  <si>
    <t>Building24</t>
  </si>
  <si>
    <t>Land18</t>
  </si>
  <si>
    <t>Cash9</t>
  </si>
  <si>
    <t>Gold9</t>
  </si>
  <si>
    <t>Shares31</t>
  </si>
  <si>
    <t>Shares32</t>
  </si>
  <si>
    <t>Others29</t>
  </si>
  <si>
    <t>Cash10</t>
  </si>
  <si>
    <t>Risk Free Assest13</t>
  </si>
  <si>
    <t>Others30</t>
  </si>
  <si>
    <t>Building25</t>
  </si>
  <si>
    <t>Land19</t>
  </si>
  <si>
    <t>Shares33</t>
  </si>
  <si>
    <t>Shares34</t>
  </si>
  <si>
    <t>Shares35</t>
  </si>
  <si>
    <t>Shares36</t>
  </si>
  <si>
    <t>Others31</t>
  </si>
  <si>
    <t>Building26</t>
  </si>
  <si>
    <t>Land20</t>
  </si>
  <si>
    <t>Gold10</t>
  </si>
  <si>
    <t>Risk Free Assest14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</si>
  <si>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</si>
  <si>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</si>
  <si>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</si>
  <si>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</si>
  <si>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</si>
  <si>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</si>
  <si>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</si>
  <si>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</si>
  <si>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</si>
  <si>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</si>
  <si>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</si>
  <si>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</si>
  <si>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</si>
  <si>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GreenLeaf Enterprises</t>
  </si>
  <si>
    <t>Y</t>
  </si>
  <si>
    <t>RedStone Technologies</t>
  </si>
  <si>
    <t>QuantumLeap Dynamics</t>
  </si>
  <si>
    <t>Apex Innovations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</si>
  <si>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</si>
  <si>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</si>
  <si>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</si>
  <si>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</si>
  <si>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</si>
  <si>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</si>
  <si>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</si>
  <si>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</si>
  <si>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</si>
  <si>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</si>
  <si>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</si>
  <si>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</si>
  <si>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</si>
  <si>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</si>
  <si>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</si>
  <si>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</si>
  <si>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</si>
  <si>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</si>
  <si>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</si>
  <si>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</si>
  <si>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</si>
  <si>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</si>
  <si>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</si>
  <si>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</si>
  <si>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</si>
  <si>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</si>
  <si>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</si>
  <si>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</si>
  <si>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</si>
  <si>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</si>
  <si>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</si>
  <si>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</si>
  <si>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</si>
  <si>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</si>
  <si>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</si>
  <si>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</si>
  <si>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</si>
  <si>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</si>
  <si>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</si>
  <si>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</si>
  <si>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</si>
  <si>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</si>
  <si>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</si>
  <si>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</si>
  <si>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</si>
  <si>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</si>
  <si>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</si>
  <si>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</si>
  <si>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</si>
  <si>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</si>
  <si>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</si>
  <si>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</si>
  <si>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</si>
  <si>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</si>
  <si>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</si>
  <si>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</si>
  <si>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</si>
  <si>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</si>
  <si>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 xml:space="preserve"> 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</si>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</sst>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4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tabSelected="1" workbookViewId="0">
      <selection activeCell="B3" sqref="B3:E16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topLeftCell="A8" workbookViewId="0">
      <selection activeCell="H1" sqref="H1:J22"/>
    </sheetView>
  </sheetViews>
  <sheetFormatPr defaultRowHeight="15"/>
  <sheetData>
    <row r="1" spans="1:13" ht="30" customHeight="1">
      <c r="A1" s="32" t="s">
        <v>349</v>
      </c>
      <c r="B1" s="32" t="s">
        <v>350</v>
      </c>
      <c r="C1" s="32" t="s">
        <v>351</v>
      </c>
      <c r="D1" s="32" t="s">
        <v>352</v>
      </c>
      <c r="E1" s="33" t="s">
        <v>353</v>
      </c>
      <c r="M1" t="s">
        <v>354</v>
      </c>
    </row>
    <row r="2" spans="1:13">
      <c r="A2" t="s">
        <v>355</v>
      </c>
      <c r="B2" t="s">
        <v>356</v>
      </c>
      <c r="C2" t="s">
        <v>355</v>
      </c>
      <c r="D2">
        <v>21</v>
      </c>
      <c r="E2">
        <v>1</v>
      </c>
    </row>
    <row r="3" spans="1:13">
      <c r="A3" t="s">
        <v>357</v>
      </c>
      <c r="B3" t="s">
        <v>358</v>
      </c>
      <c r="C3" t="s">
        <v>357</v>
      </c>
      <c r="D3">
        <v>20</v>
      </c>
      <c r="E3">
        <v>2</v>
      </c>
    </row>
    <row r="4" spans="1:13">
      <c r="A4" t="s">
        <v>347</v>
      </c>
      <c r="B4" t="s">
        <v>359</v>
      </c>
      <c r="C4" t="s">
        <v>347</v>
      </c>
      <c r="D4">
        <v>19</v>
      </c>
      <c r="E4">
        <v>3</v>
      </c>
    </row>
    <row r="5" spans="1:13">
      <c r="A5" t="s">
        <v>337</v>
      </c>
      <c r="B5" t="s">
        <v>338</v>
      </c>
      <c r="C5" t="s">
        <v>337</v>
      </c>
      <c r="D5">
        <v>18</v>
      </c>
      <c r="E5">
        <v>4</v>
      </c>
    </row>
    <row r="6" spans="1:13">
      <c r="A6" t="s">
        <v>340</v>
      </c>
      <c r="B6" t="s">
        <v>339</v>
      </c>
      <c r="C6" t="s">
        <v>340</v>
      </c>
      <c r="D6">
        <v>17</v>
      </c>
      <c r="E6">
        <v>5</v>
      </c>
    </row>
    <row r="7" spans="1:13">
      <c r="A7" t="s">
        <v>335</v>
      </c>
      <c r="B7" t="s">
        <v>336</v>
      </c>
      <c r="C7" t="s">
        <v>335</v>
      </c>
      <c r="D7">
        <v>16</v>
      </c>
      <c r="E7">
        <v>6</v>
      </c>
    </row>
    <row r="8" spans="1:13">
      <c r="A8" t="s">
        <v>344</v>
      </c>
      <c r="B8" t="s">
        <v>341</v>
      </c>
      <c r="C8" t="s">
        <v>344</v>
      </c>
      <c r="D8">
        <v>15</v>
      </c>
      <c r="E8">
        <v>7</v>
      </c>
    </row>
    <row r="9" spans="1:13">
      <c r="A9" t="s">
        <v>343</v>
      </c>
      <c r="B9" t="s">
        <v>360</v>
      </c>
      <c r="C9" t="s">
        <v>343</v>
      </c>
      <c r="D9">
        <v>14</v>
      </c>
      <c r="E9">
        <v>8</v>
      </c>
    </row>
    <row r="10" spans="1:13">
      <c r="A10" t="s">
        <v>342</v>
      </c>
      <c r="B10" t="s">
        <v>361</v>
      </c>
      <c r="C10" t="s">
        <v>342</v>
      </c>
      <c r="D10">
        <v>13</v>
      </c>
      <c r="E10">
        <v>9</v>
      </c>
    </row>
    <row r="11" spans="1:13">
      <c r="A11" t="s">
        <v>362</v>
      </c>
      <c r="B11" t="s">
        <v>363</v>
      </c>
      <c r="C11" t="s">
        <v>362</v>
      </c>
      <c r="D11">
        <v>12</v>
      </c>
      <c r="E11">
        <v>10</v>
      </c>
    </row>
    <row r="12" spans="1:13">
      <c r="A12" t="s">
        <v>348</v>
      </c>
      <c r="B12" t="s">
        <v>364</v>
      </c>
      <c r="C12" t="s">
        <v>348</v>
      </c>
      <c r="D12">
        <v>11</v>
      </c>
      <c r="E12">
        <v>11</v>
      </c>
    </row>
    <row r="13" spans="1:13">
      <c r="A13" t="s">
        <v>365</v>
      </c>
      <c r="B13" t="s">
        <v>366</v>
      </c>
      <c r="C13" t="s">
        <v>365</v>
      </c>
      <c r="D13">
        <v>10</v>
      </c>
      <c r="E13">
        <v>12</v>
      </c>
    </row>
    <row r="14" spans="1:13">
      <c r="A14" t="s">
        <v>367</v>
      </c>
      <c r="B14" t="s">
        <v>368</v>
      </c>
      <c r="C14" t="s">
        <v>367</v>
      </c>
      <c r="D14">
        <v>9</v>
      </c>
      <c r="E14">
        <v>13</v>
      </c>
    </row>
    <row r="15" spans="1:13">
      <c r="A15" t="s">
        <v>346</v>
      </c>
      <c r="B15" t="s">
        <v>369</v>
      </c>
      <c r="C15" t="s">
        <v>346</v>
      </c>
      <c r="D15">
        <v>8</v>
      </c>
      <c r="E15">
        <v>14</v>
      </c>
    </row>
    <row r="16" spans="1:13">
      <c r="A16" t="s">
        <v>370</v>
      </c>
      <c r="B16" t="s">
        <v>371</v>
      </c>
      <c r="C16" t="s">
        <v>370</v>
      </c>
      <c r="D16">
        <v>7</v>
      </c>
      <c r="E16">
        <v>15</v>
      </c>
    </row>
    <row r="17" spans="1:5">
      <c r="A17" t="s">
        <v>372</v>
      </c>
      <c r="B17" t="s">
        <v>373</v>
      </c>
      <c r="C17" t="s">
        <v>372</v>
      </c>
      <c r="D17">
        <v>6</v>
      </c>
      <c r="E17">
        <v>16</v>
      </c>
    </row>
    <row r="18" spans="1:5">
      <c r="A18" t="s">
        <v>374</v>
      </c>
      <c r="B18" t="s">
        <v>375</v>
      </c>
      <c r="C18" t="s">
        <v>374</v>
      </c>
      <c r="D18">
        <v>5</v>
      </c>
      <c r="E18">
        <v>17</v>
      </c>
    </row>
    <row r="19" spans="1:5">
      <c r="A19" t="s">
        <v>376</v>
      </c>
      <c r="B19" t="s">
        <v>377</v>
      </c>
      <c r="C19" t="s">
        <v>376</v>
      </c>
      <c r="D19">
        <v>4</v>
      </c>
      <c r="E19">
        <v>17</v>
      </c>
    </row>
    <row r="20" spans="1:5">
      <c r="A20" t="s">
        <v>378</v>
      </c>
      <c r="B20" t="s">
        <v>379</v>
      </c>
      <c r="C20" t="s">
        <v>378</v>
      </c>
      <c r="D20">
        <v>3</v>
      </c>
      <c r="E20">
        <v>17</v>
      </c>
    </row>
    <row r="21" spans="1:5">
      <c r="A21" t="s">
        <v>380</v>
      </c>
      <c r="B21" t="s">
        <v>381</v>
      </c>
      <c r="C21" t="s">
        <v>380</v>
      </c>
      <c r="D21">
        <v>2</v>
      </c>
      <c r="E21">
        <v>17</v>
      </c>
    </row>
    <row r="22" spans="1:5">
      <c r="C22" t="s">
        <v>382</v>
      </c>
      <c r="D22">
        <v>2</v>
      </c>
      <c r="E22">
        <v>17</v>
      </c>
    </row>
    <row r="23" spans="1:5">
      <c r="A23" t="s">
        <v>383</v>
      </c>
      <c r="B23" t="s">
        <v>382</v>
      </c>
      <c r="C23" t="s">
        <v>384</v>
      </c>
      <c r="D23">
        <v>1</v>
      </c>
    </row>
    <row r="24" spans="1:5">
      <c r="A24" t="s">
        <v>385</v>
      </c>
      <c r="C24" t="s">
        <v>386</v>
      </c>
      <c r="D24">
        <v>1</v>
      </c>
    </row>
    <row r="25" spans="1:5">
      <c r="C25" t="s">
        <v>385</v>
      </c>
      <c r="D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C1" sqref="C1"/>
    </sheetView>
  </sheetViews>
  <sheetFormatPr defaultRowHeight="15"/>
  <sheetData>
    <row r="1" spans="1:4" ht="30" customHeight="1">
      <c r="A1" s="32" t="s">
        <v>350</v>
      </c>
      <c r="B1" s="33" t="s">
        <v>353</v>
      </c>
      <c r="C1" s="32" t="s">
        <v>387</v>
      </c>
      <c r="D1" s="32" t="s">
        <v>388</v>
      </c>
    </row>
    <row r="2" spans="1:4">
      <c r="A2" t="s">
        <v>356</v>
      </c>
      <c r="B2">
        <v>1</v>
      </c>
      <c r="C2">
        <v>2E-3</v>
      </c>
      <c r="D2">
        <v>2022</v>
      </c>
    </row>
    <row r="3" spans="1:4">
      <c r="A3" t="s">
        <v>358</v>
      </c>
      <c r="B3">
        <v>2</v>
      </c>
      <c r="C3">
        <v>2.3199999999999998E-2</v>
      </c>
      <c r="D3">
        <v>2022</v>
      </c>
    </row>
    <row r="4" spans="1:4">
      <c r="A4" t="s">
        <v>359</v>
      </c>
      <c r="B4">
        <v>3</v>
      </c>
      <c r="C4">
        <v>5.1799999999999999E-2</v>
      </c>
      <c r="D4">
        <v>2022</v>
      </c>
    </row>
    <row r="5" spans="1:4">
      <c r="A5" t="s">
        <v>338</v>
      </c>
      <c r="B5">
        <v>4</v>
      </c>
      <c r="C5">
        <v>0.11119999999999999</v>
      </c>
      <c r="D5">
        <v>2022</v>
      </c>
    </row>
    <row r="6" spans="1:4">
      <c r="A6" t="s">
        <v>339</v>
      </c>
      <c r="B6">
        <v>5</v>
      </c>
      <c r="C6">
        <v>0.20799999999999999</v>
      </c>
      <c r="D6">
        <v>2022</v>
      </c>
    </row>
    <row r="7" spans="1:4">
      <c r="A7" t="s">
        <v>336</v>
      </c>
      <c r="B7">
        <v>6</v>
      </c>
      <c r="C7">
        <v>0.37959999999999999</v>
      </c>
      <c r="D7">
        <v>2022</v>
      </c>
    </row>
    <row r="8" spans="1:4">
      <c r="A8" t="s">
        <v>341</v>
      </c>
      <c r="B8">
        <v>7</v>
      </c>
      <c r="C8">
        <v>0.59399999999999997</v>
      </c>
      <c r="D8">
        <v>2022</v>
      </c>
    </row>
    <row r="9" spans="1:4">
      <c r="A9" t="s">
        <v>360</v>
      </c>
      <c r="B9">
        <v>8</v>
      </c>
      <c r="C9">
        <v>0.91300000000000003</v>
      </c>
      <c r="D9">
        <v>2022</v>
      </c>
    </row>
    <row r="10" spans="1:4">
      <c r="A10" t="s">
        <v>361</v>
      </c>
      <c r="B10">
        <v>9</v>
      </c>
      <c r="C10">
        <v>1.32</v>
      </c>
      <c r="D10">
        <v>2022</v>
      </c>
    </row>
    <row r="11" spans="1:4">
      <c r="A11" t="s">
        <v>363</v>
      </c>
      <c r="B11">
        <v>10</v>
      </c>
      <c r="C11">
        <v>2.6179999999999999</v>
      </c>
      <c r="D11">
        <v>2022</v>
      </c>
    </row>
    <row r="12" spans="1:4">
      <c r="A12" t="s">
        <v>364</v>
      </c>
      <c r="B12">
        <v>11</v>
      </c>
      <c r="C12">
        <v>4.62</v>
      </c>
      <c r="D12">
        <v>2022</v>
      </c>
    </row>
    <row r="13" spans="1:4">
      <c r="A13" t="s">
        <v>366</v>
      </c>
      <c r="B13">
        <v>12</v>
      </c>
      <c r="C13">
        <v>7.48</v>
      </c>
      <c r="D13">
        <v>2022</v>
      </c>
    </row>
    <row r="14" spans="1:4">
      <c r="A14" t="s">
        <v>368</v>
      </c>
      <c r="B14">
        <v>13</v>
      </c>
      <c r="C14">
        <v>10.769</v>
      </c>
      <c r="D14">
        <v>2022</v>
      </c>
    </row>
    <row r="15" spans="1:4">
      <c r="A15" t="s">
        <v>369</v>
      </c>
      <c r="B15">
        <v>14</v>
      </c>
      <c r="C15">
        <v>15.234999999999999</v>
      </c>
      <c r="D15">
        <v>2022</v>
      </c>
    </row>
    <row r="16" spans="1:4">
      <c r="A16" t="s">
        <v>371</v>
      </c>
      <c r="B16">
        <v>15</v>
      </c>
      <c r="C16">
        <v>19.942</v>
      </c>
      <c r="D16">
        <v>2022</v>
      </c>
    </row>
    <row r="17" spans="1:4">
      <c r="A17" t="s">
        <v>373</v>
      </c>
      <c r="B17">
        <v>16</v>
      </c>
      <c r="C17">
        <v>26.443999999999999</v>
      </c>
      <c r="D17">
        <v>2022</v>
      </c>
    </row>
    <row r="18" spans="1:4">
      <c r="A18" t="s">
        <v>375</v>
      </c>
      <c r="B18">
        <v>17</v>
      </c>
      <c r="C18">
        <v>35.726799999999997</v>
      </c>
      <c r="D18">
        <v>2022</v>
      </c>
    </row>
    <row r="19" spans="1:4">
      <c r="A19" t="s">
        <v>377</v>
      </c>
      <c r="B19">
        <v>17</v>
      </c>
      <c r="C19">
        <v>48.268000000000001</v>
      </c>
      <c r="D19">
        <v>2022</v>
      </c>
    </row>
    <row r="20" spans="1:4">
      <c r="A20" t="s">
        <v>379</v>
      </c>
      <c r="B20">
        <v>17</v>
      </c>
      <c r="C20">
        <v>72.866200000000006</v>
      </c>
      <c r="D20">
        <v>2022</v>
      </c>
    </row>
    <row r="21" spans="1:4">
      <c r="A21" t="s">
        <v>381</v>
      </c>
      <c r="B21">
        <v>17</v>
      </c>
      <c r="C21">
        <v>100</v>
      </c>
      <c r="D21">
        <v>2022</v>
      </c>
    </row>
    <row r="22" spans="1:4">
      <c r="A22" t="s">
        <v>382</v>
      </c>
      <c r="C22">
        <v>100</v>
      </c>
      <c r="D22">
        <v>2022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K1" workbookViewId="0">
      <selection activeCell="R1" sqref="R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s="20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20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101537501</v>
      </c>
      <c r="F2" s="6">
        <f t="shared" ref="F2:F33" si="1">M2+O2</f>
        <v>205094.64184</v>
      </c>
      <c r="G2" s="7">
        <f t="shared" ref="G2:G33" si="2">F2/E2</f>
        <v>2.0198905805255143E-3</v>
      </c>
      <c r="H2" s="5">
        <v>3</v>
      </c>
      <c r="I2" s="5">
        <v>1</v>
      </c>
      <c r="J2" s="5">
        <v>48</v>
      </c>
      <c r="K2" s="12">
        <f>E2/60</f>
        <v>1692291.6833333333</v>
      </c>
      <c r="L2" s="4">
        <v>12396971</v>
      </c>
      <c r="M2" s="4">
        <v>110162.65424</v>
      </c>
      <c r="N2" s="4">
        <v>89140530</v>
      </c>
      <c r="O2" s="4">
        <v>94931.987599999993</v>
      </c>
      <c r="P2" s="2">
        <v>12854203</v>
      </c>
      <c r="S2" s="2">
        <v>89136569</v>
      </c>
      <c r="T2" s="2">
        <f t="shared" ref="T2:T33" si="3">SUM(P2:S2)</f>
        <v>101990772</v>
      </c>
      <c r="U2" s="9">
        <f t="shared" ref="U2:U33" si="4">P2*50%</f>
        <v>6427101.5</v>
      </c>
      <c r="V2" s="9">
        <f t="shared" ref="V2:V33" si="5">Q3</f>
        <v>98794300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105221401.5</v>
      </c>
      <c r="Z2" s="10">
        <f t="shared" ref="Z2:Z33" si="9">Y2/E2</f>
        <v>1.0362811814720554</v>
      </c>
      <c r="AA2" s="4">
        <f t="shared" ref="AA2:AA33" si="10">IF(E2*$AA$1-F2&gt;0,E2*$AA$1-F2,0)</f>
        <v>6902530.4281600006</v>
      </c>
      <c r="AB2" s="4">
        <f t="shared" ref="AB2:AB33" si="11">IF(E2*$AB$1-F2&gt;0,E2*$AB$1-F2,0)</f>
        <v>20102405.558160003</v>
      </c>
      <c r="AC2" s="4">
        <f t="shared" ref="AC2:AC33" si="12">IF(E2*$AC$1-F2&gt;0,E2*$AC$1-F2,0)</f>
        <v>50563655.858159997</v>
      </c>
      <c r="AD2" s="4">
        <f t="shared" ref="AD2:AD33" si="13">IF(E2*$AD$1-F2&gt;0,E2*$AD$1-F2,0)</f>
        <v>101332406.35816</v>
      </c>
    </row>
    <row r="3" spans="1:30">
      <c r="A3" s="20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120130120</v>
      </c>
      <c r="F3" s="6">
        <f t="shared" si="1"/>
        <v>6068192.8500000006</v>
      </c>
      <c r="G3" s="7">
        <f t="shared" si="2"/>
        <v>5.0513500277865372E-2</v>
      </c>
      <c r="H3" s="5">
        <v>2</v>
      </c>
      <c r="I3" s="5">
        <v>6</v>
      </c>
      <c r="J3" s="5">
        <v>83</v>
      </c>
      <c r="K3" s="12">
        <f>E3/60</f>
        <v>2002168.6666666667</v>
      </c>
      <c r="L3" s="4">
        <v>98976991</v>
      </c>
      <c r="M3" s="4">
        <v>5018395.6000000006</v>
      </c>
      <c r="N3" s="4">
        <v>21153129</v>
      </c>
      <c r="O3" s="4">
        <v>1049797.25</v>
      </c>
      <c r="P3" s="2">
        <v>24758382</v>
      </c>
      <c r="Q3" s="13">
        <v>98794300</v>
      </c>
      <c r="T3" s="2">
        <f t="shared" si="3"/>
        <v>123552682</v>
      </c>
      <c r="U3" s="9">
        <f t="shared" si="4"/>
        <v>12379191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12379191</v>
      </c>
      <c r="Z3" s="10">
        <f t="shared" si="9"/>
        <v>0.10304818641652901</v>
      </c>
      <c r="AA3" s="4">
        <f t="shared" si="10"/>
        <v>2340915.5499999998</v>
      </c>
      <c r="AB3" s="4">
        <f t="shared" si="11"/>
        <v>17957831.149999999</v>
      </c>
      <c r="AC3" s="4">
        <f t="shared" si="12"/>
        <v>53996867.149999999</v>
      </c>
      <c r="AD3" s="4">
        <f t="shared" si="13"/>
        <v>114061927.15000001</v>
      </c>
    </row>
    <row r="4" spans="1:30">
      <c r="A4" s="20" t="s">
        <v>114</v>
      </c>
      <c r="B4" s="15" t="s">
        <v>36</v>
      </c>
      <c r="C4" s="8">
        <f t="shared" si="14"/>
        <v>3</v>
      </c>
      <c r="E4" s="6">
        <f t="shared" si="0"/>
        <v>113463658</v>
      </c>
      <c r="F4" s="6">
        <f t="shared" si="1"/>
        <v>28373442.200000003</v>
      </c>
      <c r="G4" s="7">
        <f t="shared" si="2"/>
        <v>0.25006634459114657</v>
      </c>
      <c r="H4" s="5">
        <v>3</v>
      </c>
      <c r="I4" s="5">
        <v>15</v>
      </c>
      <c r="J4" s="5">
        <v>112</v>
      </c>
      <c r="K4" s="12">
        <f>E4/60</f>
        <v>1891060.9666666666</v>
      </c>
      <c r="L4" s="4">
        <v>23450520</v>
      </c>
      <c r="M4" s="4">
        <v>13871206.24</v>
      </c>
      <c r="N4" s="4">
        <v>90013138</v>
      </c>
      <c r="O4" s="4">
        <v>14502235.960000001</v>
      </c>
      <c r="Q4" s="2"/>
      <c r="S4" s="2">
        <v>90174929</v>
      </c>
      <c r="T4" s="2">
        <f t="shared" si="3"/>
        <v>90174929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28358386.799999997</v>
      </c>
      <c r="AD4" s="4">
        <f t="shared" si="13"/>
        <v>85090215.799999997</v>
      </c>
    </row>
    <row r="5" spans="1:30">
      <c r="A5" s="20" t="s">
        <v>114</v>
      </c>
      <c r="B5" s="15" t="s">
        <v>37</v>
      </c>
      <c r="C5" s="8">
        <f t="shared" si="14"/>
        <v>4</v>
      </c>
      <c r="E5" s="6">
        <f t="shared" si="0"/>
        <v>99024451</v>
      </c>
      <c r="F5" s="6">
        <f t="shared" si="1"/>
        <v>44489259.75</v>
      </c>
      <c r="G5" s="7">
        <f t="shared" si="2"/>
        <v>0.44927550014894807</v>
      </c>
      <c r="H5" s="5">
        <v>2</v>
      </c>
      <c r="I5" s="5">
        <v>11</v>
      </c>
      <c r="J5" s="5">
        <v>132</v>
      </c>
      <c r="K5" s="12">
        <v>0</v>
      </c>
      <c r="L5" s="4">
        <v>87848484</v>
      </c>
      <c r="M5" s="4">
        <v>39504406.450000003</v>
      </c>
      <c r="N5" s="4">
        <v>11175967</v>
      </c>
      <c r="O5" s="4">
        <v>4984853.3</v>
      </c>
      <c r="P5" s="2">
        <v>98806329</v>
      </c>
      <c r="R5" s="2">
        <v>23343398</v>
      </c>
      <c r="T5" s="2">
        <f t="shared" si="3"/>
        <v>122149727</v>
      </c>
      <c r="U5" s="9">
        <f t="shared" si="4"/>
        <v>49403164.5</v>
      </c>
      <c r="V5" s="9">
        <f t="shared" si="5"/>
        <v>0</v>
      </c>
      <c r="W5" s="9">
        <f t="shared" si="6"/>
        <v>23343398</v>
      </c>
      <c r="X5" s="9">
        <f t="shared" si="7"/>
        <v>0</v>
      </c>
      <c r="Y5" s="9">
        <f t="shared" si="8"/>
        <v>72746562.5</v>
      </c>
      <c r="Z5" s="10">
        <f t="shared" si="9"/>
        <v>0.73463232328346861</v>
      </c>
      <c r="AA5" s="4">
        <f t="shared" si="10"/>
        <v>0</v>
      </c>
      <c r="AB5" s="4">
        <f t="shared" si="11"/>
        <v>0</v>
      </c>
      <c r="AC5" s="4">
        <f t="shared" si="12"/>
        <v>5022965.75</v>
      </c>
      <c r="AD5" s="4">
        <f t="shared" si="13"/>
        <v>54535191.25</v>
      </c>
    </row>
    <row r="6" spans="1:30">
      <c r="A6" s="20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47226574</v>
      </c>
      <c r="F6" s="6">
        <f t="shared" si="1"/>
        <v>47075438</v>
      </c>
      <c r="G6" s="7">
        <f t="shared" si="2"/>
        <v>0.99679976785951063</v>
      </c>
      <c r="H6" s="5" t="s">
        <v>115</v>
      </c>
      <c r="I6" s="5">
        <v>15</v>
      </c>
      <c r="J6" s="5">
        <v>209</v>
      </c>
      <c r="K6" s="12">
        <v>0</v>
      </c>
      <c r="L6" s="4">
        <v>34654973</v>
      </c>
      <c r="M6" s="4">
        <v>34697175</v>
      </c>
      <c r="N6" s="4">
        <v>12571601</v>
      </c>
      <c r="O6" s="4">
        <v>12378263</v>
      </c>
      <c r="R6" s="2">
        <v>76607068</v>
      </c>
      <c r="S6" s="2">
        <v>12337439</v>
      </c>
      <c r="T6" s="2">
        <f t="shared" si="3"/>
        <v>88944507</v>
      </c>
      <c r="U6" s="9">
        <f t="shared" si="4"/>
        <v>0</v>
      </c>
      <c r="V6" s="9">
        <f t="shared" si="5"/>
        <v>87763856</v>
      </c>
      <c r="W6" s="9">
        <f t="shared" si="6"/>
        <v>76607068</v>
      </c>
      <c r="X6" s="9">
        <f t="shared" si="7"/>
        <v>0</v>
      </c>
      <c r="Y6" s="9">
        <f t="shared" si="8"/>
        <v>164370924</v>
      </c>
      <c r="Z6" s="10">
        <f t="shared" si="9"/>
        <v>3.4804752934227241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151136</v>
      </c>
    </row>
    <row r="7" spans="1:30">
      <c r="A7" s="20" t="s">
        <v>114</v>
      </c>
      <c r="B7" s="15" t="s">
        <v>41</v>
      </c>
      <c r="C7" s="8">
        <f t="shared" si="14"/>
        <v>6</v>
      </c>
      <c r="E7" s="6">
        <f t="shared" si="0"/>
        <v>175524837</v>
      </c>
      <c r="F7" s="6">
        <f t="shared" si="1"/>
        <v>50582.691359999997</v>
      </c>
      <c r="G7" s="7">
        <f t="shared" si="2"/>
        <v>2.8817968000733707E-4</v>
      </c>
      <c r="H7" s="5">
        <v>3</v>
      </c>
      <c r="I7" s="5">
        <v>7</v>
      </c>
      <c r="J7" s="5">
        <v>33</v>
      </c>
      <c r="K7" s="12">
        <f>E7/60</f>
        <v>2925413.95</v>
      </c>
      <c r="L7" s="4">
        <v>76699019</v>
      </c>
      <c r="M7" s="4">
        <v>22768.4568</v>
      </c>
      <c r="N7" s="4">
        <v>98825818</v>
      </c>
      <c r="O7" s="4">
        <v>27814.234560000001</v>
      </c>
      <c r="P7" s="2">
        <v>56787047</v>
      </c>
      <c r="Q7" s="13">
        <v>87763856</v>
      </c>
      <c r="T7" s="2">
        <f t="shared" si="3"/>
        <v>144550903</v>
      </c>
      <c r="U7" s="9">
        <f t="shared" si="4"/>
        <v>28393523.5</v>
      </c>
      <c r="V7" s="9">
        <f t="shared" si="5"/>
        <v>23537461</v>
      </c>
      <c r="W7" s="9">
        <f t="shared" si="6"/>
        <v>0</v>
      </c>
      <c r="X7" s="9">
        <f t="shared" si="7"/>
        <v>0</v>
      </c>
      <c r="Y7" s="9">
        <f t="shared" si="8"/>
        <v>51930984.5</v>
      </c>
      <c r="Z7" s="10">
        <f t="shared" si="9"/>
        <v>0.29586117490597641</v>
      </c>
      <c r="AA7" s="4">
        <f t="shared" si="10"/>
        <v>12236155.898640001</v>
      </c>
      <c r="AB7" s="4">
        <f t="shared" si="11"/>
        <v>35054384.708640002</v>
      </c>
      <c r="AC7" s="4">
        <f t="shared" si="12"/>
        <v>87711835.808640003</v>
      </c>
      <c r="AD7" s="4">
        <f t="shared" si="13"/>
        <v>175474254.30864</v>
      </c>
    </row>
    <row r="8" spans="1:30">
      <c r="A8" s="20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69462829</v>
      </c>
      <c r="F8" s="6">
        <f t="shared" si="1"/>
        <v>3626397.5</v>
      </c>
      <c r="G8" s="7">
        <f t="shared" si="2"/>
        <v>5.2206303028631329E-2</v>
      </c>
      <c r="H8" s="5">
        <v>2</v>
      </c>
      <c r="I8" s="5">
        <v>11</v>
      </c>
      <c r="J8" s="5">
        <v>67</v>
      </c>
      <c r="K8" s="12">
        <v>0</v>
      </c>
      <c r="L8" s="4">
        <v>45913705</v>
      </c>
      <c r="M8" s="4">
        <v>2381717.0499999998</v>
      </c>
      <c r="N8" s="4">
        <v>23549124</v>
      </c>
      <c r="O8" s="4">
        <v>1244680.45</v>
      </c>
      <c r="P8" s="2">
        <v>54484399</v>
      </c>
      <c r="Q8" s="2">
        <v>23537461</v>
      </c>
      <c r="T8" s="2">
        <f t="shared" si="3"/>
        <v>78021860</v>
      </c>
      <c r="U8" s="9">
        <f t="shared" si="4"/>
        <v>27242199.5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27242199.5</v>
      </c>
      <c r="Z8" s="10">
        <f t="shared" si="9"/>
        <v>0.39218384698958919</v>
      </c>
      <c r="AA8" s="4">
        <f t="shared" si="10"/>
        <v>1236000.5300000003</v>
      </c>
      <c r="AB8" s="4">
        <f t="shared" si="11"/>
        <v>10266168.300000001</v>
      </c>
      <c r="AC8" s="4">
        <f t="shared" si="12"/>
        <v>31105017</v>
      </c>
      <c r="AD8" s="4">
        <f t="shared" si="13"/>
        <v>65836431.5</v>
      </c>
    </row>
    <row r="9" spans="1:30">
      <c r="A9" s="20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153272301</v>
      </c>
      <c r="F9" s="6">
        <f t="shared" si="1"/>
        <v>24717853.799999997</v>
      </c>
      <c r="G9" s="7">
        <f t="shared" si="2"/>
        <v>0.16126758480646805</v>
      </c>
      <c r="H9" s="5">
        <v>2</v>
      </c>
      <c r="I9" s="5">
        <v>12</v>
      </c>
      <c r="J9" s="5">
        <v>127</v>
      </c>
      <c r="K9" s="12">
        <f>E9/60</f>
        <v>2554538.35</v>
      </c>
      <c r="L9" s="4">
        <v>65611549</v>
      </c>
      <c r="M9" s="4">
        <v>10586221.439999999</v>
      </c>
      <c r="N9" s="4">
        <v>87660752</v>
      </c>
      <c r="O9" s="4">
        <v>14131632.359999999</v>
      </c>
      <c r="Q9" s="2"/>
      <c r="R9" s="2">
        <v>67811463</v>
      </c>
      <c r="T9" s="2">
        <f t="shared" si="3"/>
        <v>67811463</v>
      </c>
      <c r="U9" s="9">
        <f t="shared" si="4"/>
        <v>0</v>
      </c>
      <c r="V9" s="9">
        <f t="shared" si="5"/>
        <v>76666697</v>
      </c>
      <c r="W9" s="9">
        <f t="shared" si="6"/>
        <v>67811463</v>
      </c>
      <c r="X9" s="9">
        <f t="shared" si="7"/>
        <v>0</v>
      </c>
      <c r="Y9" s="9">
        <f t="shared" si="8"/>
        <v>144478160</v>
      </c>
      <c r="Z9" s="10">
        <f t="shared" si="9"/>
        <v>0.94262406878069904</v>
      </c>
      <c r="AA9" s="4">
        <f t="shared" si="10"/>
        <v>0</v>
      </c>
      <c r="AB9" s="4">
        <f t="shared" si="11"/>
        <v>5936606.400000006</v>
      </c>
      <c r="AC9" s="4">
        <f t="shared" si="12"/>
        <v>51918296.700000003</v>
      </c>
      <c r="AD9" s="4">
        <f t="shared" si="13"/>
        <v>128554447.2</v>
      </c>
    </row>
    <row r="10" spans="1:30">
      <c r="A10" s="2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91396723</v>
      </c>
      <c r="F10" s="6">
        <f t="shared" si="1"/>
        <v>41235804.899999999</v>
      </c>
      <c r="G10" s="7">
        <f t="shared" si="2"/>
        <v>0.45117377895485378</v>
      </c>
      <c r="H10" s="5" t="s">
        <v>116</v>
      </c>
      <c r="I10" s="5">
        <v>11</v>
      </c>
      <c r="J10" s="5">
        <v>146</v>
      </c>
      <c r="K10" s="12">
        <v>0</v>
      </c>
      <c r="L10" s="4">
        <v>56855579</v>
      </c>
      <c r="M10" s="4">
        <v>25580404.399999999</v>
      </c>
      <c r="N10" s="4">
        <v>34541144</v>
      </c>
      <c r="O10" s="4">
        <v>15655400.5</v>
      </c>
      <c r="P10" s="2">
        <v>32038392</v>
      </c>
      <c r="Q10" s="13">
        <v>76666697</v>
      </c>
      <c r="S10" s="2">
        <v>34654376</v>
      </c>
      <c r="T10" s="2">
        <f t="shared" si="3"/>
        <v>143359465</v>
      </c>
      <c r="U10" s="9">
        <f t="shared" si="4"/>
        <v>16019196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16019196</v>
      </c>
      <c r="Z10" s="10">
        <f t="shared" si="9"/>
        <v>0.17527101053721586</v>
      </c>
      <c r="AA10" s="4">
        <f t="shared" si="10"/>
        <v>0</v>
      </c>
      <c r="AB10" s="4">
        <f t="shared" si="11"/>
        <v>0</v>
      </c>
      <c r="AC10" s="4">
        <f t="shared" si="12"/>
        <v>4462556.6000000015</v>
      </c>
      <c r="AD10" s="4">
        <f t="shared" si="13"/>
        <v>50160918.100000001</v>
      </c>
    </row>
    <row r="11" spans="1:30">
      <c r="A11" s="20" t="s">
        <v>114</v>
      </c>
      <c r="B11" s="15" t="s">
        <v>47</v>
      </c>
      <c r="C11" s="8">
        <f t="shared" si="14"/>
        <v>10</v>
      </c>
      <c r="E11" s="6">
        <f t="shared" si="0"/>
        <v>131101706</v>
      </c>
      <c r="F11" s="6">
        <f t="shared" si="1"/>
        <v>130964660</v>
      </c>
      <c r="G11" s="7">
        <f t="shared" si="2"/>
        <v>0.99895465891191382</v>
      </c>
      <c r="H11" s="5" t="s">
        <v>117</v>
      </c>
      <c r="I11" s="5">
        <v>10</v>
      </c>
      <c r="J11" s="5">
        <v>215</v>
      </c>
      <c r="K11" s="12">
        <v>0</v>
      </c>
      <c r="L11" s="4">
        <v>54479810</v>
      </c>
      <c r="M11" s="4">
        <v>54369626</v>
      </c>
      <c r="N11" s="4">
        <v>76621896</v>
      </c>
      <c r="O11" s="4">
        <v>76595034</v>
      </c>
      <c r="P11" s="2">
        <v>21047626</v>
      </c>
      <c r="Q11" s="2"/>
      <c r="R11" s="2">
        <v>90261041</v>
      </c>
      <c r="S11" s="2">
        <v>76720570</v>
      </c>
      <c r="T11" s="2">
        <f t="shared" si="3"/>
        <v>188029237</v>
      </c>
      <c r="U11" s="9">
        <f t="shared" si="4"/>
        <v>10523813</v>
      </c>
      <c r="V11" s="9">
        <f t="shared" si="5"/>
        <v>0</v>
      </c>
      <c r="W11" s="9">
        <f t="shared" si="6"/>
        <v>90261041</v>
      </c>
      <c r="X11" s="9">
        <f t="shared" si="7"/>
        <v>0</v>
      </c>
      <c r="Y11" s="9">
        <f t="shared" si="8"/>
        <v>100784854</v>
      </c>
      <c r="Z11" s="10">
        <f t="shared" si="9"/>
        <v>0.76875318464581999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137046</v>
      </c>
    </row>
    <row r="12" spans="1:30">
      <c r="A12" s="20" t="s">
        <v>114</v>
      </c>
      <c r="B12" s="15" t="s">
        <v>48</v>
      </c>
      <c r="C12" s="8">
        <f t="shared" si="14"/>
        <v>11</v>
      </c>
      <c r="E12" s="6">
        <f t="shared" si="0"/>
        <v>113812265</v>
      </c>
      <c r="F12" s="6">
        <f t="shared" si="1"/>
        <v>82987.521919999999</v>
      </c>
      <c r="G12" s="7">
        <f t="shared" si="2"/>
        <v>7.2916150047624485E-4</v>
      </c>
      <c r="H12" s="5" t="s">
        <v>117</v>
      </c>
      <c r="I12" s="5">
        <v>7</v>
      </c>
      <c r="J12" s="5">
        <v>57</v>
      </c>
      <c r="K12" s="12">
        <f>E12/60</f>
        <v>1896871.0833333333</v>
      </c>
      <c r="L12" s="4">
        <v>67999973</v>
      </c>
      <c r="M12" s="4">
        <v>75271.209839999996</v>
      </c>
      <c r="N12" s="4">
        <v>45812292</v>
      </c>
      <c r="O12" s="4">
        <v>7716.3120799999997</v>
      </c>
      <c r="R12" s="2">
        <v>98778966</v>
      </c>
      <c r="S12" s="2">
        <v>45723629</v>
      </c>
      <c r="T12" s="2">
        <f t="shared" si="3"/>
        <v>144502595</v>
      </c>
      <c r="U12" s="9">
        <f t="shared" si="4"/>
        <v>0</v>
      </c>
      <c r="V12" s="9">
        <f t="shared" si="5"/>
        <v>65448552</v>
      </c>
      <c r="W12" s="9">
        <f t="shared" si="6"/>
        <v>98778966</v>
      </c>
      <c r="X12" s="9">
        <f t="shared" si="7"/>
        <v>0</v>
      </c>
      <c r="Y12" s="9">
        <f t="shared" si="8"/>
        <v>164227518</v>
      </c>
      <c r="Z12" s="10">
        <f t="shared" si="9"/>
        <v>1.4429685412200521</v>
      </c>
      <c r="AA12" s="4">
        <f t="shared" si="10"/>
        <v>7883871.0280800005</v>
      </c>
      <c r="AB12" s="4">
        <f t="shared" si="11"/>
        <v>22679465.478080001</v>
      </c>
      <c r="AC12" s="4">
        <f t="shared" si="12"/>
        <v>56823144.978079997</v>
      </c>
      <c r="AD12" s="4">
        <f t="shared" si="13"/>
        <v>113729277.47808</v>
      </c>
    </row>
    <row r="13" spans="1:30">
      <c r="A13" s="20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108874018</v>
      </c>
      <c r="F13" s="6">
        <f t="shared" si="1"/>
        <v>5506527.8000000007</v>
      </c>
      <c r="G13" s="7">
        <f t="shared" si="2"/>
        <v>5.057706054349901E-2</v>
      </c>
      <c r="H13" s="5">
        <v>2</v>
      </c>
      <c r="I13" s="5">
        <v>5</v>
      </c>
      <c r="J13" s="5">
        <v>86</v>
      </c>
      <c r="K13" s="12">
        <f>E13/60</f>
        <v>1814566.9666666666</v>
      </c>
      <c r="L13" s="4">
        <v>43332850</v>
      </c>
      <c r="M13" s="4">
        <v>2230646.35</v>
      </c>
      <c r="N13" s="4">
        <v>65541168</v>
      </c>
      <c r="O13" s="4">
        <v>3275881.45</v>
      </c>
      <c r="P13" s="2">
        <v>23440671</v>
      </c>
      <c r="Q13" s="13">
        <v>65448552</v>
      </c>
      <c r="S13" s="2">
        <v>65568154</v>
      </c>
      <c r="T13" s="2">
        <f t="shared" si="3"/>
        <v>154457377</v>
      </c>
      <c r="U13" s="9">
        <f t="shared" si="4"/>
        <v>11720335.5</v>
      </c>
      <c r="V13" s="9">
        <f t="shared" si="5"/>
        <v>78843498</v>
      </c>
      <c r="W13" s="9">
        <f t="shared" si="6"/>
        <v>0</v>
      </c>
      <c r="X13" s="9">
        <f t="shared" si="7"/>
        <v>0</v>
      </c>
      <c r="Y13" s="9">
        <f t="shared" si="8"/>
        <v>90563833.5</v>
      </c>
      <c r="Z13" s="10">
        <f t="shared" si="9"/>
        <v>0.83182227645901707</v>
      </c>
      <c r="AA13" s="4">
        <f t="shared" si="10"/>
        <v>2114653.46</v>
      </c>
      <c r="AB13" s="4">
        <f t="shared" si="11"/>
        <v>16268275.800000001</v>
      </c>
      <c r="AC13" s="4">
        <f t="shared" si="12"/>
        <v>48930481.200000003</v>
      </c>
      <c r="AD13" s="4">
        <f t="shared" si="13"/>
        <v>103367490.2</v>
      </c>
    </row>
    <row r="14" spans="1:30">
      <c r="A14" s="20" t="s">
        <v>114</v>
      </c>
      <c r="B14" s="15" t="s">
        <v>52</v>
      </c>
      <c r="C14" s="8">
        <f t="shared" si="14"/>
        <v>13</v>
      </c>
      <c r="E14" s="6">
        <f t="shared" si="0"/>
        <v>135715625</v>
      </c>
      <c r="F14" s="6">
        <f t="shared" si="1"/>
        <v>51816564.359999999</v>
      </c>
      <c r="G14" s="7">
        <f t="shared" si="2"/>
        <v>0.3818024959174745</v>
      </c>
      <c r="H14" s="5">
        <v>1</v>
      </c>
      <c r="I14" s="5">
        <v>13</v>
      </c>
      <c r="J14" s="5">
        <v>103</v>
      </c>
      <c r="K14" s="12">
        <f>E14/60</f>
        <v>2261927.0833333335</v>
      </c>
      <c r="L14" s="4">
        <v>78854475</v>
      </c>
      <c r="M14" s="4">
        <v>42669569.439999998</v>
      </c>
      <c r="N14" s="4">
        <v>56861150</v>
      </c>
      <c r="O14" s="4">
        <v>9146994.9199999999</v>
      </c>
      <c r="Q14" s="2">
        <v>78843498</v>
      </c>
      <c r="S14" s="2">
        <v>56898772</v>
      </c>
      <c r="T14" s="2">
        <f t="shared" si="3"/>
        <v>135742270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16041248.140000001</v>
      </c>
      <c r="AD14" s="4">
        <f t="shared" si="13"/>
        <v>83899060.640000001</v>
      </c>
    </row>
    <row r="15" spans="1:30">
      <c r="A15" s="20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86612313</v>
      </c>
      <c r="F15" s="6">
        <f t="shared" si="1"/>
        <v>39031586.299999997</v>
      </c>
      <c r="G15" s="7">
        <f t="shared" si="2"/>
        <v>0.45064708409299725</v>
      </c>
      <c r="H15" s="5">
        <v>3</v>
      </c>
      <c r="I15" s="5">
        <v>13</v>
      </c>
      <c r="J15" s="5">
        <v>157</v>
      </c>
      <c r="K15" s="12">
        <f>E15/60</f>
        <v>1443538.55</v>
      </c>
      <c r="L15" s="4">
        <v>32227271</v>
      </c>
      <c r="M15" s="4">
        <v>14492638.199999999</v>
      </c>
      <c r="N15" s="4">
        <v>54385042</v>
      </c>
      <c r="O15" s="4">
        <v>24538948.100000001</v>
      </c>
      <c r="P15" s="2">
        <v>45627998</v>
      </c>
      <c r="Q15" s="2"/>
      <c r="S15" s="2">
        <v>54284133</v>
      </c>
      <c r="T15" s="2">
        <f t="shared" si="3"/>
        <v>99912131</v>
      </c>
      <c r="U15" s="9">
        <f t="shared" si="4"/>
        <v>22813999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22813999</v>
      </c>
      <c r="Z15" s="10">
        <f t="shared" si="9"/>
        <v>0.26340364562253404</v>
      </c>
      <c r="AA15" s="4">
        <f t="shared" si="10"/>
        <v>0</v>
      </c>
      <c r="AB15" s="4">
        <f t="shared" si="11"/>
        <v>0</v>
      </c>
      <c r="AC15" s="4">
        <f t="shared" si="12"/>
        <v>4274570.200000003</v>
      </c>
      <c r="AD15" s="4">
        <f t="shared" si="13"/>
        <v>47580726.700000003</v>
      </c>
    </row>
    <row r="16" spans="1:30">
      <c r="A16" s="20" t="s">
        <v>114</v>
      </c>
      <c r="B16" s="15" t="s">
        <v>54</v>
      </c>
      <c r="C16" s="8">
        <f t="shared" si="14"/>
        <v>15</v>
      </c>
      <c r="E16" s="6">
        <f t="shared" si="0"/>
        <v>157079474</v>
      </c>
      <c r="F16" s="6">
        <f t="shared" si="1"/>
        <v>156983043</v>
      </c>
      <c r="G16" s="7">
        <f t="shared" si="2"/>
        <v>0.99938610056715627</v>
      </c>
      <c r="H16" s="5" t="s">
        <v>116</v>
      </c>
      <c r="I16" s="5">
        <v>15</v>
      </c>
      <c r="J16" s="5">
        <v>204</v>
      </c>
      <c r="K16" s="12">
        <v>0</v>
      </c>
      <c r="L16" s="4">
        <v>89224513</v>
      </c>
      <c r="M16" s="4">
        <v>89012057</v>
      </c>
      <c r="N16" s="4">
        <v>67854961</v>
      </c>
      <c r="O16" s="4">
        <v>67970986</v>
      </c>
      <c r="R16" s="2">
        <v>12297873</v>
      </c>
      <c r="S16" s="2">
        <v>67920706</v>
      </c>
      <c r="T16" s="2">
        <f t="shared" si="3"/>
        <v>80218579</v>
      </c>
      <c r="U16" s="9">
        <f t="shared" si="4"/>
        <v>0</v>
      </c>
      <c r="V16" s="9">
        <f t="shared" si="5"/>
        <v>0</v>
      </c>
      <c r="W16" s="9">
        <f t="shared" si="6"/>
        <v>12297873</v>
      </c>
      <c r="X16" s="9">
        <f t="shared" si="7"/>
        <v>0</v>
      </c>
      <c r="Y16" s="9">
        <f t="shared" si="8"/>
        <v>12297873</v>
      </c>
      <c r="Z16" s="10">
        <f t="shared" si="9"/>
        <v>7.8290770186816391E-2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96431</v>
      </c>
    </row>
    <row r="17" spans="1:30">
      <c r="A17" s="20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64514744</v>
      </c>
      <c r="F17" s="6">
        <f t="shared" si="1"/>
        <v>55019.780160000002</v>
      </c>
      <c r="G17" s="7">
        <f t="shared" si="2"/>
        <v>8.5282490092497304E-4</v>
      </c>
      <c r="H17" s="5" t="s">
        <v>115</v>
      </c>
      <c r="I17" s="5">
        <v>9</v>
      </c>
      <c r="J17" s="5">
        <v>55</v>
      </c>
      <c r="K17" s="12">
        <f>E17/60</f>
        <v>1075245.7333333334</v>
      </c>
      <c r="L17" s="4">
        <v>21151535</v>
      </c>
      <c r="M17" s="4">
        <v>15370.9012</v>
      </c>
      <c r="N17" s="4">
        <v>43363209</v>
      </c>
      <c r="O17" s="4">
        <v>39648.878960000002</v>
      </c>
      <c r="P17" s="2">
        <v>12430524</v>
      </c>
      <c r="S17" s="2">
        <v>43283870</v>
      </c>
      <c r="T17" s="2">
        <f t="shared" si="3"/>
        <v>55714394</v>
      </c>
      <c r="U17" s="9">
        <f t="shared" si="4"/>
        <v>6215262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6215262</v>
      </c>
      <c r="Z17" s="10">
        <f t="shared" si="9"/>
        <v>9.6338629197691622E-2</v>
      </c>
      <c r="AA17" s="4">
        <f t="shared" si="10"/>
        <v>4461012.2998400005</v>
      </c>
      <c r="AB17" s="4">
        <f t="shared" si="11"/>
        <v>12847929.01984</v>
      </c>
      <c r="AC17" s="4">
        <f t="shared" si="12"/>
        <v>32202352.219840001</v>
      </c>
      <c r="AD17" s="4">
        <f t="shared" si="13"/>
        <v>64459724.219839998</v>
      </c>
    </row>
    <row r="18" spans="1:30">
      <c r="A18" s="20" t="s">
        <v>114</v>
      </c>
      <c r="B18" s="15" t="s">
        <v>56</v>
      </c>
      <c r="C18" s="8">
        <f t="shared" si="14"/>
        <v>17</v>
      </c>
      <c r="E18" s="6">
        <f t="shared" si="0"/>
        <v>169143333</v>
      </c>
      <c r="F18" s="6">
        <f t="shared" si="1"/>
        <v>8561974.5</v>
      </c>
      <c r="G18" s="7">
        <f t="shared" si="2"/>
        <v>5.0619639261808798E-2</v>
      </c>
      <c r="H18" s="5">
        <v>2</v>
      </c>
      <c r="I18" s="5">
        <v>9</v>
      </c>
      <c r="J18" s="5">
        <v>98</v>
      </c>
      <c r="K18" s="12">
        <f>E18/60</f>
        <v>2819055.55</v>
      </c>
      <c r="L18" s="4">
        <v>90151263</v>
      </c>
      <c r="M18" s="4">
        <v>4584656.8</v>
      </c>
      <c r="N18" s="4">
        <v>78992070</v>
      </c>
      <c r="O18" s="4">
        <v>3977317.7</v>
      </c>
      <c r="R18" s="2">
        <v>34515975</v>
      </c>
      <c r="S18" s="2">
        <v>78841267</v>
      </c>
      <c r="T18" s="2">
        <f t="shared" si="3"/>
        <v>113357242</v>
      </c>
      <c r="U18" s="9">
        <f t="shared" si="4"/>
        <v>0</v>
      </c>
      <c r="V18" s="9">
        <f t="shared" si="5"/>
        <v>0</v>
      </c>
      <c r="W18" s="9">
        <f t="shared" si="6"/>
        <v>34515975</v>
      </c>
      <c r="X18" s="9">
        <f t="shared" si="7"/>
        <v>0</v>
      </c>
      <c r="Y18" s="9">
        <f t="shared" si="8"/>
        <v>34515975</v>
      </c>
      <c r="Z18" s="10">
        <f t="shared" si="9"/>
        <v>0.20406346728428248</v>
      </c>
      <c r="AA18" s="4">
        <f t="shared" si="10"/>
        <v>3278058.8100000005</v>
      </c>
      <c r="AB18" s="4">
        <f t="shared" si="11"/>
        <v>25266692.100000001</v>
      </c>
      <c r="AC18" s="4">
        <f t="shared" si="12"/>
        <v>76009692</v>
      </c>
      <c r="AD18" s="4">
        <f t="shared" si="13"/>
        <v>160581358.5</v>
      </c>
    </row>
    <row r="19" spans="1:30">
      <c r="A19" s="20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43366927</v>
      </c>
      <c r="F19" s="6">
        <f t="shared" si="1"/>
        <v>7021790.7999999998</v>
      </c>
      <c r="G19" s="7">
        <f t="shared" si="2"/>
        <v>0.16191580279598783</v>
      </c>
      <c r="H19" s="5" t="s">
        <v>117</v>
      </c>
      <c r="I19" s="5">
        <v>7</v>
      </c>
      <c r="J19" s="5">
        <v>119</v>
      </c>
      <c r="K19" s="12">
        <v>0</v>
      </c>
      <c r="L19" s="4">
        <v>11117491</v>
      </c>
      <c r="M19" s="4">
        <v>1833942.64</v>
      </c>
      <c r="N19" s="4">
        <v>32249436</v>
      </c>
      <c r="O19" s="4">
        <v>5187848.16</v>
      </c>
      <c r="P19" s="2">
        <v>76541470</v>
      </c>
      <c r="S19" s="2">
        <v>32122925</v>
      </c>
      <c r="T19" s="2">
        <f t="shared" si="3"/>
        <v>108664395</v>
      </c>
      <c r="U19" s="9">
        <f t="shared" si="4"/>
        <v>38270735</v>
      </c>
      <c r="V19" s="9">
        <f t="shared" si="5"/>
        <v>12383621</v>
      </c>
      <c r="W19" s="9">
        <f t="shared" si="6"/>
        <v>0</v>
      </c>
      <c r="X19" s="9">
        <f t="shared" si="7"/>
        <v>0</v>
      </c>
      <c r="Y19" s="9">
        <f t="shared" si="8"/>
        <v>50654356</v>
      </c>
      <c r="Z19" s="10">
        <f t="shared" si="9"/>
        <v>1.1680411664861565</v>
      </c>
      <c r="AA19" s="4">
        <f t="shared" si="10"/>
        <v>0</v>
      </c>
      <c r="AB19" s="4">
        <f t="shared" si="11"/>
        <v>1651594.6000000006</v>
      </c>
      <c r="AC19" s="4">
        <f t="shared" si="12"/>
        <v>14661672.699999999</v>
      </c>
      <c r="AD19" s="4">
        <f t="shared" si="13"/>
        <v>36345136.200000003</v>
      </c>
    </row>
    <row r="20" spans="1:30">
      <c r="A20" s="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101353329</v>
      </c>
      <c r="F20" s="6">
        <f t="shared" si="1"/>
        <v>25784931.350000001</v>
      </c>
      <c r="G20" s="7">
        <f t="shared" si="2"/>
        <v>0.25440635847294174</v>
      </c>
      <c r="H20" s="5" t="s">
        <v>116</v>
      </c>
      <c r="I20" s="5">
        <v>12</v>
      </c>
      <c r="J20" s="5">
        <v>138</v>
      </c>
      <c r="K20" s="12">
        <v>0</v>
      </c>
      <c r="L20" s="4">
        <v>12290378</v>
      </c>
      <c r="M20" s="4">
        <v>5646864.1000000006</v>
      </c>
      <c r="N20" s="4">
        <v>89062951</v>
      </c>
      <c r="O20" s="4">
        <v>20138067.25</v>
      </c>
      <c r="Q20" s="13">
        <v>12383621</v>
      </c>
      <c r="S20" s="2">
        <v>88910016</v>
      </c>
      <c r="T20" s="2">
        <f t="shared" si="3"/>
        <v>101293637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24891733.149999999</v>
      </c>
      <c r="AD20" s="4">
        <f t="shared" si="13"/>
        <v>75568397.650000006</v>
      </c>
    </row>
    <row r="21" spans="1:30">
      <c r="A21" s="20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119900703</v>
      </c>
      <c r="F21" s="6">
        <f t="shared" si="1"/>
        <v>119984586</v>
      </c>
      <c r="G21" s="7">
        <f t="shared" si="2"/>
        <v>1.0006996039047411</v>
      </c>
      <c r="H21" s="5">
        <v>3</v>
      </c>
      <c r="I21" s="5">
        <v>12</v>
      </c>
      <c r="J21" s="5">
        <v>206</v>
      </c>
      <c r="K21" s="12">
        <v>0</v>
      </c>
      <c r="L21" s="4">
        <v>98782028</v>
      </c>
      <c r="M21" s="4">
        <v>98792677</v>
      </c>
      <c r="N21" s="4">
        <v>21118675</v>
      </c>
      <c r="O21" s="4">
        <v>21191909</v>
      </c>
      <c r="Q21" s="2"/>
      <c r="R21" s="2">
        <v>65559587</v>
      </c>
      <c r="S21" s="2">
        <v>21061843</v>
      </c>
      <c r="T21" s="2">
        <f t="shared" si="3"/>
        <v>86621430</v>
      </c>
      <c r="U21" s="9">
        <f t="shared" si="4"/>
        <v>0</v>
      </c>
      <c r="V21" s="9">
        <f t="shared" si="5"/>
        <v>0</v>
      </c>
      <c r="W21" s="9">
        <f t="shared" si="6"/>
        <v>65559587</v>
      </c>
      <c r="X21" s="9">
        <f t="shared" si="7"/>
        <v>0</v>
      </c>
      <c r="Y21" s="9">
        <f t="shared" si="8"/>
        <v>65559587</v>
      </c>
      <c r="Z21" s="10">
        <f t="shared" si="9"/>
        <v>0.54678234038377571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s="20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113967501</v>
      </c>
      <c r="F22" s="6">
        <f t="shared" si="1"/>
        <v>170825.41960000002</v>
      </c>
      <c r="G22" s="7">
        <f t="shared" si="2"/>
        <v>1.4988958966468873E-3</v>
      </c>
      <c r="H22" s="5" t="s">
        <v>117</v>
      </c>
      <c r="I22" s="5">
        <v>3</v>
      </c>
      <c r="J22" s="5">
        <v>33</v>
      </c>
      <c r="K22" s="12">
        <f>E22/60</f>
        <v>1899458.35</v>
      </c>
      <c r="L22" s="4">
        <v>23614367</v>
      </c>
      <c r="M22" s="4">
        <v>54472.543120000002</v>
      </c>
      <c r="N22" s="4">
        <v>90353134</v>
      </c>
      <c r="O22" s="4">
        <v>116352.87648000001</v>
      </c>
      <c r="P22" s="2">
        <v>56822705</v>
      </c>
      <c r="R22" s="2">
        <v>78828425</v>
      </c>
      <c r="S22" s="2">
        <v>90001421</v>
      </c>
      <c r="T22" s="2">
        <f t="shared" si="3"/>
        <v>225652551</v>
      </c>
      <c r="U22" s="9">
        <f t="shared" si="4"/>
        <v>28411352.5</v>
      </c>
      <c r="V22" s="9">
        <f t="shared" si="5"/>
        <v>0</v>
      </c>
      <c r="W22" s="9">
        <f t="shared" si="6"/>
        <v>78828425</v>
      </c>
      <c r="X22" s="9">
        <f t="shared" si="7"/>
        <v>0</v>
      </c>
      <c r="Y22" s="9">
        <f t="shared" si="8"/>
        <v>107239777.5</v>
      </c>
      <c r="Z22" s="10">
        <f t="shared" si="9"/>
        <v>0.94096805281358231</v>
      </c>
      <c r="AA22" s="4">
        <f t="shared" si="10"/>
        <v>7806899.6504000006</v>
      </c>
      <c r="AB22" s="4">
        <f t="shared" si="11"/>
        <v>22622674.780400004</v>
      </c>
      <c r="AC22" s="4">
        <f t="shared" si="12"/>
        <v>56812925.080399998</v>
      </c>
      <c r="AD22" s="4">
        <f t="shared" si="13"/>
        <v>113796675.5804</v>
      </c>
    </row>
    <row r="23" spans="1:30">
      <c r="A23" s="20" t="s">
        <v>114</v>
      </c>
      <c r="B23" s="15" t="s">
        <v>63</v>
      </c>
      <c r="C23" s="8">
        <f t="shared" si="14"/>
        <v>22</v>
      </c>
      <c r="E23" s="6">
        <f t="shared" si="0"/>
        <v>99063392</v>
      </c>
      <c r="F23" s="6">
        <f t="shared" si="1"/>
        <v>5052591.75</v>
      </c>
      <c r="G23" s="7">
        <f t="shared" si="2"/>
        <v>5.1003621499251708E-2</v>
      </c>
      <c r="H23" s="5">
        <v>1</v>
      </c>
      <c r="I23" s="5">
        <v>8</v>
      </c>
      <c r="J23" s="5">
        <v>81</v>
      </c>
      <c r="K23" s="12">
        <f>E23/60</f>
        <v>1651056.5333333334</v>
      </c>
      <c r="L23" s="4">
        <v>87795672</v>
      </c>
      <c r="M23" s="4">
        <v>4466329.05</v>
      </c>
      <c r="N23" s="4">
        <v>11267720</v>
      </c>
      <c r="O23" s="4">
        <v>586262.70000000007</v>
      </c>
      <c r="S23" s="2">
        <v>87552013</v>
      </c>
      <c r="T23" s="2">
        <f t="shared" si="3"/>
        <v>87552013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1881845.6900000004</v>
      </c>
      <c r="AB23" s="4">
        <f t="shared" si="11"/>
        <v>14760086.650000002</v>
      </c>
      <c r="AC23" s="4">
        <f t="shared" si="12"/>
        <v>44479104.25</v>
      </c>
      <c r="AD23" s="4">
        <f t="shared" si="13"/>
        <v>94010800.25</v>
      </c>
    </row>
    <row r="24" spans="1:30">
      <c r="A24" s="20" t="s">
        <v>114</v>
      </c>
      <c r="B24" s="15" t="s">
        <v>64</v>
      </c>
      <c r="C24" s="8">
        <f t="shared" si="14"/>
        <v>23</v>
      </c>
      <c r="E24" s="6">
        <f t="shared" si="0"/>
        <v>46985994</v>
      </c>
      <c r="F24" s="6">
        <f t="shared" si="1"/>
        <v>7596230.8800000008</v>
      </c>
      <c r="G24" s="7">
        <f t="shared" si="2"/>
        <v>0.16167011131019174</v>
      </c>
      <c r="H24" s="5">
        <v>3</v>
      </c>
      <c r="I24" s="5">
        <v>14</v>
      </c>
      <c r="J24" s="5">
        <v>105</v>
      </c>
      <c r="K24" s="12">
        <f>E24/60</f>
        <v>783099.9</v>
      </c>
      <c r="L24" s="4">
        <v>34588026</v>
      </c>
      <c r="M24" s="4">
        <v>5580216.4000000004</v>
      </c>
      <c r="N24" s="4">
        <v>12397968</v>
      </c>
      <c r="O24" s="4">
        <v>2016014.48</v>
      </c>
      <c r="S24" s="2">
        <v>12325523</v>
      </c>
      <c r="T24" s="2">
        <f t="shared" si="3"/>
        <v>12325523</v>
      </c>
      <c r="U24" s="9">
        <f t="shared" si="4"/>
        <v>0</v>
      </c>
      <c r="V24" s="9">
        <f t="shared" si="5"/>
        <v>87644598</v>
      </c>
      <c r="W24" s="9">
        <f t="shared" si="6"/>
        <v>0</v>
      </c>
      <c r="X24" s="9">
        <f t="shared" si="7"/>
        <v>0</v>
      </c>
      <c r="Y24" s="9">
        <f t="shared" si="8"/>
        <v>87644598</v>
      </c>
      <c r="Z24" s="10">
        <f t="shared" si="9"/>
        <v>1.8653345505471268</v>
      </c>
      <c r="AA24" s="4">
        <f t="shared" si="10"/>
        <v>0</v>
      </c>
      <c r="AB24" s="4">
        <f t="shared" si="11"/>
        <v>1800967.92</v>
      </c>
      <c r="AC24" s="4">
        <f t="shared" si="12"/>
        <v>15896766.119999999</v>
      </c>
      <c r="AD24" s="4">
        <f t="shared" si="13"/>
        <v>39389763.119999997</v>
      </c>
    </row>
    <row r="25" spans="1:30">
      <c r="A25" s="20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175506335</v>
      </c>
      <c r="F25" s="6">
        <f t="shared" si="1"/>
        <v>79016920.900000006</v>
      </c>
      <c r="G25" s="7">
        <f t="shared" si="2"/>
        <v>0.4502226139016578</v>
      </c>
      <c r="H25" s="5" t="s">
        <v>117</v>
      </c>
      <c r="I25" s="5">
        <v>10</v>
      </c>
      <c r="J25" s="5">
        <v>165</v>
      </c>
      <c r="K25" s="12">
        <f>E25/60</f>
        <v>2925105.5833333335</v>
      </c>
      <c r="L25" s="4">
        <v>76596595</v>
      </c>
      <c r="M25" s="4">
        <v>34505988.5</v>
      </c>
      <c r="N25" s="4">
        <v>98909740</v>
      </c>
      <c r="O25" s="4">
        <v>44510932.399999999</v>
      </c>
      <c r="P25" s="2">
        <v>76619627</v>
      </c>
      <c r="Q25" s="13">
        <v>87644598</v>
      </c>
      <c r="S25" s="2">
        <v>98788205</v>
      </c>
      <c r="T25" s="2">
        <f t="shared" si="3"/>
        <v>263052430</v>
      </c>
      <c r="U25" s="9">
        <f t="shared" si="4"/>
        <v>38309813.5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38309813.5</v>
      </c>
      <c r="Z25" s="10">
        <f t="shared" si="9"/>
        <v>0.21828165632881572</v>
      </c>
      <c r="AA25" s="4">
        <f t="shared" si="10"/>
        <v>0</v>
      </c>
      <c r="AB25" s="4">
        <f t="shared" si="11"/>
        <v>0</v>
      </c>
      <c r="AC25" s="4">
        <f t="shared" si="12"/>
        <v>8736246.599999994</v>
      </c>
      <c r="AD25" s="4">
        <f t="shared" si="13"/>
        <v>96489414.099999994</v>
      </c>
    </row>
    <row r="26" spans="1:30">
      <c r="A26" s="20" t="s">
        <v>114</v>
      </c>
      <c r="B26" s="15" t="s">
        <v>68</v>
      </c>
      <c r="C26" s="8">
        <f t="shared" si="14"/>
        <v>25</v>
      </c>
      <c r="E26" s="6">
        <f t="shared" si="0"/>
        <v>69479428</v>
      </c>
      <c r="F26" s="6">
        <f t="shared" si="1"/>
        <v>69294048</v>
      </c>
      <c r="G26" s="7">
        <f t="shared" si="2"/>
        <v>0.99733187210464658</v>
      </c>
      <c r="H26" s="5" t="s">
        <v>116</v>
      </c>
      <c r="I26" s="5">
        <v>12</v>
      </c>
      <c r="J26" s="5">
        <v>213</v>
      </c>
      <c r="K26" s="12">
        <v>0</v>
      </c>
      <c r="L26" s="4">
        <v>45809722</v>
      </c>
      <c r="M26" s="4">
        <v>45734990</v>
      </c>
      <c r="N26" s="4">
        <v>23669706</v>
      </c>
      <c r="O26" s="4">
        <v>23559058</v>
      </c>
      <c r="P26" s="2">
        <v>45817526</v>
      </c>
      <c r="Q26" s="2"/>
      <c r="R26" s="2">
        <v>23392192</v>
      </c>
      <c r="S26" s="2">
        <v>23614782</v>
      </c>
      <c r="T26" s="2">
        <f t="shared" si="3"/>
        <v>92824500</v>
      </c>
      <c r="U26" s="9">
        <f t="shared" si="4"/>
        <v>22908763</v>
      </c>
      <c r="V26" s="9">
        <f t="shared" si="5"/>
        <v>0</v>
      </c>
      <c r="W26" s="9">
        <f t="shared" si="6"/>
        <v>23392192</v>
      </c>
      <c r="X26" s="9">
        <f t="shared" si="7"/>
        <v>0</v>
      </c>
      <c r="Y26" s="9">
        <f t="shared" si="8"/>
        <v>46300955</v>
      </c>
      <c r="Z26" s="10">
        <f t="shared" si="9"/>
        <v>0.66639804518828216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185380</v>
      </c>
    </row>
    <row r="27" spans="1:30">
      <c r="A27" s="20" t="s">
        <v>114</v>
      </c>
      <c r="B27" s="15" t="s">
        <v>69</v>
      </c>
      <c r="C27" s="8">
        <f t="shared" si="14"/>
        <v>26</v>
      </c>
      <c r="E27" s="6">
        <f t="shared" si="0"/>
        <v>153225502</v>
      </c>
      <c r="F27" s="6">
        <f t="shared" si="1"/>
        <v>144905.91440000001</v>
      </c>
      <c r="G27" s="7">
        <f t="shared" si="2"/>
        <v>9.4570363620019343E-4</v>
      </c>
      <c r="H27" s="5">
        <v>2</v>
      </c>
      <c r="I27" s="5">
        <v>6</v>
      </c>
      <c r="J27" s="5">
        <v>36</v>
      </c>
      <c r="K27" s="12">
        <f>E27/60</f>
        <v>2553758.3666666667</v>
      </c>
      <c r="L27" s="4">
        <v>65588263</v>
      </c>
      <c r="M27" s="4">
        <v>69007.568719999996</v>
      </c>
      <c r="N27" s="4">
        <v>87637239</v>
      </c>
      <c r="O27" s="4">
        <v>75898.345679999999</v>
      </c>
      <c r="S27" s="2">
        <v>87631847</v>
      </c>
      <c r="T27" s="2">
        <f t="shared" si="3"/>
        <v>87631847</v>
      </c>
      <c r="U27" s="9">
        <f t="shared" si="4"/>
        <v>0</v>
      </c>
      <c r="V27" s="9">
        <f t="shared" si="5"/>
        <v>56717181</v>
      </c>
      <c r="W27" s="9">
        <f t="shared" si="6"/>
        <v>0</v>
      </c>
      <c r="X27" s="9">
        <f t="shared" si="7"/>
        <v>0</v>
      </c>
      <c r="Y27" s="9">
        <f t="shared" si="8"/>
        <v>56717181</v>
      </c>
      <c r="Z27" s="10">
        <f t="shared" si="9"/>
        <v>0.37015496937317915</v>
      </c>
      <c r="AA27" s="4">
        <f t="shared" si="10"/>
        <v>10580879.2256</v>
      </c>
      <c r="AB27" s="4">
        <f t="shared" si="11"/>
        <v>30500194.485600002</v>
      </c>
      <c r="AC27" s="4">
        <f t="shared" si="12"/>
        <v>76467845.085600004</v>
      </c>
      <c r="AD27" s="4">
        <f t="shared" si="13"/>
        <v>153080596.08559999</v>
      </c>
    </row>
    <row r="28" spans="1:30">
      <c r="A28" s="20" t="s">
        <v>114</v>
      </c>
      <c r="B28" s="15" t="s">
        <v>70</v>
      </c>
      <c r="C28" s="8">
        <f t="shared" si="14"/>
        <v>27</v>
      </c>
      <c r="E28" s="6">
        <f t="shared" si="0"/>
        <v>91470832</v>
      </c>
      <c r="F28" s="6">
        <f t="shared" si="1"/>
        <v>4674112.0999999996</v>
      </c>
      <c r="G28" s="7">
        <f t="shared" si="2"/>
        <v>5.1099481635850867E-2</v>
      </c>
      <c r="H28" s="5">
        <v>2</v>
      </c>
      <c r="I28" s="5">
        <v>5</v>
      </c>
      <c r="J28" s="5">
        <v>86</v>
      </c>
      <c r="K28" s="12">
        <f>E28/60</f>
        <v>1524513.8666666667</v>
      </c>
      <c r="L28" s="4">
        <v>56797879</v>
      </c>
      <c r="M28" s="4">
        <v>2928590.6</v>
      </c>
      <c r="N28" s="4">
        <v>34672953</v>
      </c>
      <c r="O28" s="4">
        <v>1745521.5</v>
      </c>
      <c r="Q28" s="13">
        <v>56717181</v>
      </c>
      <c r="R28" s="2">
        <v>67958565</v>
      </c>
      <c r="S28" s="2">
        <v>34412745</v>
      </c>
      <c r="T28" s="2">
        <f t="shared" si="3"/>
        <v>159088491</v>
      </c>
      <c r="U28" s="9">
        <f t="shared" si="4"/>
        <v>0</v>
      </c>
      <c r="V28" s="9">
        <f t="shared" si="5"/>
        <v>0</v>
      </c>
      <c r="W28" s="9">
        <f t="shared" si="6"/>
        <v>67958565</v>
      </c>
      <c r="X28" s="9">
        <f t="shared" si="7"/>
        <v>0</v>
      </c>
      <c r="Y28" s="9">
        <f t="shared" si="8"/>
        <v>67958565</v>
      </c>
      <c r="Z28" s="10">
        <f t="shared" si="9"/>
        <v>0.74295339305539498</v>
      </c>
      <c r="AA28" s="4">
        <f t="shared" si="10"/>
        <v>1728846.1400000006</v>
      </c>
      <c r="AB28" s="4">
        <f t="shared" si="11"/>
        <v>13620054.300000003</v>
      </c>
      <c r="AC28" s="4">
        <f t="shared" si="12"/>
        <v>41061303.899999999</v>
      </c>
      <c r="AD28" s="4">
        <f t="shared" si="13"/>
        <v>86796719.900000006</v>
      </c>
    </row>
    <row r="29" spans="1:30">
      <c r="A29" s="20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130938546</v>
      </c>
      <c r="F29" s="6">
        <f t="shared" si="1"/>
        <v>21068306.280000001</v>
      </c>
      <c r="G29" s="7">
        <f t="shared" si="2"/>
        <v>0.16090224707398235</v>
      </c>
      <c r="H29" s="5" t="s">
        <v>116</v>
      </c>
      <c r="I29" s="5">
        <v>12</v>
      </c>
      <c r="J29" s="5">
        <v>116</v>
      </c>
      <c r="K29" s="12">
        <f>E29/60</f>
        <v>2182309.1</v>
      </c>
      <c r="L29" s="4">
        <v>54241466</v>
      </c>
      <c r="M29" s="4">
        <v>8716967.6799999997</v>
      </c>
      <c r="N29" s="4">
        <v>76697080</v>
      </c>
      <c r="O29" s="4">
        <v>12351338.6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5119402.9200000018</v>
      </c>
      <c r="AC29" s="4">
        <f t="shared" si="12"/>
        <v>44400966.719999999</v>
      </c>
      <c r="AD29" s="4">
        <f t="shared" si="13"/>
        <v>109870239.72</v>
      </c>
    </row>
    <row r="30" spans="1:30">
      <c r="A30" s="2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113646739</v>
      </c>
      <c r="F30" s="6">
        <f t="shared" si="1"/>
        <v>51173979.799999997</v>
      </c>
      <c r="G30" s="7">
        <f t="shared" si="2"/>
        <v>0.4502899093303504</v>
      </c>
      <c r="H30" s="5">
        <v>3</v>
      </c>
      <c r="I30" s="5">
        <v>11</v>
      </c>
      <c r="J30" s="5">
        <v>139</v>
      </c>
      <c r="K30" s="12">
        <f>E30/60</f>
        <v>1894112.3166666667</v>
      </c>
      <c r="L30" s="4">
        <v>67893501</v>
      </c>
      <c r="M30" s="4">
        <v>30571699.350000001</v>
      </c>
      <c r="N30" s="4">
        <v>45753238</v>
      </c>
      <c r="O30" s="4">
        <v>20602280.449999999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5649389.700000003</v>
      </c>
      <c r="AD30" s="4">
        <f t="shared" si="13"/>
        <v>62472759.200000003</v>
      </c>
    </row>
    <row r="31" spans="1:30">
      <c r="A31" s="20" t="s">
        <v>114</v>
      </c>
      <c r="B31" s="15" t="s">
        <v>73</v>
      </c>
      <c r="C31" s="8">
        <f t="shared" si="14"/>
        <v>30</v>
      </c>
      <c r="E31" s="6">
        <f t="shared" si="0"/>
        <v>108662291</v>
      </c>
      <c r="F31" s="6">
        <f t="shared" si="1"/>
        <v>108746802</v>
      </c>
      <c r="G31" s="7">
        <f t="shared" si="2"/>
        <v>1.0007777399061097</v>
      </c>
      <c r="H31" s="5" t="s">
        <v>115</v>
      </c>
      <c r="I31" s="5">
        <v>16</v>
      </c>
      <c r="J31" s="5">
        <v>211</v>
      </c>
      <c r="K31" s="12">
        <v>0</v>
      </c>
      <c r="L31" s="4">
        <v>43216374</v>
      </c>
      <c r="M31" s="4">
        <v>43298773</v>
      </c>
      <c r="N31" s="4">
        <v>65445917</v>
      </c>
      <c r="O31" s="4">
        <v>65448029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0</v>
      </c>
    </row>
    <row r="32" spans="1:30">
      <c r="A32" s="20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135818602</v>
      </c>
      <c r="F32" s="6">
        <f t="shared" si="1"/>
        <v>69524.219680000009</v>
      </c>
      <c r="G32" s="7">
        <f t="shared" si="2"/>
        <v>5.118902613943855E-4</v>
      </c>
      <c r="H32" s="5" t="s">
        <v>117</v>
      </c>
      <c r="I32" s="5">
        <v>9</v>
      </c>
      <c r="J32" s="5">
        <v>61</v>
      </c>
      <c r="K32" s="12">
        <f>E32/60</f>
        <v>2263643.3666666667</v>
      </c>
      <c r="L32" s="4">
        <v>78989537</v>
      </c>
      <c r="M32" s="4">
        <v>66862.098720000009</v>
      </c>
      <c r="N32" s="4">
        <v>56829065</v>
      </c>
      <c r="O32" s="4">
        <v>2662.1209600000002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9437777.9203200005</v>
      </c>
      <c r="AB32" s="4">
        <f t="shared" si="11"/>
        <v>27094196.180320002</v>
      </c>
      <c r="AC32" s="4">
        <f t="shared" si="12"/>
        <v>67839776.780320004</v>
      </c>
      <c r="AD32" s="4">
        <f t="shared" si="13"/>
        <v>135749077.78031999</v>
      </c>
    </row>
    <row r="33" spans="1:30">
      <c r="A33" s="20" t="s">
        <v>114</v>
      </c>
      <c r="B33" s="15" t="s">
        <v>75</v>
      </c>
      <c r="C33" s="8">
        <f t="shared" si="14"/>
        <v>32</v>
      </c>
      <c r="E33" s="6">
        <f t="shared" si="0"/>
        <v>86714285</v>
      </c>
      <c r="F33" s="6">
        <f t="shared" si="1"/>
        <v>4460477.7</v>
      </c>
      <c r="G33" s="7">
        <f t="shared" si="2"/>
        <v>5.143878773837552E-2</v>
      </c>
      <c r="H33" s="5">
        <v>3</v>
      </c>
      <c r="I33" s="5">
        <v>8</v>
      </c>
      <c r="J33" s="5">
        <v>104</v>
      </c>
      <c r="K33" s="12">
        <f>E33/60</f>
        <v>1445238.0833333333</v>
      </c>
      <c r="L33" s="4">
        <v>32311103</v>
      </c>
      <c r="M33" s="4">
        <v>1645353.8</v>
      </c>
      <c r="N33" s="4">
        <v>54403182</v>
      </c>
      <c r="O33" s="4">
        <v>2815123.9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1609522.25</v>
      </c>
      <c r="AB33" s="4">
        <f t="shared" si="11"/>
        <v>12882379.300000001</v>
      </c>
      <c r="AC33" s="4">
        <f t="shared" si="12"/>
        <v>38896664.799999997</v>
      </c>
      <c r="AD33" s="4">
        <f t="shared" si="13"/>
        <v>82253807.299999997</v>
      </c>
    </row>
    <row r="34" spans="1:30">
      <c r="A34" s="20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157115126</v>
      </c>
      <c r="F34" s="6">
        <f t="shared" ref="F34:F51" si="16">M34+O34</f>
        <v>25228309.879999999</v>
      </c>
      <c r="G34" s="7">
        <f t="shared" ref="G34:G51" si="17">F34/E34</f>
        <v>0.16057212645458463</v>
      </c>
      <c r="H34" s="5">
        <v>2</v>
      </c>
      <c r="I34" s="5">
        <v>15</v>
      </c>
      <c r="J34" s="5">
        <v>113</v>
      </c>
      <c r="K34" s="12">
        <f>E34/60</f>
        <v>2618585.4333333331</v>
      </c>
      <c r="L34" s="4">
        <v>89000065</v>
      </c>
      <c r="M34" s="4">
        <v>14319319.199999999</v>
      </c>
      <c r="N34" s="4">
        <v>68115061</v>
      </c>
      <c r="O34" s="4">
        <v>10908990.68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6194715.320000004</v>
      </c>
      <c r="AC34" s="4">
        <f t="shared" ref="AC34:AC51" si="27">IF(E34*$AC$1-F34&gt;0,E34*$AC$1-F34,0)</f>
        <v>53329253.120000005</v>
      </c>
      <c r="AD34" s="4">
        <f t="shared" ref="AD34:AD51" si="28">IF(E34*$AD$1-F34&gt;0,E34*$AD$1-F34,0)</f>
        <v>131886816.12</v>
      </c>
    </row>
    <row r="35" spans="1:30">
      <c r="A35" s="20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64279159</v>
      </c>
      <c r="F35" s="6">
        <f t="shared" si="16"/>
        <v>28968931.399999999</v>
      </c>
      <c r="G35" s="7">
        <f t="shared" si="17"/>
        <v>0.45067377748361642</v>
      </c>
      <c r="H35" s="5" t="s">
        <v>115</v>
      </c>
      <c r="I35" s="5">
        <v>15</v>
      </c>
      <c r="J35" s="5">
        <v>163</v>
      </c>
      <c r="K35" s="12">
        <f>E35/60</f>
        <v>1071319.3166666667</v>
      </c>
      <c r="L35" s="4">
        <v>21103466</v>
      </c>
      <c r="M35" s="4">
        <v>9508288.25</v>
      </c>
      <c r="N35" s="4">
        <v>43175693</v>
      </c>
      <c r="O35" s="4">
        <v>19460643.149999999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3170648.1000000015</v>
      </c>
      <c r="AD35" s="4">
        <f t="shared" si="28"/>
        <v>35310227.600000001</v>
      </c>
    </row>
    <row r="36" spans="1:30">
      <c r="A36" s="20" t="s">
        <v>114</v>
      </c>
      <c r="B36" s="15" t="s">
        <v>78</v>
      </c>
      <c r="C36" s="8">
        <f t="shared" si="29"/>
        <v>35</v>
      </c>
      <c r="E36" s="6">
        <f t="shared" si="15"/>
        <v>169436769</v>
      </c>
      <c r="F36" s="6">
        <f t="shared" si="16"/>
        <v>169159999</v>
      </c>
      <c r="G36" s="7">
        <f t="shared" si="17"/>
        <v>0.99836652928621417</v>
      </c>
      <c r="H36" s="5" t="s">
        <v>117</v>
      </c>
      <c r="I36" s="5">
        <v>15</v>
      </c>
      <c r="J36" s="5">
        <v>205</v>
      </c>
      <c r="K36" s="12">
        <v>0</v>
      </c>
      <c r="L36" s="4">
        <v>90266612</v>
      </c>
      <c r="M36" s="4">
        <v>90153607</v>
      </c>
      <c r="N36" s="4">
        <v>79170157</v>
      </c>
      <c r="O36" s="4">
        <v>79006392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11037948</v>
      </c>
      <c r="W36" s="9">
        <f t="shared" si="21"/>
        <v>0</v>
      </c>
      <c r="X36" s="9">
        <f t="shared" si="22"/>
        <v>0</v>
      </c>
      <c r="Y36" s="9">
        <f t="shared" si="23"/>
        <v>11037948</v>
      </c>
      <c r="Z36" s="10">
        <f t="shared" si="24"/>
        <v>6.5144939112950148E-2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276770</v>
      </c>
    </row>
    <row r="37" spans="1:30">
      <c r="A37" s="20" t="s">
        <v>114</v>
      </c>
      <c r="B37" s="15" t="s">
        <v>79</v>
      </c>
      <c r="C37" s="8">
        <f t="shared" si="29"/>
        <v>36</v>
      </c>
      <c r="E37" s="6">
        <f t="shared" si="15"/>
        <v>43205995</v>
      </c>
      <c r="F37" s="6">
        <f t="shared" si="16"/>
        <v>90235.8024</v>
      </c>
      <c r="G37" s="7">
        <f t="shared" si="17"/>
        <v>2.0885018942394451E-3</v>
      </c>
      <c r="H37" s="5" t="s">
        <v>115</v>
      </c>
      <c r="I37" s="5">
        <v>10</v>
      </c>
      <c r="J37" s="5">
        <v>50</v>
      </c>
      <c r="K37" s="12">
        <f>E37/60</f>
        <v>720099.91666666663</v>
      </c>
      <c r="L37" s="4">
        <v>11014316</v>
      </c>
      <c r="M37" s="4">
        <v>31498.012320000002</v>
      </c>
      <c r="N37" s="4">
        <v>32191679</v>
      </c>
      <c r="O37" s="4">
        <v>58737.790079999999</v>
      </c>
      <c r="P37" s="2">
        <v>11090056</v>
      </c>
      <c r="Q37" s="13">
        <v>11037948</v>
      </c>
      <c r="S37" s="2">
        <v>32048459</v>
      </c>
      <c r="T37" s="2">
        <f t="shared" si="18"/>
        <v>54176463</v>
      </c>
      <c r="U37" s="9">
        <f t="shared" si="19"/>
        <v>5545028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5545028</v>
      </c>
      <c r="Z37" s="10">
        <f t="shared" si="24"/>
        <v>0.12833931957822056</v>
      </c>
      <c r="AA37" s="4">
        <f t="shared" si="25"/>
        <v>2934183.8476000004</v>
      </c>
      <c r="AB37" s="4">
        <f t="shared" si="26"/>
        <v>8550963.1975999996</v>
      </c>
      <c r="AC37" s="4">
        <f t="shared" si="27"/>
        <v>21512761.6976</v>
      </c>
      <c r="AD37" s="4">
        <f t="shared" si="28"/>
        <v>43115759.1976</v>
      </c>
    </row>
    <row r="38" spans="1:30">
      <c r="A38" s="20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101412974</v>
      </c>
      <c r="F38" s="6">
        <f t="shared" si="16"/>
        <v>5182567.1500000004</v>
      </c>
      <c r="G38" s="7">
        <f t="shared" si="17"/>
        <v>5.1103591045461305E-2</v>
      </c>
      <c r="H38" s="5">
        <v>3</v>
      </c>
      <c r="I38" s="5">
        <v>10</v>
      </c>
      <c r="J38" s="5">
        <v>94</v>
      </c>
      <c r="K38" s="12">
        <f>E38/60</f>
        <v>1690216.2333333334</v>
      </c>
      <c r="L38" s="4">
        <v>12309047</v>
      </c>
      <c r="M38" s="4">
        <v>687412.9</v>
      </c>
      <c r="N38" s="4">
        <v>89103927</v>
      </c>
      <c r="O38" s="4">
        <v>4495154.25</v>
      </c>
      <c r="Q38" s="2"/>
      <c r="R38" s="2">
        <v>87717880</v>
      </c>
      <c r="S38" s="2">
        <v>88969607</v>
      </c>
      <c r="T38" s="2">
        <f t="shared" si="18"/>
        <v>176687487</v>
      </c>
      <c r="U38" s="9">
        <f t="shared" si="19"/>
        <v>0</v>
      </c>
      <c r="V38" s="9">
        <f t="shared" si="20"/>
        <v>23533145</v>
      </c>
      <c r="W38" s="9">
        <f t="shared" si="21"/>
        <v>87717880</v>
      </c>
      <c r="X38" s="9">
        <f t="shared" si="22"/>
        <v>0</v>
      </c>
      <c r="Y38" s="9">
        <f t="shared" si="23"/>
        <v>111251025</v>
      </c>
      <c r="Z38" s="10">
        <f t="shared" si="24"/>
        <v>1.0970097869331787</v>
      </c>
      <c r="AA38" s="4">
        <f t="shared" si="25"/>
        <v>1916341.0300000003</v>
      </c>
      <c r="AB38" s="4">
        <f t="shared" si="26"/>
        <v>15100027.65</v>
      </c>
      <c r="AC38" s="4">
        <f t="shared" si="27"/>
        <v>45523919.850000001</v>
      </c>
      <c r="AD38" s="4">
        <f t="shared" si="28"/>
        <v>96230406.849999994</v>
      </c>
    </row>
    <row r="39" spans="1:30">
      <c r="A39" s="20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119946247</v>
      </c>
      <c r="F39" s="6">
        <f t="shared" si="16"/>
        <v>19283578.52</v>
      </c>
      <c r="G39" s="7">
        <f t="shared" si="17"/>
        <v>0.16076850257765882</v>
      </c>
      <c r="H39" s="5">
        <v>1</v>
      </c>
      <c r="I39" s="5">
        <v>12</v>
      </c>
      <c r="J39" s="5">
        <v>109</v>
      </c>
      <c r="K39" s="12">
        <f>E39/60</f>
        <v>1999104.1166666667</v>
      </c>
      <c r="L39" s="4">
        <v>98812346</v>
      </c>
      <c r="M39" s="4">
        <v>15819363.119999999</v>
      </c>
      <c r="N39" s="4">
        <v>21133901</v>
      </c>
      <c r="O39" s="4">
        <v>3464215.4</v>
      </c>
      <c r="Q39" s="13">
        <v>23533145</v>
      </c>
      <c r="S39" s="2">
        <v>21119870</v>
      </c>
      <c r="T39" s="2">
        <f t="shared" si="18"/>
        <v>44653015</v>
      </c>
      <c r="U39" s="9">
        <f t="shared" si="19"/>
        <v>0</v>
      </c>
      <c r="V39" s="9">
        <f t="shared" si="20"/>
        <v>98832792</v>
      </c>
      <c r="W39" s="9">
        <f t="shared" si="21"/>
        <v>0</v>
      </c>
      <c r="X39" s="9">
        <f t="shared" si="22"/>
        <v>0</v>
      </c>
      <c r="Y39" s="9">
        <f t="shared" si="23"/>
        <v>98832792</v>
      </c>
      <c r="Z39" s="10">
        <f t="shared" si="24"/>
        <v>0.82397569304523555</v>
      </c>
      <c r="AA39" s="4">
        <f t="shared" si="25"/>
        <v>0</v>
      </c>
      <c r="AB39" s="4">
        <f t="shared" si="26"/>
        <v>4705670.8800000027</v>
      </c>
      <c r="AC39" s="4">
        <f t="shared" si="27"/>
        <v>40689544.980000004</v>
      </c>
      <c r="AD39" s="4">
        <f t="shared" si="28"/>
        <v>100662668.48</v>
      </c>
    </row>
    <row r="40" spans="1:30">
      <c r="A40" s="2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113738354</v>
      </c>
      <c r="F40" s="6">
        <f t="shared" si="16"/>
        <v>51193376.25</v>
      </c>
      <c r="G40" s="7">
        <f t="shared" si="17"/>
        <v>0.4500977414355759</v>
      </c>
      <c r="H40" s="5" t="s">
        <v>116</v>
      </c>
      <c r="I40" s="5">
        <v>14</v>
      </c>
      <c r="J40" s="5">
        <v>170</v>
      </c>
      <c r="K40" s="12">
        <v>0</v>
      </c>
      <c r="L40" s="4">
        <v>23557207</v>
      </c>
      <c r="M40" s="4">
        <v>10590860.050000001</v>
      </c>
      <c r="N40" s="4">
        <v>90181147</v>
      </c>
      <c r="O40" s="4">
        <v>40602516.200000003</v>
      </c>
      <c r="Q40" s="2">
        <v>98832792</v>
      </c>
      <c r="R40" s="2">
        <v>23638802</v>
      </c>
      <c r="S40" s="2">
        <v>90170963</v>
      </c>
      <c r="T40" s="2">
        <f t="shared" si="18"/>
        <v>212642557</v>
      </c>
      <c r="U40" s="9">
        <f t="shared" si="19"/>
        <v>0</v>
      </c>
      <c r="V40" s="9">
        <f t="shared" si="20"/>
        <v>0</v>
      </c>
      <c r="W40" s="9">
        <f t="shared" si="21"/>
        <v>23638802</v>
      </c>
      <c r="X40" s="9">
        <f t="shared" si="22"/>
        <v>0</v>
      </c>
      <c r="Y40" s="9">
        <f t="shared" si="23"/>
        <v>23638802</v>
      </c>
      <c r="Z40" s="10">
        <f t="shared" si="24"/>
        <v>0.20783492259787759</v>
      </c>
      <c r="AA40" s="4">
        <f t="shared" si="25"/>
        <v>0</v>
      </c>
      <c r="AB40" s="4">
        <f t="shared" si="26"/>
        <v>0</v>
      </c>
      <c r="AC40" s="4">
        <f t="shared" si="27"/>
        <v>5675800.75</v>
      </c>
      <c r="AD40" s="4">
        <f t="shared" si="28"/>
        <v>62544977.75</v>
      </c>
    </row>
    <row r="41" spans="1:30">
      <c r="A41" s="20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98795408</v>
      </c>
      <c r="F41" s="6">
        <f t="shared" si="16"/>
        <v>98721258</v>
      </c>
      <c r="G41" s="7">
        <f t="shared" si="17"/>
        <v>0.99924945904368345</v>
      </c>
      <c r="H41" s="5" t="s">
        <v>116</v>
      </c>
      <c r="I41" s="5">
        <v>10</v>
      </c>
      <c r="J41" s="5">
        <v>208</v>
      </c>
      <c r="K41" s="12">
        <v>0</v>
      </c>
      <c r="L41" s="4">
        <v>87799119</v>
      </c>
      <c r="M41" s="4">
        <v>87718422</v>
      </c>
      <c r="N41" s="4">
        <v>10996289</v>
      </c>
      <c r="O41" s="4">
        <v>11002836</v>
      </c>
      <c r="P41" s="2">
        <v>12517464</v>
      </c>
      <c r="Q41" s="2"/>
      <c r="T41" s="2">
        <f t="shared" si="18"/>
        <v>12517464</v>
      </c>
      <c r="U41" s="9">
        <f t="shared" si="19"/>
        <v>6258732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6258732</v>
      </c>
      <c r="Z41" s="10">
        <f t="shared" si="24"/>
        <v>6.335043426309854E-2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74150</v>
      </c>
    </row>
    <row r="42" spans="1:30">
      <c r="A42" s="20" t="s">
        <v>114</v>
      </c>
      <c r="B42" s="15" t="s">
        <v>81</v>
      </c>
      <c r="C42" s="8">
        <f t="shared" si="29"/>
        <v>41</v>
      </c>
      <c r="E42" s="6">
        <f t="shared" si="15"/>
        <v>46949045</v>
      </c>
      <c r="F42" s="6">
        <f t="shared" si="16"/>
        <v>72477.085439999995</v>
      </c>
      <c r="G42" s="7">
        <f t="shared" si="17"/>
        <v>1.5437392909696031E-3</v>
      </c>
      <c r="H42" s="5">
        <v>3</v>
      </c>
      <c r="I42" s="5">
        <v>3</v>
      </c>
      <c r="J42" s="5">
        <v>56</v>
      </c>
      <c r="K42" s="12">
        <f>E42/60</f>
        <v>782484.08333333337</v>
      </c>
      <c r="L42" s="4">
        <v>34477142</v>
      </c>
      <c r="M42" s="4">
        <v>23954.431199999999</v>
      </c>
      <c r="N42" s="4">
        <v>12471903</v>
      </c>
      <c r="O42" s="4">
        <v>48522.654240000003</v>
      </c>
      <c r="P42" s="2">
        <v>34493282</v>
      </c>
      <c r="R42" s="2">
        <v>65346951</v>
      </c>
      <c r="S42" s="2">
        <v>12402765</v>
      </c>
      <c r="T42" s="2">
        <f t="shared" si="18"/>
        <v>112242998</v>
      </c>
      <c r="U42" s="9">
        <f t="shared" si="19"/>
        <v>17246641</v>
      </c>
      <c r="V42" s="9">
        <f t="shared" si="20"/>
        <v>98644491</v>
      </c>
      <c r="W42" s="9">
        <f t="shared" si="21"/>
        <v>65346951</v>
      </c>
      <c r="X42" s="9">
        <f t="shared" si="22"/>
        <v>0</v>
      </c>
      <c r="Y42" s="9">
        <f t="shared" si="23"/>
        <v>181238083</v>
      </c>
      <c r="Z42" s="10">
        <f t="shared" si="24"/>
        <v>3.8603145814787072</v>
      </c>
      <c r="AA42" s="4">
        <f t="shared" si="25"/>
        <v>3213956.0645600003</v>
      </c>
      <c r="AB42" s="4">
        <f t="shared" si="26"/>
        <v>9317331.9145599995</v>
      </c>
      <c r="AC42" s="4">
        <f t="shared" si="27"/>
        <v>23402045.414560001</v>
      </c>
      <c r="AD42" s="4">
        <f t="shared" si="28"/>
        <v>46876567.914559998</v>
      </c>
    </row>
    <row r="43" spans="1:30">
      <c r="A43" s="20" t="s">
        <v>114</v>
      </c>
      <c r="B43" s="15" t="s">
        <v>82</v>
      </c>
      <c r="C43" s="8">
        <f t="shared" si="29"/>
        <v>42</v>
      </c>
      <c r="E43" s="6">
        <f t="shared" si="15"/>
        <v>175689883</v>
      </c>
      <c r="F43" s="6">
        <f t="shared" si="16"/>
        <v>8908755.1000000015</v>
      </c>
      <c r="G43" s="7">
        <f t="shared" si="17"/>
        <v>5.0707274362519789E-2</v>
      </c>
      <c r="H43" s="5" t="s">
        <v>115</v>
      </c>
      <c r="I43" s="5">
        <v>9</v>
      </c>
      <c r="J43" s="5">
        <v>105</v>
      </c>
      <c r="K43" s="12">
        <f>E43/60</f>
        <v>2928164.7166666668</v>
      </c>
      <c r="L43" s="4">
        <v>76701741</v>
      </c>
      <c r="M43" s="4">
        <v>3909058.5</v>
      </c>
      <c r="N43" s="4">
        <v>98988142</v>
      </c>
      <c r="O43" s="4">
        <v>4999696.6000000006</v>
      </c>
      <c r="P43" s="2">
        <v>76472172</v>
      </c>
      <c r="Q43" s="13">
        <v>98644491</v>
      </c>
      <c r="T43" s="2">
        <f t="shared" si="18"/>
        <v>175116663</v>
      </c>
      <c r="U43" s="9">
        <f t="shared" si="19"/>
        <v>38236086</v>
      </c>
      <c r="V43" s="9">
        <f t="shared" si="20"/>
        <v>45733460</v>
      </c>
      <c r="W43" s="9">
        <f t="shared" si="21"/>
        <v>0</v>
      </c>
      <c r="X43" s="9">
        <f t="shared" si="22"/>
        <v>0</v>
      </c>
      <c r="Y43" s="9">
        <f t="shared" si="23"/>
        <v>83969546</v>
      </c>
      <c r="Z43" s="10">
        <f t="shared" si="24"/>
        <v>0.47794184028228875</v>
      </c>
      <c r="AA43" s="4">
        <f t="shared" si="25"/>
        <v>3389536.709999999</v>
      </c>
      <c r="AB43" s="4">
        <f t="shared" si="26"/>
        <v>26229221.5</v>
      </c>
      <c r="AC43" s="4">
        <f t="shared" si="27"/>
        <v>78936186.400000006</v>
      </c>
      <c r="AD43" s="4">
        <f t="shared" si="28"/>
        <v>166781127.90000001</v>
      </c>
    </row>
    <row r="44" spans="1:30">
      <c r="A44" s="20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69518592</v>
      </c>
      <c r="F44" s="6">
        <f t="shared" si="16"/>
        <v>11112639.4</v>
      </c>
      <c r="G44" s="7">
        <f t="shared" si="17"/>
        <v>0.15985133013050667</v>
      </c>
      <c r="H44" s="5" t="s">
        <v>115</v>
      </c>
      <c r="I44" s="5">
        <v>11</v>
      </c>
      <c r="J44" s="5">
        <v>136</v>
      </c>
      <c r="K44" s="12">
        <f>E44/60</f>
        <v>1158643.2</v>
      </c>
      <c r="L44" s="4">
        <v>45769093</v>
      </c>
      <c r="M44" s="4">
        <v>7356701.1600000001</v>
      </c>
      <c r="N44" s="4">
        <v>23749499</v>
      </c>
      <c r="O44" s="4">
        <v>3755938.24</v>
      </c>
      <c r="P44" s="2">
        <v>45726656</v>
      </c>
      <c r="Q44" s="2">
        <v>45733460</v>
      </c>
      <c r="R44" s="2">
        <v>23581526</v>
      </c>
      <c r="T44" s="2">
        <f t="shared" si="18"/>
        <v>115041642</v>
      </c>
      <c r="U44" s="9">
        <f t="shared" si="19"/>
        <v>22863328</v>
      </c>
      <c r="V44" s="9">
        <f t="shared" si="20"/>
        <v>0</v>
      </c>
      <c r="W44" s="9">
        <f t="shared" si="21"/>
        <v>23581526</v>
      </c>
      <c r="X44" s="9">
        <f t="shared" si="22"/>
        <v>0</v>
      </c>
      <c r="Y44" s="9">
        <f t="shared" si="23"/>
        <v>46444854</v>
      </c>
      <c r="Z44" s="10">
        <f t="shared" si="24"/>
        <v>0.66809255860648042</v>
      </c>
      <c r="AA44" s="4">
        <f t="shared" si="25"/>
        <v>0</v>
      </c>
      <c r="AB44" s="4">
        <f t="shared" si="26"/>
        <v>2791079</v>
      </c>
      <c r="AC44" s="4">
        <f t="shared" si="27"/>
        <v>23646656.600000001</v>
      </c>
      <c r="AD44" s="4">
        <f t="shared" si="28"/>
        <v>58405952.600000001</v>
      </c>
    </row>
    <row r="45" spans="1:30">
      <c r="A45" s="20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153242326</v>
      </c>
      <c r="F45" s="6">
        <f t="shared" si="16"/>
        <v>68991617.5</v>
      </c>
      <c r="G45" s="7">
        <f t="shared" si="17"/>
        <v>0.45021254441152242</v>
      </c>
      <c r="H45" s="5" t="s">
        <v>116</v>
      </c>
      <c r="I45" s="5">
        <v>12</v>
      </c>
      <c r="J45" s="5">
        <v>152</v>
      </c>
      <c r="K45" s="12">
        <v>0</v>
      </c>
      <c r="L45" s="4">
        <v>65522162</v>
      </c>
      <c r="M45" s="4">
        <v>29472010.050000001</v>
      </c>
      <c r="N45" s="4">
        <v>87720164</v>
      </c>
      <c r="O45" s="4">
        <v>39519607.450000003</v>
      </c>
      <c r="P45" s="2">
        <v>65400048</v>
      </c>
      <c r="Q45" s="2"/>
      <c r="S45" s="2">
        <v>87722888</v>
      </c>
      <c r="T45" s="2">
        <f t="shared" si="18"/>
        <v>153122936</v>
      </c>
      <c r="U45" s="9">
        <f t="shared" si="19"/>
        <v>32700024</v>
      </c>
      <c r="V45" s="9">
        <f t="shared" si="20"/>
        <v>34458802</v>
      </c>
      <c r="W45" s="9">
        <f t="shared" si="21"/>
        <v>0</v>
      </c>
      <c r="X45" s="9">
        <f t="shared" si="22"/>
        <v>0</v>
      </c>
      <c r="Y45" s="9">
        <f t="shared" si="23"/>
        <v>67158826</v>
      </c>
      <c r="Z45" s="10">
        <f t="shared" si="24"/>
        <v>0.43825245774460508</v>
      </c>
      <c r="AA45" s="4">
        <f t="shared" si="25"/>
        <v>0</v>
      </c>
      <c r="AB45" s="4">
        <f t="shared" si="26"/>
        <v>0</v>
      </c>
      <c r="AC45" s="4">
        <f t="shared" si="27"/>
        <v>7629545.5</v>
      </c>
      <c r="AD45" s="4">
        <f t="shared" si="28"/>
        <v>84250708.5</v>
      </c>
    </row>
    <row r="46" spans="1:30">
      <c r="A46" s="20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91429530</v>
      </c>
      <c r="F46" s="6">
        <f t="shared" si="16"/>
        <v>91538059</v>
      </c>
      <c r="G46" s="7">
        <f t="shared" si="17"/>
        <v>1.0011870234923006</v>
      </c>
      <c r="H46" s="5" t="s">
        <v>117</v>
      </c>
      <c r="I46" s="5">
        <v>13</v>
      </c>
      <c r="J46" s="5">
        <v>229</v>
      </c>
      <c r="K46" s="12">
        <v>0</v>
      </c>
      <c r="L46" s="4">
        <v>56793605</v>
      </c>
      <c r="M46" s="4">
        <v>56882400</v>
      </c>
      <c r="N46" s="4">
        <v>34635925</v>
      </c>
      <c r="O46" s="4">
        <v>34655659</v>
      </c>
      <c r="P46" s="2">
        <v>56850048</v>
      </c>
      <c r="Q46" s="13">
        <v>34458802</v>
      </c>
      <c r="T46" s="2">
        <f t="shared" si="18"/>
        <v>91308850</v>
      </c>
      <c r="U46" s="9">
        <f t="shared" si="19"/>
        <v>28425024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28425024</v>
      </c>
      <c r="Z46" s="10">
        <f t="shared" si="24"/>
        <v>0.31089544045561646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s="20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131104543</v>
      </c>
      <c r="F47" s="6">
        <f t="shared" si="16"/>
        <v>173711.14464000001</v>
      </c>
      <c r="G47" s="7">
        <f t="shared" si="17"/>
        <v>1.3249818859442577E-3</v>
      </c>
      <c r="H47" s="5">
        <v>2</v>
      </c>
      <c r="I47" s="5">
        <v>2</v>
      </c>
      <c r="J47" s="5">
        <v>69</v>
      </c>
      <c r="K47" s="12">
        <f>E47/60</f>
        <v>2185075.7166666668</v>
      </c>
      <c r="L47" s="4">
        <v>54482719</v>
      </c>
      <c r="M47" s="4">
        <v>95744.687839999999</v>
      </c>
      <c r="N47" s="4">
        <v>76621824</v>
      </c>
      <c r="O47" s="4">
        <v>77966.4568</v>
      </c>
      <c r="Q47" s="2"/>
      <c r="R47" s="2">
        <v>54286896</v>
      </c>
      <c r="S47" s="2">
        <v>76497261</v>
      </c>
      <c r="T47" s="2">
        <f t="shared" si="18"/>
        <v>130784157</v>
      </c>
      <c r="U47" s="9">
        <f t="shared" si="19"/>
        <v>0</v>
      </c>
      <c r="V47" s="9">
        <f t="shared" si="20"/>
        <v>67861661</v>
      </c>
      <c r="W47" s="9">
        <f t="shared" si="21"/>
        <v>54286896</v>
      </c>
      <c r="X47" s="9">
        <f t="shared" si="22"/>
        <v>0</v>
      </c>
      <c r="Y47" s="9">
        <f t="shared" si="23"/>
        <v>122148557</v>
      </c>
      <c r="Z47" s="10">
        <f t="shared" si="24"/>
        <v>0.93168821007217117</v>
      </c>
      <c r="AA47" s="4">
        <f t="shared" si="25"/>
        <v>9003606.8653600011</v>
      </c>
      <c r="AB47" s="4">
        <f t="shared" si="26"/>
        <v>26047197.455360003</v>
      </c>
      <c r="AC47" s="4">
        <f t="shared" si="27"/>
        <v>65378560.355360001</v>
      </c>
      <c r="AD47" s="4">
        <f t="shared" si="28"/>
        <v>130930831.85536</v>
      </c>
    </row>
    <row r="48" spans="1:30">
      <c r="A48" s="20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113617576</v>
      </c>
      <c r="F48" s="6">
        <f t="shared" si="16"/>
        <v>5757869.1999999993</v>
      </c>
      <c r="G48" s="7">
        <f t="shared" si="17"/>
        <v>5.067762755297648E-2</v>
      </c>
      <c r="H48" s="5">
        <v>3</v>
      </c>
      <c r="I48" s="5">
        <v>10</v>
      </c>
      <c r="J48" s="5">
        <v>109</v>
      </c>
      <c r="K48" s="12">
        <f>E48/60</f>
        <v>1893626.2666666666</v>
      </c>
      <c r="L48" s="4">
        <v>67821920</v>
      </c>
      <c r="M48" s="4">
        <v>3397628.15</v>
      </c>
      <c r="N48" s="4">
        <v>45795656</v>
      </c>
      <c r="O48" s="4">
        <v>2360241.0499999998</v>
      </c>
      <c r="Q48" s="13">
        <v>67861661</v>
      </c>
      <c r="S48" s="2">
        <v>45595666</v>
      </c>
      <c r="T48" s="2">
        <f t="shared" si="18"/>
        <v>113457327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2195361.120000001</v>
      </c>
      <c r="AB48" s="4">
        <f t="shared" si="26"/>
        <v>16965646.000000004</v>
      </c>
      <c r="AC48" s="4">
        <f t="shared" si="27"/>
        <v>51050918.799999997</v>
      </c>
      <c r="AD48" s="4">
        <f t="shared" si="28"/>
        <v>107859706.8</v>
      </c>
    </row>
    <row r="49" spans="1:30">
      <c r="A49" s="20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108891541</v>
      </c>
      <c r="F49" s="6">
        <f t="shared" si="16"/>
        <v>17609514.359999999</v>
      </c>
      <c r="G49" s="7">
        <f t="shared" si="17"/>
        <v>0.16171609105981888</v>
      </c>
      <c r="H49" s="5">
        <v>2</v>
      </c>
      <c r="I49" s="5">
        <v>12</v>
      </c>
      <c r="J49" s="5">
        <v>118</v>
      </c>
      <c r="K49" s="12">
        <f>E49/60</f>
        <v>1814859.0166666666</v>
      </c>
      <c r="L49" s="4">
        <v>43234721</v>
      </c>
      <c r="M49" s="4">
        <v>7031180.9199999999</v>
      </c>
      <c r="N49" s="4">
        <v>65656820</v>
      </c>
      <c r="O49" s="4">
        <v>10578333.439999999</v>
      </c>
      <c r="P49" s="2">
        <v>43300618</v>
      </c>
      <c r="Q49" s="2"/>
      <c r="R49" s="2">
        <v>65438065</v>
      </c>
      <c r="T49" s="2">
        <f t="shared" si="18"/>
        <v>108738683</v>
      </c>
      <c r="U49" s="9">
        <f t="shared" si="19"/>
        <v>21650309</v>
      </c>
      <c r="V49" s="9">
        <f t="shared" si="20"/>
        <v>0</v>
      </c>
      <c r="W49" s="9">
        <f t="shared" si="21"/>
        <v>65438065</v>
      </c>
      <c r="X49" s="9">
        <f t="shared" si="22"/>
        <v>0</v>
      </c>
      <c r="Y49" s="9">
        <f t="shared" si="23"/>
        <v>87088374</v>
      </c>
      <c r="Z49" s="10">
        <f t="shared" si="24"/>
        <v>0.79977171045820716</v>
      </c>
      <c r="AA49" s="4">
        <f t="shared" si="25"/>
        <v>0</v>
      </c>
      <c r="AB49" s="4">
        <f t="shared" si="26"/>
        <v>4168793.8400000036</v>
      </c>
      <c r="AC49" s="4">
        <f t="shared" si="27"/>
        <v>36836256.140000001</v>
      </c>
      <c r="AD49" s="4">
        <f t="shared" si="28"/>
        <v>91282026.640000001</v>
      </c>
    </row>
    <row r="50" spans="1:30">
      <c r="A50" s="2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135785392</v>
      </c>
      <c r="F50" s="6">
        <f t="shared" si="16"/>
        <v>61174976.699999996</v>
      </c>
      <c r="G50" s="7">
        <f t="shared" si="17"/>
        <v>0.4505269366530974</v>
      </c>
      <c r="H50" s="5" t="s">
        <v>115</v>
      </c>
      <c r="I50" s="5">
        <v>9</v>
      </c>
      <c r="J50" s="5">
        <v>145</v>
      </c>
      <c r="K50" s="12">
        <v>0</v>
      </c>
      <c r="L50" s="4">
        <v>78922030</v>
      </c>
      <c r="M50" s="4">
        <v>35594459.299999997</v>
      </c>
      <c r="N50" s="4">
        <v>56863362</v>
      </c>
      <c r="O50" s="4">
        <v>25580517.399999999</v>
      </c>
      <c r="R50" s="2">
        <v>78847253</v>
      </c>
      <c r="S50" s="2">
        <v>56666730</v>
      </c>
      <c r="T50" s="2">
        <f t="shared" si="18"/>
        <v>135513983</v>
      </c>
      <c r="U50" s="9">
        <f t="shared" si="19"/>
        <v>0</v>
      </c>
      <c r="V50" s="9">
        <f t="shared" si="20"/>
        <v>54368298</v>
      </c>
      <c r="W50" s="9">
        <f t="shared" si="21"/>
        <v>78847253</v>
      </c>
      <c r="X50" s="9">
        <f t="shared" si="22"/>
        <v>0</v>
      </c>
      <c r="Y50" s="9">
        <f t="shared" si="23"/>
        <v>133215551</v>
      </c>
      <c r="Z50" s="10">
        <f t="shared" si="24"/>
        <v>0.98107424545344313</v>
      </c>
      <c r="AA50" s="4">
        <f t="shared" si="25"/>
        <v>0</v>
      </c>
      <c r="AB50" s="4">
        <f t="shared" si="26"/>
        <v>0</v>
      </c>
      <c r="AC50" s="4">
        <f t="shared" si="27"/>
        <v>6717719.3000000045</v>
      </c>
      <c r="AD50" s="4">
        <f t="shared" si="28"/>
        <v>74610415.300000012</v>
      </c>
    </row>
    <row r="51" spans="1:30">
      <c r="A51" s="20" t="s">
        <v>114</v>
      </c>
      <c r="B51" s="15" t="s">
        <v>92</v>
      </c>
      <c r="C51" s="8">
        <f t="shared" si="29"/>
        <v>50</v>
      </c>
      <c r="E51" s="6">
        <f t="shared" si="15"/>
        <v>86583888</v>
      </c>
      <c r="F51" s="6">
        <f t="shared" si="16"/>
        <v>86551578</v>
      </c>
      <c r="G51" s="7">
        <f t="shared" si="17"/>
        <v>0.99962683588429291</v>
      </c>
      <c r="H51" s="5" t="s">
        <v>115</v>
      </c>
      <c r="I51" s="5">
        <v>10</v>
      </c>
      <c r="J51" s="5">
        <v>225</v>
      </c>
      <c r="K51" s="12">
        <v>0</v>
      </c>
      <c r="L51" s="4">
        <v>32142144</v>
      </c>
      <c r="M51" s="4">
        <v>32183840</v>
      </c>
      <c r="N51" s="4">
        <v>54441744</v>
      </c>
      <c r="O51" s="4">
        <v>54367738</v>
      </c>
      <c r="P51" s="2">
        <v>32121727</v>
      </c>
      <c r="Q51" s="13">
        <v>54368298</v>
      </c>
      <c r="T51" s="2">
        <f t="shared" si="18"/>
        <v>86490025</v>
      </c>
      <c r="U51" s="9">
        <f t="shared" si="19"/>
        <v>16060863.5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16060863.5</v>
      </c>
      <c r="Z51" s="10">
        <f t="shared" si="24"/>
        <v>0.18549482901483935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32310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workbookViewId="0">
      <selection activeCell="J3" sqref="J3"/>
    </sheetView>
  </sheetViews>
  <sheetFormatPr defaultRowHeight="15"/>
  <sheetData>
    <row r="1" spans="1:10">
      <c r="A1" s="22" t="s">
        <v>93</v>
      </c>
      <c r="B1" s="22" t="s">
        <v>118</v>
      </c>
      <c r="C1" s="22" t="s">
        <v>119</v>
      </c>
      <c r="D1" s="22" t="s">
        <v>120</v>
      </c>
      <c r="E1" s="22" t="s">
        <v>121</v>
      </c>
      <c r="F1" s="22" t="s">
        <v>1</v>
      </c>
      <c r="G1" s="22" t="s">
        <v>2</v>
      </c>
      <c r="H1" s="22" t="s">
        <v>3</v>
      </c>
      <c r="I1" s="22" t="s">
        <v>122</v>
      </c>
      <c r="J1" s="22" t="s">
        <v>123</v>
      </c>
    </row>
    <row r="2" spans="1:10">
      <c r="A2" t="s">
        <v>114</v>
      </c>
      <c r="B2">
        <v>1</v>
      </c>
      <c r="C2" t="s">
        <v>30</v>
      </c>
      <c r="D2">
        <v>6427101.5</v>
      </c>
      <c r="E2" t="s">
        <v>124</v>
      </c>
      <c r="F2" t="s">
        <v>5</v>
      </c>
      <c r="G2" t="s">
        <v>7</v>
      </c>
      <c r="H2" t="s">
        <v>125</v>
      </c>
      <c r="I2" t="s">
        <v>126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6427101.5</v>
      </c>
      <c r="E3" t="s">
        <v>124</v>
      </c>
      <c r="F3" t="s">
        <v>9</v>
      </c>
      <c r="G3" t="s">
        <v>10</v>
      </c>
      <c r="H3" t="s">
        <v>125</v>
      </c>
      <c r="I3" t="s">
        <v>127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128</v>
      </c>
      <c r="I4" t="s">
        <v>129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12379191</v>
      </c>
      <c r="E5" t="s">
        <v>124</v>
      </c>
      <c r="F5" t="s">
        <v>9</v>
      </c>
      <c r="G5" t="s">
        <v>11</v>
      </c>
      <c r="H5" t="s">
        <v>125</v>
      </c>
      <c r="I5" t="s">
        <v>130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12379191</v>
      </c>
      <c r="E6" t="s">
        <v>124</v>
      </c>
      <c r="F6" t="s">
        <v>5</v>
      </c>
      <c r="G6" t="s">
        <v>8</v>
      </c>
      <c r="H6" t="s">
        <v>125</v>
      </c>
      <c r="I6" t="s">
        <v>131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49397150</v>
      </c>
      <c r="E7" t="s">
        <v>132</v>
      </c>
      <c r="F7" t="s">
        <v>15</v>
      </c>
      <c r="G7" t="s">
        <v>15</v>
      </c>
      <c r="H7" t="s">
        <v>133</v>
      </c>
      <c r="I7" t="s">
        <v>134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49397150</v>
      </c>
      <c r="E8" t="s">
        <v>132</v>
      </c>
      <c r="F8" t="s">
        <v>14</v>
      </c>
      <c r="G8" t="s">
        <v>14</v>
      </c>
      <c r="H8" t="s">
        <v>133</v>
      </c>
      <c r="I8" t="s">
        <v>135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128</v>
      </c>
      <c r="I9" t="s">
        <v>136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49403164.5</v>
      </c>
      <c r="E10" t="s">
        <v>124</v>
      </c>
      <c r="F10" t="s">
        <v>5</v>
      </c>
      <c r="G10" t="s">
        <v>7</v>
      </c>
      <c r="H10" t="s">
        <v>125</v>
      </c>
      <c r="I10" t="s">
        <v>137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49403164.5</v>
      </c>
      <c r="E11" t="s">
        <v>124</v>
      </c>
      <c r="F11" t="s">
        <v>5</v>
      </c>
      <c r="G11" t="s">
        <v>6</v>
      </c>
      <c r="H11" t="s">
        <v>125</v>
      </c>
      <c r="I11" t="s">
        <v>138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11671699</v>
      </c>
      <c r="E12" t="s">
        <v>139</v>
      </c>
      <c r="F12" t="s">
        <v>20</v>
      </c>
      <c r="G12" t="s">
        <v>22</v>
      </c>
      <c r="H12" t="s">
        <v>140</v>
      </c>
      <c r="I12" t="s">
        <v>141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11671699</v>
      </c>
      <c r="E13" t="s">
        <v>139</v>
      </c>
      <c r="F13" t="s">
        <v>20</v>
      </c>
      <c r="G13" t="s">
        <v>21</v>
      </c>
      <c r="H13" t="s">
        <v>140</v>
      </c>
      <c r="I13" t="s">
        <v>142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38303534</v>
      </c>
      <c r="E14" t="s">
        <v>139</v>
      </c>
      <c r="F14" t="s">
        <v>20</v>
      </c>
      <c r="G14" t="s">
        <v>21</v>
      </c>
      <c r="H14" t="s">
        <v>140</v>
      </c>
      <c r="I14" t="s">
        <v>143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38303534</v>
      </c>
      <c r="E15" t="s">
        <v>139</v>
      </c>
      <c r="F15" t="s">
        <v>20</v>
      </c>
      <c r="G15" t="s">
        <v>22</v>
      </c>
      <c r="H15" t="s">
        <v>140</v>
      </c>
      <c r="I15" t="s">
        <v>144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128</v>
      </c>
      <c r="I16" t="s">
        <v>145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28393523.5</v>
      </c>
      <c r="E17" t="s">
        <v>124</v>
      </c>
      <c r="F17" t="s">
        <v>5</v>
      </c>
      <c r="G17" t="s">
        <v>6</v>
      </c>
      <c r="H17" t="s">
        <v>125</v>
      </c>
      <c r="I17" t="s">
        <v>146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28393523.5</v>
      </c>
      <c r="E18" t="s">
        <v>124</v>
      </c>
      <c r="F18" t="s">
        <v>9</v>
      </c>
      <c r="G18" t="s">
        <v>11</v>
      </c>
      <c r="H18" t="s">
        <v>125</v>
      </c>
      <c r="I18" t="s">
        <v>147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43881928</v>
      </c>
      <c r="E19" t="s">
        <v>132</v>
      </c>
      <c r="F19" t="s">
        <v>14</v>
      </c>
      <c r="G19" t="s">
        <v>14</v>
      </c>
      <c r="H19" t="s">
        <v>133</v>
      </c>
      <c r="I19" t="s">
        <v>148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43881928</v>
      </c>
      <c r="E20" t="s">
        <v>132</v>
      </c>
      <c r="F20" t="s">
        <v>15</v>
      </c>
      <c r="G20" t="s">
        <v>15</v>
      </c>
      <c r="H20" t="s">
        <v>133</v>
      </c>
      <c r="I20" t="s">
        <v>149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27242199.5</v>
      </c>
      <c r="E21" t="s">
        <v>124</v>
      </c>
      <c r="F21" t="s">
        <v>9</v>
      </c>
      <c r="G21" t="s">
        <v>10</v>
      </c>
      <c r="H21" t="s">
        <v>125</v>
      </c>
      <c r="I21" t="s">
        <v>150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27242199.5</v>
      </c>
      <c r="E22" t="s">
        <v>124</v>
      </c>
      <c r="F22" t="s">
        <v>9</v>
      </c>
      <c r="G22" t="s">
        <v>12</v>
      </c>
      <c r="H22" t="s">
        <v>125</v>
      </c>
      <c r="I22" t="s">
        <v>151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11768730.5</v>
      </c>
      <c r="E23" t="s">
        <v>132</v>
      </c>
      <c r="F23" t="s">
        <v>16</v>
      </c>
      <c r="G23" t="s">
        <v>18</v>
      </c>
      <c r="H23" t="s">
        <v>133</v>
      </c>
      <c r="I23" t="s">
        <v>152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11768730.5</v>
      </c>
      <c r="E24" t="s">
        <v>132</v>
      </c>
      <c r="F24" t="s">
        <v>14</v>
      </c>
      <c r="G24" t="s">
        <v>14</v>
      </c>
      <c r="H24" t="s">
        <v>133</v>
      </c>
      <c r="I24" t="s">
        <v>153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33905731.5</v>
      </c>
      <c r="E25" t="s">
        <v>139</v>
      </c>
      <c r="F25" t="s">
        <v>20</v>
      </c>
      <c r="G25" t="s">
        <v>21</v>
      </c>
      <c r="H25" t="s">
        <v>140</v>
      </c>
      <c r="I25" t="s">
        <v>154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33905731.5</v>
      </c>
      <c r="E26" t="s">
        <v>139</v>
      </c>
      <c r="F26" t="s">
        <v>20</v>
      </c>
      <c r="G26" t="s">
        <v>22</v>
      </c>
      <c r="H26" t="s">
        <v>140</v>
      </c>
      <c r="I26" t="s">
        <v>155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16019196</v>
      </c>
      <c r="E27" t="s">
        <v>124</v>
      </c>
      <c r="F27" t="s">
        <v>5</v>
      </c>
      <c r="G27" t="s">
        <v>6</v>
      </c>
      <c r="H27" t="s">
        <v>125</v>
      </c>
      <c r="I27" t="s">
        <v>156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16019196</v>
      </c>
      <c r="E28" t="s">
        <v>124</v>
      </c>
      <c r="F28" t="s">
        <v>9</v>
      </c>
      <c r="G28" t="s">
        <v>10</v>
      </c>
      <c r="H28" t="s">
        <v>125</v>
      </c>
      <c r="I28" t="s">
        <v>157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38333348.5</v>
      </c>
      <c r="E29" t="s">
        <v>132</v>
      </c>
      <c r="F29" t="s">
        <v>16</v>
      </c>
      <c r="G29" t="s">
        <v>18</v>
      </c>
      <c r="H29" t="s">
        <v>133</v>
      </c>
      <c r="I29" t="s">
        <v>158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38333348.5</v>
      </c>
      <c r="E30" t="s">
        <v>132</v>
      </c>
      <c r="F30" t="s">
        <v>14</v>
      </c>
      <c r="G30" t="s">
        <v>14</v>
      </c>
      <c r="H30" t="s">
        <v>133</v>
      </c>
      <c r="I30" t="s">
        <v>159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128</v>
      </c>
      <c r="I31" t="s">
        <v>160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10523813</v>
      </c>
      <c r="E32" t="s">
        <v>124</v>
      </c>
      <c r="F32" t="s">
        <v>9</v>
      </c>
      <c r="G32" t="s">
        <v>11</v>
      </c>
      <c r="H32" t="s">
        <v>125</v>
      </c>
      <c r="I32" t="s">
        <v>161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10523813</v>
      </c>
      <c r="E33" t="s">
        <v>124</v>
      </c>
      <c r="F33" t="s">
        <v>9</v>
      </c>
      <c r="G33" t="s">
        <v>12</v>
      </c>
      <c r="H33" t="s">
        <v>125</v>
      </c>
      <c r="I33" t="s">
        <v>162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45130520.5</v>
      </c>
      <c r="E34" t="s">
        <v>139</v>
      </c>
      <c r="F34" t="s">
        <v>20</v>
      </c>
      <c r="G34" t="s">
        <v>21</v>
      </c>
      <c r="H34" t="s">
        <v>140</v>
      </c>
      <c r="I34" t="s">
        <v>163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45130520.5</v>
      </c>
      <c r="E35" t="s">
        <v>139</v>
      </c>
      <c r="F35" t="s">
        <v>20</v>
      </c>
      <c r="G35" t="s">
        <v>22</v>
      </c>
      <c r="H35" t="s">
        <v>140</v>
      </c>
      <c r="I35" t="s">
        <v>164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128</v>
      </c>
      <c r="I36" t="s">
        <v>165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49389483</v>
      </c>
      <c r="E37" t="s">
        <v>139</v>
      </c>
      <c r="F37" t="s">
        <v>20</v>
      </c>
      <c r="G37" t="s">
        <v>21</v>
      </c>
      <c r="H37" t="s">
        <v>140</v>
      </c>
      <c r="I37" t="s">
        <v>166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49389483</v>
      </c>
      <c r="E38" t="s">
        <v>139</v>
      </c>
      <c r="F38" t="s">
        <v>20</v>
      </c>
      <c r="G38" t="s">
        <v>22</v>
      </c>
      <c r="H38" t="s">
        <v>140</v>
      </c>
      <c r="I38" t="s">
        <v>167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128</v>
      </c>
      <c r="I39" t="s">
        <v>168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11720335.5</v>
      </c>
      <c r="E40" t="s">
        <v>124</v>
      </c>
      <c r="F40" t="s">
        <v>5</v>
      </c>
      <c r="G40" t="s">
        <v>8</v>
      </c>
      <c r="H40" t="s">
        <v>125</v>
      </c>
      <c r="I40" t="s">
        <v>169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11720335.5</v>
      </c>
      <c r="E41" t="s">
        <v>124</v>
      </c>
      <c r="F41" t="s">
        <v>9</v>
      </c>
      <c r="G41" t="s">
        <v>10</v>
      </c>
      <c r="H41" t="s">
        <v>125</v>
      </c>
      <c r="I41" t="s">
        <v>170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32724276</v>
      </c>
      <c r="E42" t="s">
        <v>132</v>
      </c>
      <c r="F42" t="s">
        <v>15</v>
      </c>
      <c r="G42" t="s">
        <v>15</v>
      </c>
      <c r="H42" t="s">
        <v>133</v>
      </c>
      <c r="I42" t="s">
        <v>171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32724276</v>
      </c>
      <c r="E43" t="s">
        <v>132</v>
      </c>
      <c r="F43" t="s">
        <v>16</v>
      </c>
      <c r="G43" t="s">
        <v>17</v>
      </c>
      <c r="H43" t="s">
        <v>133</v>
      </c>
      <c r="I43" t="s">
        <v>172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128</v>
      </c>
      <c r="I44" t="s">
        <v>173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39421749</v>
      </c>
      <c r="E45" t="s">
        <v>132</v>
      </c>
      <c r="F45" t="s">
        <v>15</v>
      </c>
      <c r="G45" t="s">
        <v>15</v>
      </c>
      <c r="H45" t="s">
        <v>133</v>
      </c>
      <c r="I45" t="s">
        <v>174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39421749</v>
      </c>
      <c r="E46" t="s">
        <v>132</v>
      </c>
      <c r="F46" t="s">
        <v>16</v>
      </c>
      <c r="G46" t="s">
        <v>18</v>
      </c>
      <c r="H46" t="s">
        <v>133</v>
      </c>
      <c r="I46" t="s">
        <v>175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128</v>
      </c>
      <c r="I47" t="s">
        <v>176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22813999</v>
      </c>
      <c r="E48" t="s">
        <v>124</v>
      </c>
      <c r="F48" t="s">
        <v>9</v>
      </c>
      <c r="G48" t="s">
        <v>11</v>
      </c>
      <c r="H48" t="s">
        <v>125</v>
      </c>
      <c r="I48" t="s">
        <v>177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22813999</v>
      </c>
      <c r="E49" t="s">
        <v>124</v>
      </c>
      <c r="F49" t="s">
        <v>9</v>
      </c>
      <c r="G49" t="s">
        <v>10</v>
      </c>
      <c r="H49" t="s">
        <v>125</v>
      </c>
      <c r="I49" t="s">
        <v>178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128</v>
      </c>
      <c r="I50" t="s">
        <v>179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6148936.5</v>
      </c>
      <c r="E51" t="s">
        <v>139</v>
      </c>
      <c r="F51" t="s">
        <v>20</v>
      </c>
      <c r="G51" t="s">
        <v>22</v>
      </c>
      <c r="H51" t="s">
        <v>140</v>
      </c>
      <c r="I51" t="s">
        <v>180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6148936.5</v>
      </c>
      <c r="E52" t="s">
        <v>139</v>
      </c>
      <c r="F52" t="s">
        <v>20</v>
      </c>
      <c r="G52" t="s">
        <v>21</v>
      </c>
      <c r="H52" t="s">
        <v>140</v>
      </c>
      <c r="I52" t="s">
        <v>181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128</v>
      </c>
      <c r="I53" t="s">
        <v>182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6215262</v>
      </c>
      <c r="E54" t="s">
        <v>124</v>
      </c>
      <c r="F54" t="s">
        <v>9</v>
      </c>
      <c r="G54" t="s">
        <v>12</v>
      </c>
      <c r="H54" t="s">
        <v>125</v>
      </c>
      <c r="I54" t="s">
        <v>183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6215262</v>
      </c>
      <c r="E55" t="s">
        <v>124</v>
      </c>
      <c r="F55" t="s">
        <v>5</v>
      </c>
      <c r="G55" t="s">
        <v>8</v>
      </c>
      <c r="H55" t="s">
        <v>125</v>
      </c>
      <c r="I55" t="s">
        <v>184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128</v>
      </c>
      <c r="I56" t="s">
        <v>185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17257987.5</v>
      </c>
      <c r="E57" t="s">
        <v>139</v>
      </c>
      <c r="F57" t="s">
        <v>20</v>
      </c>
      <c r="G57" t="s">
        <v>22</v>
      </c>
      <c r="H57" t="s">
        <v>140</v>
      </c>
      <c r="I57" t="s">
        <v>186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17257987.5</v>
      </c>
      <c r="E58" t="s">
        <v>139</v>
      </c>
      <c r="F58" t="s">
        <v>20</v>
      </c>
      <c r="G58" t="s">
        <v>21</v>
      </c>
      <c r="H58" t="s">
        <v>140</v>
      </c>
      <c r="I58" t="s">
        <v>187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128</v>
      </c>
      <c r="I59" t="s">
        <v>188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38270735</v>
      </c>
      <c r="E60" t="s">
        <v>124</v>
      </c>
      <c r="F60" t="s">
        <v>5</v>
      </c>
      <c r="G60" t="s">
        <v>8</v>
      </c>
      <c r="H60" t="s">
        <v>125</v>
      </c>
      <c r="I60" t="s">
        <v>189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38270735</v>
      </c>
      <c r="E61" t="s">
        <v>124</v>
      </c>
      <c r="F61" t="s">
        <v>5</v>
      </c>
      <c r="G61" t="s">
        <v>7</v>
      </c>
      <c r="H61" t="s">
        <v>125</v>
      </c>
      <c r="I61" t="s">
        <v>190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128</v>
      </c>
      <c r="I62" t="s">
        <v>191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6191810.5</v>
      </c>
      <c r="E63" t="s">
        <v>132</v>
      </c>
      <c r="F63" t="s">
        <v>15</v>
      </c>
      <c r="G63" t="s">
        <v>15</v>
      </c>
      <c r="H63" t="s">
        <v>133</v>
      </c>
      <c r="I63" t="s">
        <v>192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6191810.5</v>
      </c>
      <c r="E64" t="s">
        <v>132</v>
      </c>
      <c r="F64" t="s">
        <v>14</v>
      </c>
      <c r="G64" t="s">
        <v>14</v>
      </c>
      <c r="H64" t="s">
        <v>133</v>
      </c>
      <c r="I64" t="s">
        <v>193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128</v>
      </c>
      <c r="I65" t="s">
        <v>194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32779793.5</v>
      </c>
      <c r="E66" t="s">
        <v>139</v>
      </c>
      <c r="F66" t="s">
        <v>20</v>
      </c>
      <c r="G66" t="s">
        <v>22</v>
      </c>
      <c r="H66" t="s">
        <v>140</v>
      </c>
      <c r="I66" t="s">
        <v>195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32779793.5</v>
      </c>
      <c r="E67" t="s">
        <v>139</v>
      </c>
      <c r="F67" t="s">
        <v>20</v>
      </c>
      <c r="G67" t="s">
        <v>21</v>
      </c>
      <c r="H67" t="s">
        <v>140</v>
      </c>
      <c r="I67" t="s">
        <v>196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128</v>
      </c>
      <c r="I68" t="s">
        <v>197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28411352.5</v>
      </c>
      <c r="E69" t="s">
        <v>124</v>
      </c>
      <c r="F69" t="s">
        <v>5</v>
      </c>
      <c r="G69" t="s">
        <v>6</v>
      </c>
      <c r="H69" t="s">
        <v>125</v>
      </c>
      <c r="I69" t="s">
        <v>198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28411352.5</v>
      </c>
      <c r="E70" t="s">
        <v>124</v>
      </c>
      <c r="F70" t="s">
        <v>5</v>
      </c>
      <c r="G70" t="s">
        <v>7</v>
      </c>
      <c r="H70" t="s">
        <v>125</v>
      </c>
      <c r="I70" t="s">
        <v>199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39414212.5</v>
      </c>
      <c r="E71" t="s">
        <v>139</v>
      </c>
      <c r="F71" t="s">
        <v>20</v>
      </c>
      <c r="G71" t="s">
        <v>22</v>
      </c>
      <c r="H71" t="s">
        <v>140</v>
      </c>
      <c r="I71" t="s">
        <v>200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39414212.5</v>
      </c>
      <c r="E72" t="s">
        <v>139</v>
      </c>
      <c r="F72" t="s">
        <v>20</v>
      </c>
      <c r="G72" t="s">
        <v>21</v>
      </c>
      <c r="H72" t="s">
        <v>140</v>
      </c>
      <c r="I72" t="s">
        <v>201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128</v>
      </c>
      <c r="I73" t="s">
        <v>202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128</v>
      </c>
      <c r="I74" t="s">
        <v>203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128</v>
      </c>
      <c r="I75" t="s">
        <v>204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38309813.5</v>
      </c>
      <c r="E76" t="s">
        <v>124</v>
      </c>
      <c r="F76" t="s">
        <v>9</v>
      </c>
      <c r="G76" t="s">
        <v>10</v>
      </c>
      <c r="H76" t="s">
        <v>125</v>
      </c>
      <c r="I76" t="s">
        <v>205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38309813.5</v>
      </c>
      <c r="E77" t="s">
        <v>124</v>
      </c>
      <c r="F77" t="s">
        <v>5</v>
      </c>
      <c r="G77" t="s">
        <v>6</v>
      </c>
      <c r="H77" t="s">
        <v>125</v>
      </c>
      <c r="I77" t="s">
        <v>206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43822299</v>
      </c>
      <c r="E78" t="s">
        <v>132</v>
      </c>
      <c r="F78" t="s">
        <v>14</v>
      </c>
      <c r="G78" t="s">
        <v>14</v>
      </c>
      <c r="H78" t="s">
        <v>133</v>
      </c>
      <c r="I78" t="s">
        <v>207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43822299</v>
      </c>
      <c r="E79" t="s">
        <v>132</v>
      </c>
      <c r="F79" t="s">
        <v>16</v>
      </c>
      <c r="G79" t="s">
        <v>18</v>
      </c>
      <c r="H79" t="s">
        <v>133</v>
      </c>
      <c r="I79" t="s">
        <v>208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128</v>
      </c>
      <c r="I80" t="s">
        <v>209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22908763</v>
      </c>
      <c r="E81" t="s">
        <v>124</v>
      </c>
      <c r="F81" t="s">
        <v>5</v>
      </c>
      <c r="G81" t="s">
        <v>8</v>
      </c>
      <c r="H81" t="s">
        <v>125</v>
      </c>
      <c r="I81" t="s">
        <v>210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22908763</v>
      </c>
      <c r="E82" t="s">
        <v>124</v>
      </c>
      <c r="F82" t="s">
        <v>9</v>
      </c>
      <c r="G82" t="s">
        <v>10</v>
      </c>
      <c r="H82" t="s">
        <v>125</v>
      </c>
      <c r="I82" t="s">
        <v>211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11696096</v>
      </c>
      <c r="E83" t="s">
        <v>139</v>
      </c>
      <c r="F83" t="s">
        <v>20</v>
      </c>
      <c r="G83" t="s">
        <v>21</v>
      </c>
      <c r="H83" t="s">
        <v>140</v>
      </c>
      <c r="I83" t="s">
        <v>212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11696096</v>
      </c>
      <c r="E84" t="s">
        <v>139</v>
      </c>
      <c r="F84" t="s">
        <v>20</v>
      </c>
      <c r="G84" t="s">
        <v>22</v>
      </c>
      <c r="H84" t="s">
        <v>140</v>
      </c>
      <c r="I84" t="s">
        <v>213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128</v>
      </c>
      <c r="I85" t="s">
        <v>214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128</v>
      </c>
      <c r="I86" t="s">
        <v>215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28358590.5</v>
      </c>
      <c r="E87" t="s">
        <v>132</v>
      </c>
      <c r="F87" t="s">
        <v>15</v>
      </c>
      <c r="G87" t="s">
        <v>15</v>
      </c>
      <c r="H87" t="s">
        <v>133</v>
      </c>
      <c r="I87" t="s">
        <v>216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28358590.5</v>
      </c>
      <c r="E88" t="s">
        <v>132</v>
      </c>
      <c r="F88" t="s">
        <v>14</v>
      </c>
      <c r="G88" t="s">
        <v>14</v>
      </c>
      <c r="H88" t="s">
        <v>133</v>
      </c>
      <c r="I88" t="s">
        <v>217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33979282.5</v>
      </c>
      <c r="E89" t="s">
        <v>139</v>
      </c>
      <c r="F89" t="s">
        <v>20</v>
      </c>
      <c r="G89" t="s">
        <v>21</v>
      </c>
      <c r="H89" t="s">
        <v>140</v>
      </c>
      <c r="I89" t="s">
        <v>218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33979282.5</v>
      </c>
      <c r="E90" t="s">
        <v>139</v>
      </c>
      <c r="F90" t="s">
        <v>20</v>
      </c>
      <c r="G90" t="s">
        <v>22</v>
      </c>
      <c r="H90" t="s">
        <v>140</v>
      </c>
      <c r="I90" t="s">
        <v>219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128</v>
      </c>
      <c r="I91" t="s">
        <v>220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5545028</v>
      </c>
      <c r="E92" t="s">
        <v>124</v>
      </c>
      <c r="F92" t="s">
        <v>9</v>
      </c>
      <c r="G92" t="s">
        <v>12</v>
      </c>
      <c r="H92" t="s">
        <v>125</v>
      </c>
      <c r="I92" t="s">
        <v>221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5545028</v>
      </c>
      <c r="E93" t="s">
        <v>124</v>
      </c>
      <c r="F93" t="s">
        <v>5</v>
      </c>
      <c r="G93" t="s">
        <v>6</v>
      </c>
      <c r="H93" t="s">
        <v>125</v>
      </c>
      <c r="I93" t="s">
        <v>222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5518974</v>
      </c>
      <c r="E94" t="s">
        <v>132</v>
      </c>
      <c r="F94" t="s">
        <v>16</v>
      </c>
      <c r="G94" t="s">
        <v>18</v>
      </c>
      <c r="H94" t="s">
        <v>133</v>
      </c>
      <c r="I94" t="s">
        <v>223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5518974</v>
      </c>
      <c r="E95" t="s">
        <v>132</v>
      </c>
      <c r="F95" t="s">
        <v>16</v>
      </c>
      <c r="G95" t="s">
        <v>17</v>
      </c>
      <c r="H95" t="s">
        <v>133</v>
      </c>
      <c r="I95" t="s">
        <v>224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128</v>
      </c>
      <c r="I96" t="s">
        <v>225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43858940</v>
      </c>
      <c r="E97" t="s">
        <v>139</v>
      </c>
      <c r="F97" t="s">
        <v>20</v>
      </c>
      <c r="G97" t="s">
        <v>22</v>
      </c>
      <c r="H97" t="s">
        <v>140</v>
      </c>
      <c r="I97" t="s">
        <v>226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43858940</v>
      </c>
      <c r="E98" t="s">
        <v>139</v>
      </c>
      <c r="F98" t="s">
        <v>20</v>
      </c>
      <c r="G98" t="s">
        <v>21</v>
      </c>
      <c r="H98" t="s">
        <v>140</v>
      </c>
      <c r="I98" t="s">
        <v>227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128</v>
      </c>
      <c r="I99" t="s">
        <v>228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11766572.5</v>
      </c>
      <c r="E100" t="s">
        <v>132</v>
      </c>
      <c r="F100" t="s">
        <v>14</v>
      </c>
      <c r="G100" t="s">
        <v>14</v>
      </c>
      <c r="H100" t="s">
        <v>133</v>
      </c>
      <c r="I100" t="s">
        <v>229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11766572.5</v>
      </c>
      <c r="E101" t="s">
        <v>132</v>
      </c>
      <c r="F101" t="s">
        <v>16</v>
      </c>
      <c r="G101" t="s">
        <v>17</v>
      </c>
      <c r="H101" t="s">
        <v>133</v>
      </c>
      <c r="I101" t="s">
        <v>230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128</v>
      </c>
      <c r="I102" t="s">
        <v>231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49416396</v>
      </c>
      <c r="E103" t="s">
        <v>132</v>
      </c>
      <c r="F103" t="s">
        <v>16</v>
      </c>
      <c r="G103" t="s">
        <v>17</v>
      </c>
      <c r="H103" t="s">
        <v>133</v>
      </c>
      <c r="I103" t="s">
        <v>232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49416396</v>
      </c>
      <c r="E104" t="s">
        <v>132</v>
      </c>
      <c r="F104" t="s">
        <v>16</v>
      </c>
      <c r="G104" t="s">
        <v>18</v>
      </c>
      <c r="H104" t="s">
        <v>133</v>
      </c>
      <c r="I104" t="s">
        <v>233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11819401</v>
      </c>
      <c r="E105" t="s">
        <v>139</v>
      </c>
      <c r="F105" t="s">
        <v>20</v>
      </c>
      <c r="G105" t="s">
        <v>21</v>
      </c>
      <c r="H105" t="s">
        <v>140</v>
      </c>
      <c r="I105" t="s">
        <v>234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11819401</v>
      </c>
      <c r="E106" t="s">
        <v>139</v>
      </c>
      <c r="F106" t="s">
        <v>20</v>
      </c>
      <c r="G106" t="s">
        <v>22</v>
      </c>
      <c r="H106" t="s">
        <v>140</v>
      </c>
      <c r="I106" t="s">
        <v>235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128</v>
      </c>
      <c r="I107" t="s">
        <v>236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6258732</v>
      </c>
      <c r="E108" t="s">
        <v>124</v>
      </c>
      <c r="F108" t="s">
        <v>9</v>
      </c>
      <c r="G108" t="s">
        <v>12</v>
      </c>
      <c r="H108" t="s">
        <v>125</v>
      </c>
      <c r="I108" t="s">
        <v>237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6258732</v>
      </c>
      <c r="E109" t="s">
        <v>124</v>
      </c>
      <c r="F109" t="s">
        <v>5</v>
      </c>
      <c r="G109" t="s">
        <v>8</v>
      </c>
      <c r="H109" t="s">
        <v>125</v>
      </c>
      <c r="I109" t="s">
        <v>238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17246641</v>
      </c>
      <c r="E110" t="s">
        <v>124</v>
      </c>
      <c r="F110" t="s">
        <v>9</v>
      </c>
      <c r="G110" t="s">
        <v>12</v>
      </c>
      <c r="H110" t="s">
        <v>125</v>
      </c>
      <c r="I110" t="s">
        <v>239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17246641</v>
      </c>
      <c r="E111" t="s">
        <v>124</v>
      </c>
      <c r="F111" t="s">
        <v>5</v>
      </c>
      <c r="G111" t="s">
        <v>7</v>
      </c>
      <c r="H111" t="s">
        <v>125</v>
      </c>
      <c r="I111" t="s">
        <v>240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32673475.5</v>
      </c>
      <c r="E112" t="s">
        <v>139</v>
      </c>
      <c r="F112" t="s">
        <v>20</v>
      </c>
      <c r="G112" t="s">
        <v>22</v>
      </c>
      <c r="H112" t="s">
        <v>140</v>
      </c>
      <c r="I112" t="s">
        <v>241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32673475.5</v>
      </c>
      <c r="E113" t="s">
        <v>139</v>
      </c>
      <c r="F113" t="s">
        <v>20</v>
      </c>
      <c r="G113" t="s">
        <v>21</v>
      </c>
      <c r="H113" t="s">
        <v>140</v>
      </c>
      <c r="I113" t="s">
        <v>242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128</v>
      </c>
      <c r="I114" t="s">
        <v>243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38236086</v>
      </c>
      <c r="E115" t="s">
        <v>124</v>
      </c>
      <c r="F115" t="s">
        <v>5</v>
      </c>
      <c r="G115" t="s">
        <v>6</v>
      </c>
      <c r="H115" t="s">
        <v>125</v>
      </c>
      <c r="I115" t="s">
        <v>244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38236086</v>
      </c>
      <c r="E116" t="s">
        <v>124</v>
      </c>
      <c r="F116" t="s">
        <v>5</v>
      </c>
      <c r="G116" t="s">
        <v>7</v>
      </c>
      <c r="H116" t="s">
        <v>125</v>
      </c>
      <c r="I116" t="s">
        <v>245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49322245.5</v>
      </c>
      <c r="E117" t="s">
        <v>132</v>
      </c>
      <c r="F117" t="s">
        <v>15</v>
      </c>
      <c r="G117" t="s">
        <v>15</v>
      </c>
      <c r="H117" t="s">
        <v>133</v>
      </c>
      <c r="I117" t="s">
        <v>246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49322245.5</v>
      </c>
      <c r="E118" t="s">
        <v>132</v>
      </c>
      <c r="F118" t="s">
        <v>16</v>
      </c>
      <c r="G118" t="s">
        <v>17</v>
      </c>
      <c r="H118" t="s">
        <v>133</v>
      </c>
      <c r="I118" t="s">
        <v>247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22863328</v>
      </c>
      <c r="E119" t="s">
        <v>124</v>
      </c>
      <c r="F119" t="s">
        <v>5</v>
      </c>
      <c r="G119" t="s">
        <v>6</v>
      </c>
      <c r="H119" t="s">
        <v>125</v>
      </c>
      <c r="I119" t="s">
        <v>248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22863328</v>
      </c>
      <c r="E120" t="s">
        <v>124</v>
      </c>
      <c r="F120" t="s">
        <v>5</v>
      </c>
      <c r="G120" t="s">
        <v>7</v>
      </c>
      <c r="H120" t="s">
        <v>125</v>
      </c>
      <c r="I120" t="s">
        <v>249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22866730</v>
      </c>
      <c r="E121" t="s">
        <v>132</v>
      </c>
      <c r="F121" t="s">
        <v>15</v>
      </c>
      <c r="G121" t="s">
        <v>15</v>
      </c>
      <c r="H121" t="s">
        <v>133</v>
      </c>
      <c r="I121" t="s">
        <v>250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22866730</v>
      </c>
      <c r="E122" t="s">
        <v>132</v>
      </c>
      <c r="F122" t="s">
        <v>16</v>
      </c>
      <c r="G122" t="s">
        <v>18</v>
      </c>
      <c r="H122" t="s">
        <v>133</v>
      </c>
      <c r="I122" t="s">
        <v>251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11790763</v>
      </c>
      <c r="E123" t="s">
        <v>139</v>
      </c>
      <c r="F123" t="s">
        <v>20</v>
      </c>
      <c r="G123" t="s">
        <v>22</v>
      </c>
      <c r="H123" t="s">
        <v>140</v>
      </c>
      <c r="I123" t="s">
        <v>252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11790763</v>
      </c>
      <c r="E124" t="s">
        <v>139</v>
      </c>
      <c r="F124" t="s">
        <v>20</v>
      </c>
      <c r="G124" t="s">
        <v>21</v>
      </c>
      <c r="H124" t="s">
        <v>140</v>
      </c>
      <c r="I124" t="s">
        <v>253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32700024</v>
      </c>
      <c r="E125" t="s">
        <v>124</v>
      </c>
      <c r="F125" t="s">
        <v>5</v>
      </c>
      <c r="G125" t="s">
        <v>7</v>
      </c>
      <c r="H125" t="s">
        <v>125</v>
      </c>
      <c r="I125" t="s">
        <v>254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32700024</v>
      </c>
      <c r="E126" t="s">
        <v>124</v>
      </c>
      <c r="F126" t="s">
        <v>5</v>
      </c>
      <c r="G126" t="s">
        <v>8</v>
      </c>
      <c r="H126" t="s">
        <v>125</v>
      </c>
      <c r="I126" t="s">
        <v>255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128</v>
      </c>
      <c r="I127" t="s">
        <v>256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28425024</v>
      </c>
      <c r="E128" t="s">
        <v>124</v>
      </c>
      <c r="F128" t="s">
        <v>5</v>
      </c>
      <c r="G128" t="s">
        <v>7</v>
      </c>
      <c r="H128" t="s">
        <v>125</v>
      </c>
      <c r="I128" t="s">
        <v>257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28425024</v>
      </c>
      <c r="E129" t="s">
        <v>124</v>
      </c>
      <c r="F129" t="s">
        <v>9</v>
      </c>
      <c r="G129" t="s">
        <v>11</v>
      </c>
      <c r="H129" t="s">
        <v>125</v>
      </c>
      <c r="I129" t="s">
        <v>258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17229401</v>
      </c>
      <c r="E130" t="s">
        <v>132</v>
      </c>
      <c r="F130" t="s">
        <v>15</v>
      </c>
      <c r="G130" t="s">
        <v>15</v>
      </c>
      <c r="H130" t="s">
        <v>133</v>
      </c>
      <c r="I130" t="s">
        <v>259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17229401</v>
      </c>
      <c r="E131" t="s">
        <v>132</v>
      </c>
      <c r="F131" t="s">
        <v>14</v>
      </c>
      <c r="G131" t="s">
        <v>14</v>
      </c>
      <c r="H131" t="s">
        <v>133</v>
      </c>
      <c r="I131" t="s">
        <v>260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27143448</v>
      </c>
      <c r="E132" t="s">
        <v>139</v>
      </c>
      <c r="F132" t="s">
        <v>20</v>
      </c>
      <c r="G132" t="s">
        <v>22</v>
      </c>
      <c r="H132" t="s">
        <v>140</v>
      </c>
      <c r="I132" t="s">
        <v>261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27143448</v>
      </c>
      <c r="E133" t="s">
        <v>139</v>
      </c>
      <c r="F133" t="s">
        <v>20</v>
      </c>
      <c r="G133" t="s">
        <v>21</v>
      </c>
      <c r="H133" t="s">
        <v>140</v>
      </c>
      <c r="I133" t="s">
        <v>262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128</v>
      </c>
      <c r="I134" t="s">
        <v>263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33930830.5</v>
      </c>
      <c r="E135" t="s">
        <v>132</v>
      </c>
      <c r="F135" t="s">
        <v>15</v>
      </c>
      <c r="G135" t="s">
        <v>15</v>
      </c>
      <c r="H135" t="s">
        <v>133</v>
      </c>
      <c r="I135" t="s">
        <v>264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33930830.5</v>
      </c>
      <c r="E136" t="s">
        <v>132</v>
      </c>
      <c r="F136" t="s">
        <v>16</v>
      </c>
      <c r="G136" t="s">
        <v>17</v>
      </c>
      <c r="H136" t="s">
        <v>133</v>
      </c>
      <c r="I136" t="s">
        <v>265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128</v>
      </c>
      <c r="I137" t="s">
        <v>266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21650309</v>
      </c>
      <c r="E138" t="s">
        <v>124</v>
      </c>
      <c r="F138" t="s">
        <v>5</v>
      </c>
      <c r="G138" t="s">
        <v>6</v>
      </c>
      <c r="H138" t="s">
        <v>125</v>
      </c>
      <c r="I138" t="s">
        <v>267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21650309</v>
      </c>
      <c r="E139" t="s">
        <v>124</v>
      </c>
      <c r="F139" t="s">
        <v>9</v>
      </c>
      <c r="G139" t="s">
        <v>11</v>
      </c>
      <c r="H139" t="s">
        <v>125</v>
      </c>
      <c r="I139" t="s">
        <v>268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32719032.5</v>
      </c>
      <c r="E140" t="s">
        <v>139</v>
      </c>
      <c r="F140" t="s">
        <v>20</v>
      </c>
      <c r="G140" t="s">
        <v>21</v>
      </c>
      <c r="H140" t="s">
        <v>140</v>
      </c>
      <c r="I140" t="s">
        <v>269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32719032.5</v>
      </c>
      <c r="E141" t="s">
        <v>139</v>
      </c>
      <c r="F141" t="s">
        <v>20</v>
      </c>
      <c r="G141" t="s">
        <v>22</v>
      </c>
      <c r="H141" t="s">
        <v>140</v>
      </c>
      <c r="I141" t="s">
        <v>270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39423626.5</v>
      </c>
      <c r="E142" t="s">
        <v>139</v>
      </c>
      <c r="F142" t="s">
        <v>20</v>
      </c>
      <c r="G142" t="s">
        <v>21</v>
      </c>
      <c r="H142" t="s">
        <v>140</v>
      </c>
      <c r="I142" t="s">
        <v>271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39423626.5</v>
      </c>
      <c r="E143" t="s">
        <v>139</v>
      </c>
      <c r="F143" t="s">
        <v>20</v>
      </c>
      <c r="G143" t="s">
        <v>22</v>
      </c>
      <c r="H143" t="s">
        <v>140</v>
      </c>
      <c r="I143" t="s">
        <v>272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128</v>
      </c>
      <c r="I144" t="s">
        <v>273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16060863.5</v>
      </c>
      <c r="E145" t="s">
        <v>124</v>
      </c>
      <c r="F145" t="s">
        <v>5</v>
      </c>
      <c r="G145" t="s">
        <v>8</v>
      </c>
      <c r="H145" t="s">
        <v>125</v>
      </c>
      <c r="I145" t="s">
        <v>274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16060863.5</v>
      </c>
      <c r="E146" t="s">
        <v>124</v>
      </c>
      <c r="F146" t="s">
        <v>9</v>
      </c>
      <c r="G146" t="s">
        <v>10</v>
      </c>
      <c r="H146" t="s">
        <v>125</v>
      </c>
      <c r="I146" t="s">
        <v>275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27184149</v>
      </c>
      <c r="E147" t="s">
        <v>132</v>
      </c>
      <c r="F147" t="s">
        <v>14</v>
      </c>
      <c r="G147" t="s">
        <v>14</v>
      </c>
      <c r="H147" t="s">
        <v>133</v>
      </c>
      <c r="I147" t="s">
        <v>276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27184149</v>
      </c>
      <c r="E148" t="s">
        <v>132</v>
      </c>
      <c r="F148" t="s">
        <v>16</v>
      </c>
      <c r="G148" t="s">
        <v>17</v>
      </c>
      <c r="H148" t="s">
        <v>133</v>
      </c>
      <c r="I148" t="s">
        <v>277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I12" sqref="I12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278</v>
      </c>
      <c r="B1" s="17" t="s">
        <v>279</v>
      </c>
      <c r="E1" s="18" t="s">
        <v>28</v>
      </c>
      <c r="F1" s="18" t="s">
        <v>280</v>
      </c>
      <c r="I1" s="19" t="s">
        <v>281</v>
      </c>
      <c r="J1" s="19" t="s">
        <v>282</v>
      </c>
    </row>
    <row r="2" spans="1:10">
      <c r="A2" s="20">
        <v>1</v>
      </c>
      <c r="B2">
        <v>122000000</v>
      </c>
      <c r="E2" s="21" t="s">
        <v>31</v>
      </c>
      <c r="F2">
        <v>10006805</v>
      </c>
      <c r="I2">
        <v>1</v>
      </c>
      <c r="J2">
        <v>666000000</v>
      </c>
    </row>
    <row r="3" spans="1:10">
      <c r="A3" s="20">
        <v>2</v>
      </c>
      <c r="B3">
        <v>118000000</v>
      </c>
      <c r="E3" s="21" t="s">
        <v>59</v>
      </c>
      <c r="F3">
        <v>33414854</v>
      </c>
      <c r="I3">
        <v>2</v>
      </c>
      <c r="J3">
        <v>666000000</v>
      </c>
    </row>
    <row r="4" spans="1:10">
      <c r="A4" s="20">
        <v>3</v>
      </c>
      <c r="B4">
        <v>106000000</v>
      </c>
      <c r="E4" s="21" t="s">
        <v>34</v>
      </c>
      <c r="F4">
        <v>3636021776</v>
      </c>
      <c r="I4">
        <v>3</v>
      </c>
      <c r="J4">
        <v>666000000</v>
      </c>
    </row>
    <row r="5" spans="1:10">
      <c r="A5" s="20">
        <v>4</v>
      </c>
      <c r="B5">
        <v>104000000</v>
      </c>
      <c r="E5" s="21" t="s">
        <v>66</v>
      </c>
      <c r="F5">
        <v>167066593</v>
      </c>
      <c r="I5">
        <v>4</v>
      </c>
      <c r="J5">
        <v>666000000</v>
      </c>
    </row>
    <row r="6" spans="1:10">
      <c r="A6" s="20">
        <v>5</v>
      </c>
      <c r="B6">
        <v>92000000</v>
      </c>
      <c r="E6" s="21" t="s">
        <v>49</v>
      </c>
      <c r="F6">
        <v>27198916</v>
      </c>
      <c r="I6">
        <v>5</v>
      </c>
      <c r="J6">
        <v>666000000</v>
      </c>
    </row>
    <row r="7" spans="1:10">
      <c r="A7" s="20">
        <v>6</v>
      </c>
      <c r="B7">
        <v>86000000</v>
      </c>
      <c r="E7" s="21" t="s">
        <v>39</v>
      </c>
      <c r="F7">
        <v>59538226</v>
      </c>
    </row>
    <row r="8" spans="1:10">
      <c r="A8" s="20">
        <v>7</v>
      </c>
      <c r="B8">
        <v>78000000</v>
      </c>
      <c r="E8" s="21" t="s">
        <v>44</v>
      </c>
      <c r="F8">
        <v>19091899</v>
      </c>
    </row>
    <row r="9" spans="1:10">
      <c r="A9" s="20">
        <v>8</v>
      </c>
      <c r="B9">
        <v>66000000</v>
      </c>
    </row>
    <row r="10" spans="1:10">
      <c r="A10" s="20">
        <v>9</v>
      </c>
      <c r="B10">
        <v>54000000</v>
      </c>
    </row>
    <row r="11" spans="1:10">
      <c r="A11" s="20">
        <v>10</v>
      </c>
      <c r="B11">
        <v>42000000</v>
      </c>
    </row>
    <row r="12" spans="1:10">
      <c r="A12" s="20">
        <v>11</v>
      </c>
      <c r="B12">
        <v>36000000</v>
      </c>
    </row>
    <row r="13" spans="1:10">
      <c r="A13" s="20">
        <v>12</v>
      </c>
      <c r="B13">
        <v>28000000</v>
      </c>
    </row>
    <row r="14" spans="1:10">
      <c r="A14" s="20">
        <v>13</v>
      </c>
      <c r="B14">
        <v>14000000</v>
      </c>
    </row>
    <row r="15" spans="1:10">
      <c r="A15" s="20">
        <v>14</v>
      </c>
      <c r="B15">
        <v>9900000</v>
      </c>
    </row>
    <row r="16" spans="1:10">
      <c r="A16" s="20">
        <v>15</v>
      </c>
      <c r="B16">
        <v>8200000</v>
      </c>
    </row>
    <row r="17" spans="1:2">
      <c r="A17" s="20">
        <v>16</v>
      </c>
      <c r="B17">
        <v>7800000</v>
      </c>
    </row>
    <row r="18" spans="1:2">
      <c r="A18" s="20">
        <v>17</v>
      </c>
      <c r="B18">
        <v>5200000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7"/>
  <sheetViews>
    <sheetView workbookViewId="0">
      <selection activeCell="A8" sqref="A8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283</v>
      </c>
    </row>
    <row r="2" spans="2:2">
      <c r="B2">
        <v>1</v>
      </c>
    </row>
    <row r="3" spans="2:2">
      <c r="B3">
        <v>2</v>
      </c>
    </row>
    <row r="4" spans="2:2">
      <c r="B4" t="s">
        <v>117</v>
      </c>
    </row>
    <row r="5" spans="2:2">
      <c r="B5" t="s">
        <v>115</v>
      </c>
    </row>
    <row r="6" spans="2:2">
      <c r="B6" t="s">
        <v>116</v>
      </c>
    </row>
    <row r="7" spans="2:2">
      <c r="B7" t="s">
        <v>284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36"/>
  <sheetViews>
    <sheetView topLeftCell="A19" workbookViewId="0">
      <selection activeCell="A19" sqref="A19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3" t="s">
        <v>285</v>
      </c>
      <c r="C2" s="23" t="s">
        <v>286</v>
      </c>
      <c r="D2" s="24" t="s">
        <v>287</v>
      </c>
      <c r="E2" s="24" t="s">
        <v>288</v>
      </c>
      <c r="F2" s="25" t="s">
        <v>289</v>
      </c>
      <c r="G2" s="24" t="s">
        <v>290</v>
      </c>
    </row>
    <row r="3" spans="2:7">
      <c r="B3" s="26" t="s">
        <v>291</v>
      </c>
      <c r="C3" s="27">
        <v>53896550.399999999</v>
      </c>
      <c r="D3" s="24">
        <v>2022</v>
      </c>
      <c r="E3" s="24" t="s">
        <v>292</v>
      </c>
      <c r="F3" s="28">
        <f t="shared" ref="F3:F36" ca="1" si="0">(C3*0.2) + RANDBETWEEN(0, 25000)</f>
        <v>10781731.08</v>
      </c>
      <c r="G3" s="27">
        <f t="shared" ref="G3:G36" ca="1" si="1">C3-F3</f>
        <v>43114819.32</v>
      </c>
    </row>
    <row r="4" spans="2:7" ht="30" customHeight="1">
      <c r="B4" s="26" t="s">
        <v>293</v>
      </c>
      <c r="C4" s="27">
        <v>67366252.799999997</v>
      </c>
      <c r="D4" s="24">
        <v>2019</v>
      </c>
      <c r="E4" s="24" t="s">
        <v>292</v>
      </c>
      <c r="F4" s="28">
        <f t="shared" ca="1" si="0"/>
        <v>13479815.560000001</v>
      </c>
      <c r="G4" s="27">
        <f t="shared" ca="1" si="1"/>
        <v>53886437.239999995</v>
      </c>
    </row>
    <row r="5" spans="2:7" ht="30" customHeight="1">
      <c r="B5" s="26" t="s">
        <v>294</v>
      </c>
      <c r="C5" s="27">
        <v>107760576</v>
      </c>
      <c r="D5" s="24">
        <v>2022</v>
      </c>
      <c r="E5" s="24" t="s">
        <v>292</v>
      </c>
      <c r="F5" s="28">
        <f t="shared" ca="1" si="0"/>
        <v>21575482.200000003</v>
      </c>
      <c r="G5" s="27">
        <f t="shared" ca="1" si="1"/>
        <v>86185093.799999997</v>
      </c>
    </row>
    <row r="6" spans="2:7">
      <c r="B6" s="26" t="s">
        <v>295</v>
      </c>
      <c r="C6" s="27">
        <v>121082438.40000001</v>
      </c>
      <c r="D6" s="24">
        <v>2019</v>
      </c>
      <c r="E6" s="24" t="s">
        <v>292</v>
      </c>
      <c r="F6" s="28">
        <f t="shared" ca="1" si="0"/>
        <v>24236915.680000003</v>
      </c>
      <c r="G6" s="27">
        <f t="shared" ca="1" si="1"/>
        <v>96845522.719999999</v>
      </c>
    </row>
    <row r="7" spans="2:7">
      <c r="B7" s="26" t="s">
        <v>296</v>
      </c>
      <c r="C7" s="27">
        <v>16608345.6</v>
      </c>
      <c r="D7" s="24">
        <v>2022</v>
      </c>
      <c r="E7" s="24" t="s">
        <v>292</v>
      </c>
      <c r="F7" s="28">
        <f t="shared" ca="1" si="0"/>
        <v>3344636.12</v>
      </c>
      <c r="G7" s="27">
        <f t="shared" ca="1" si="1"/>
        <v>13263709.48</v>
      </c>
    </row>
    <row r="8" spans="2:7">
      <c r="B8" s="26" t="s">
        <v>297</v>
      </c>
      <c r="C8" s="27">
        <v>33034848</v>
      </c>
      <c r="D8" s="24">
        <v>2019</v>
      </c>
      <c r="E8" s="24" t="s">
        <v>292</v>
      </c>
      <c r="F8" s="28">
        <f t="shared" ca="1" si="0"/>
        <v>6623716.6000000006</v>
      </c>
      <c r="G8" s="27">
        <f t="shared" ca="1" si="1"/>
        <v>26411131.399999999</v>
      </c>
    </row>
    <row r="9" spans="2:7" ht="30" customHeight="1">
      <c r="B9" s="26" t="s">
        <v>298</v>
      </c>
      <c r="C9" s="27">
        <v>49461350.399999999</v>
      </c>
      <c r="D9" s="24">
        <v>2020</v>
      </c>
      <c r="E9" s="24" t="s">
        <v>292</v>
      </c>
      <c r="F9" s="28">
        <f t="shared" ca="1" si="0"/>
        <v>9897077.0800000001</v>
      </c>
      <c r="G9" s="27">
        <f t="shared" ca="1" si="1"/>
        <v>39564273.32</v>
      </c>
    </row>
    <row r="10" spans="2:7">
      <c r="B10" s="26" t="s">
        <v>299</v>
      </c>
      <c r="C10" s="27">
        <v>65887852.799999997</v>
      </c>
      <c r="D10" s="24">
        <v>2020</v>
      </c>
      <c r="E10" s="24" t="s">
        <v>292</v>
      </c>
      <c r="F10" s="28">
        <f t="shared" ca="1" si="0"/>
        <v>13201029.560000001</v>
      </c>
      <c r="G10" s="27">
        <f t="shared" ca="1" si="1"/>
        <v>52686823.239999995</v>
      </c>
    </row>
    <row r="11" spans="2:7">
      <c r="B11" s="26" t="s">
        <v>300</v>
      </c>
      <c r="C11" s="27">
        <v>82314355.199999988</v>
      </c>
      <c r="D11" s="24">
        <v>2020</v>
      </c>
      <c r="E11" s="24" t="s">
        <v>292</v>
      </c>
      <c r="F11" s="28">
        <f t="shared" ca="1" si="0"/>
        <v>16484743.039999999</v>
      </c>
      <c r="G11" s="27">
        <f t="shared" ca="1" si="1"/>
        <v>65829612.159999989</v>
      </c>
    </row>
    <row r="12" spans="2:7">
      <c r="B12" s="26" t="s">
        <v>301</v>
      </c>
      <c r="C12" s="27">
        <v>98740857.600000009</v>
      </c>
      <c r="D12" s="24">
        <v>2020</v>
      </c>
      <c r="E12" s="24" t="s">
        <v>302</v>
      </c>
      <c r="F12" s="28">
        <f t="shared" ca="1" si="0"/>
        <v>19771015.520000003</v>
      </c>
      <c r="G12" s="27">
        <f t="shared" ca="1" si="1"/>
        <v>78969842.080000013</v>
      </c>
    </row>
    <row r="13" spans="2:7" ht="30" customHeight="1">
      <c r="B13" s="26" t="s">
        <v>303</v>
      </c>
      <c r="C13" s="27">
        <v>115152576</v>
      </c>
      <c r="D13" s="24">
        <v>2020</v>
      </c>
      <c r="E13" s="24" t="s">
        <v>292</v>
      </c>
      <c r="F13" s="28">
        <f t="shared" ca="1" si="0"/>
        <v>23054692.200000003</v>
      </c>
      <c r="G13" s="27">
        <f t="shared" ca="1" si="1"/>
        <v>92097883.799999997</v>
      </c>
    </row>
    <row r="14" spans="2:7">
      <c r="B14" s="26" t="s">
        <v>304</v>
      </c>
      <c r="C14" s="27">
        <v>131431238.40000001</v>
      </c>
      <c r="D14" s="24">
        <v>2020</v>
      </c>
      <c r="E14" s="24" t="s">
        <v>292</v>
      </c>
      <c r="F14" s="28">
        <f t="shared" ca="1" si="0"/>
        <v>26294875.680000003</v>
      </c>
      <c r="G14" s="27">
        <f t="shared" ca="1" si="1"/>
        <v>105136362.72</v>
      </c>
    </row>
    <row r="15" spans="2:7" ht="30" customHeight="1">
      <c r="B15" s="26" t="s">
        <v>305</v>
      </c>
      <c r="C15" s="27">
        <v>146379340.80000001</v>
      </c>
      <c r="D15" s="24">
        <v>2017</v>
      </c>
      <c r="E15" s="24" t="s">
        <v>302</v>
      </c>
      <c r="F15" s="28">
        <f t="shared" ca="1" si="0"/>
        <v>29278421.160000004</v>
      </c>
      <c r="G15" s="27">
        <f t="shared" ca="1" si="1"/>
        <v>117100919.64000002</v>
      </c>
    </row>
    <row r="16" spans="2:7">
      <c r="B16" s="26" t="s">
        <v>306</v>
      </c>
      <c r="C16" s="27">
        <v>14965843.199999999</v>
      </c>
      <c r="D16" s="24">
        <v>2017</v>
      </c>
      <c r="E16" s="24" t="s">
        <v>292</v>
      </c>
      <c r="F16" s="28">
        <f t="shared" ca="1" si="0"/>
        <v>3016374.64</v>
      </c>
      <c r="G16" s="27">
        <f t="shared" ca="1" si="1"/>
        <v>11949468.559999999</v>
      </c>
    </row>
    <row r="17" spans="2:7">
      <c r="B17" s="26" t="s">
        <v>307</v>
      </c>
      <c r="C17" s="27">
        <v>31392345.600000001</v>
      </c>
      <c r="D17" s="24">
        <v>2017</v>
      </c>
      <c r="E17" s="24" t="s">
        <v>302</v>
      </c>
      <c r="F17" s="28">
        <f t="shared" ca="1" si="0"/>
        <v>6280862.120000001</v>
      </c>
      <c r="G17" s="27">
        <f t="shared" ca="1" si="1"/>
        <v>25111483.48</v>
      </c>
    </row>
    <row r="18" spans="2:7">
      <c r="B18" s="26" t="s">
        <v>308</v>
      </c>
      <c r="C18" s="27">
        <v>47818848</v>
      </c>
      <c r="D18" s="24">
        <v>2017</v>
      </c>
      <c r="E18" s="24" t="s">
        <v>292</v>
      </c>
      <c r="F18" s="28">
        <f t="shared" ca="1" si="0"/>
        <v>9576303.5999999996</v>
      </c>
      <c r="G18" s="27">
        <f t="shared" ca="1" si="1"/>
        <v>38242544.399999999</v>
      </c>
    </row>
    <row r="19" spans="2:7" ht="30" customHeight="1">
      <c r="B19" s="26" t="s">
        <v>309</v>
      </c>
      <c r="C19" s="27">
        <v>64245350.399999999</v>
      </c>
      <c r="D19" s="24">
        <v>2017</v>
      </c>
      <c r="E19" s="24" t="s">
        <v>292</v>
      </c>
      <c r="F19" s="28">
        <f t="shared" ca="1" si="0"/>
        <v>12872064.08</v>
      </c>
      <c r="G19" s="27">
        <f t="shared" ca="1" si="1"/>
        <v>51373286.32</v>
      </c>
    </row>
    <row r="20" spans="2:7">
      <c r="B20" s="26" t="s">
        <v>310</v>
      </c>
      <c r="C20" s="27">
        <v>80671852.799999997</v>
      </c>
      <c r="D20" s="24">
        <v>2017</v>
      </c>
      <c r="E20" s="24" t="s">
        <v>292</v>
      </c>
      <c r="F20" s="28">
        <f t="shared" ca="1" si="0"/>
        <v>16156442.560000001</v>
      </c>
      <c r="G20" s="27">
        <f t="shared" ca="1" si="1"/>
        <v>64515410.239999995</v>
      </c>
    </row>
    <row r="21" spans="2:7" ht="30" customHeight="1">
      <c r="B21" s="26" t="s">
        <v>311</v>
      </c>
      <c r="C21" s="27">
        <v>97098355.199999988</v>
      </c>
      <c r="D21" s="24">
        <v>2017</v>
      </c>
      <c r="E21" s="24" t="s">
        <v>292</v>
      </c>
      <c r="F21" s="28">
        <f t="shared" ca="1" si="0"/>
        <v>19428329.039999999</v>
      </c>
      <c r="G21" s="27">
        <f t="shared" ca="1" si="1"/>
        <v>77670026.159999996</v>
      </c>
    </row>
    <row r="22" spans="2:7">
      <c r="B22" s="26" t="s">
        <v>312</v>
      </c>
      <c r="C22" s="27">
        <v>113524857.59999999</v>
      </c>
      <c r="D22" s="24">
        <v>2015</v>
      </c>
      <c r="E22" s="24" t="s">
        <v>292</v>
      </c>
      <c r="F22" s="28">
        <f t="shared" ca="1" si="0"/>
        <v>22722901.52</v>
      </c>
      <c r="G22" s="27">
        <f t="shared" ca="1" si="1"/>
        <v>90801956.079999998</v>
      </c>
    </row>
    <row r="23" spans="2:7">
      <c r="B23" s="26" t="s">
        <v>313</v>
      </c>
      <c r="C23" s="27">
        <v>129936576</v>
      </c>
      <c r="D23" s="24">
        <v>2015</v>
      </c>
      <c r="E23" s="24" t="s">
        <v>302</v>
      </c>
      <c r="F23" s="28">
        <f t="shared" ca="1" si="0"/>
        <v>26003802.200000003</v>
      </c>
      <c r="G23" s="27">
        <f t="shared" ca="1" si="1"/>
        <v>103932773.8</v>
      </c>
    </row>
    <row r="24" spans="2:7" ht="30" customHeight="1">
      <c r="B24" s="26" t="s">
        <v>314</v>
      </c>
      <c r="C24" s="27">
        <v>146215238.40000001</v>
      </c>
      <c r="D24" s="24">
        <v>2015</v>
      </c>
      <c r="E24" s="24" t="s">
        <v>302</v>
      </c>
      <c r="F24" s="28">
        <f t="shared" ca="1" si="0"/>
        <v>29251204.680000003</v>
      </c>
      <c r="G24" s="27">
        <f t="shared" ca="1" si="1"/>
        <v>116964033.72</v>
      </c>
    </row>
    <row r="25" spans="2:7">
      <c r="B25" s="26" t="s">
        <v>315</v>
      </c>
      <c r="C25" s="27">
        <v>28107340.800000001</v>
      </c>
      <c r="D25" s="24">
        <v>2015</v>
      </c>
      <c r="E25" s="24" t="s">
        <v>302</v>
      </c>
      <c r="F25" s="28">
        <f t="shared" ca="1" si="0"/>
        <v>5627319.1600000001</v>
      </c>
      <c r="G25" s="27">
        <f t="shared" ca="1" si="1"/>
        <v>22480021.640000001</v>
      </c>
    </row>
    <row r="26" spans="2:7">
      <c r="B26" s="26" t="s">
        <v>316</v>
      </c>
      <c r="C26" s="27">
        <v>44533843.200000003</v>
      </c>
      <c r="D26" s="24">
        <v>2015</v>
      </c>
      <c r="E26" s="24" t="s">
        <v>302</v>
      </c>
      <c r="F26" s="28">
        <f t="shared" ca="1" si="0"/>
        <v>8921523.6400000006</v>
      </c>
      <c r="G26" s="27">
        <f t="shared" ca="1" si="1"/>
        <v>35612319.560000002</v>
      </c>
    </row>
    <row r="27" spans="2:7" ht="30" customHeight="1">
      <c r="B27" s="26" t="s">
        <v>317</v>
      </c>
      <c r="C27" s="27">
        <v>60960345.599999987</v>
      </c>
      <c r="D27" s="24">
        <v>2015</v>
      </c>
      <c r="E27" s="24" t="s">
        <v>292</v>
      </c>
      <c r="F27" s="28">
        <f t="shared" ca="1" si="0"/>
        <v>12205664.119999997</v>
      </c>
      <c r="G27" s="27">
        <f t="shared" ca="1" si="1"/>
        <v>48754681.479999989</v>
      </c>
    </row>
    <row r="28" spans="2:7">
      <c r="B28" s="26" t="s">
        <v>318</v>
      </c>
      <c r="C28" s="27">
        <v>77386848</v>
      </c>
      <c r="D28" s="24">
        <v>2015</v>
      </c>
      <c r="E28" s="24" t="s">
        <v>292</v>
      </c>
      <c r="F28" s="28">
        <f t="shared" ca="1" si="0"/>
        <v>15479990.600000001</v>
      </c>
      <c r="G28" s="27">
        <f t="shared" ca="1" si="1"/>
        <v>61906857.399999999</v>
      </c>
    </row>
    <row r="29" spans="2:7">
      <c r="B29" s="26" t="s">
        <v>319</v>
      </c>
      <c r="C29" s="27">
        <v>93813350.399999991</v>
      </c>
      <c r="D29" s="24">
        <v>2015</v>
      </c>
      <c r="E29" s="24" t="s">
        <v>292</v>
      </c>
      <c r="F29" s="28">
        <f t="shared" ca="1" si="0"/>
        <v>18776393.079999998</v>
      </c>
      <c r="G29" s="27">
        <f t="shared" ca="1" si="1"/>
        <v>75036957.319999993</v>
      </c>
    </row>
    <row r="30" spans="2:7" ht="30" customHeight="1">
      <c r="B30" s="26" t="s">
        <v>320</v>
      </c>
      <c r="C30" s="27">
        <v>110239852.8</v>
      </c>
      <c r="D30" s="24">
        <v>2015</v>
      </c>
      <c r="E30" s="24" t="s">
        <v>292</v>
      </c>
      <c r="F30" s="28">
        <f t="shared" ca="1" si="0"/>
        <v>22053303.560000002</v>
      </c>
      <c r="G30" s="27">
        <f t="shared" ca="1" si="1"/>
        <v>88186549.239999995</v>
      </c>
    </row>
    <row r="31" spans="2:7">
      <c r="B31" s="26" t="s">
        <v>321</v>
      </c>
      <c r="C31" s="27">
        <v>126666355.2</v>
      </c>
      <c r="D31" s="24">
        <v>2015</v>
      </c>
      <c r="E31" s="24" t="s">
        <v>292</v>
      </c>
      <c r="F31" s="28">
        <f t="shared" ca="1" si="0"/>
        <v>25333778.040000003</v>
      </c>
      <c r="G31" s="27">
        <f t="shared" ca="1" si="1"/>
        <v>101332577.16</v>
      </c>
    </row>
    <row r="32" spans="2:7">
      <c r="B32" s="26" t="s">
        <v>322</v>
      </c>
      <c r="C32" s="27">
        <v>143092857.59999999</v>
      </c>
      <c r="D32" s="24">
        <v>2015</v>
      </c>
      <c r="E32" s="24" t="s">
        <v>302</v>
      </c>
      <c r="F32" s="28">
        <f t="shared" ca="1" si="0"/>
        <v>28624026.52</v>
      </c>
      <c r="G32" s="27">
        <f t="shared" ca="1" si="1"/>
        <v>114468831.08</v>
      </c>
    </row>
    <row r="33" spans="2:7" ht="30" customHeight="1">
      <c r="B33" s="26" t="s">
        <v>323</v>
      </c>
      <c r="C33" s="27">
        <v>26448576</v>
      </c>
      <c r="D33" s="24">
        <v>2015</v>
      </c>
      <c r="E33" s="24" t="s">
        <v>302</v>
      </c>
      <c r="F33" s="28">
        <f t="shared" ca="1" si="0"/>
        <v>5294084.2</v>
      </c>
      <c r="G33" s="27">
        <f t="shared" ca="1" si="1"/>
        <v>21154491.800000001</v>
      </c>
    </row>
    <row r="34" spans="2:7">
      <c r="B34" s="26" t="s">
        <v>324</v>
      </c>
      <c r="C34" s="27">
        <v>42727238.399999999</v>
      </c>
      <c r="D34" s="24">
        <v>2015</v>
      </c>
      <c r="E34" s="24" t="s">
        <v>302</v>
      </c>
      <c r="F34" s="28">
        <f t="shared" ca="1" si="0"/>
        <v>8562852.6799999997</v>
      </c>
      <c r="G34" s="27">
        <f t="shared" ca="1" si="1"/>
        <v>34164385.719999999</v>
      </c>
    </row>
    <row r="35" spans="2:7">
      <c r="B35" s="26" t="s">
        <v>325</v>
      </c>
      <c r="C35" s="27">
        <v>57675340.799999997</v>
      </c>
      <c r="D35" s="24">
        <v>2015</v>
      </c>
      <c r="E35" s="24" t="s">
        <v>302</v>
      </c>
      <c r="F35" s="28">
        <f t="shared" ca="1" si="0"/>
        <v>11551564.16</v>
      </c>
      <c r="G35" s="27">
        <f t="shared" ca="1" si="1"/>
        <v>46123776.640000001</v>
      </c>
    </row>
    <row r="36" spans="2:7">
      <c r="B36" s="26" t="s">
        <v>326</v>
      </c>
      <c r="C36" s="27">
        <v>74101843.200000003</v>
      </c>
      <c r="D36" s="24">
        <v>2015</v>
      </c>
      <c r="E36" s="24" t="s">
        <v>302</v>
      </c>
      <c r="F36" s="28">
        <f t="shared" ca="1" si="0"/>
        <v>14845315.640000001</v>
      </c>
      <c r="G36" s="27">
        <f t="shared" ca="1" si="1"/>
        <v>59256527.560000002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40"/>
  <sheetViews>
    <sheetView workbookViewId="0">
      <selection activeCell="A3" sqref="A3:XFD3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29" t="s">
        <v>25</v>
      </c>
      <c r="C2" s="29" t="s">
        <v>26</v>
      </c>
      <c r="D2" s="29" t="s">
        <v>94</v>
      </c>
      <c r="E2" s="30" t="s">
        <v>327</v>
      </c>
      <c r="F2" s="30" t="s">
        <v>328</v>
      </c>
    </row>
    <row r="3" spans="2:6">
      <c r="B3" s="29" t="s">
        <v>51</v>
      </c>
      <c r="C3" s="29">
        <v>12</v>
      </c>
      <c r="D3" s="29">
        <v>2</v>
      </c>
      <c r="E3" s="31">
        <v>44758</v>
      </c>
      <c r="F3" s="31">
        <f>EDATE(E3, 24)</f>
        <v>45489</v>
      </c>
    </row>
    <row r="4" spans="2:6">
      <c r="B4" s="29" t="s">
        <v>52</v>
      </c>
      <c r="C4" s="29">
        <v>13</v>
      </c>
      <c r="D4" s="29"/>
      <c r="E4" s="31">
        <v>44758</v>
      </c>
      <c r="F4" s="31">
        <f>EDATE(E4, 24)</f>
        <v>45489</v>
      </c>
    </row>
    <row r="39" spans="2:6">
      <c r="B39" s="29" t="s">
        <v>329</v>
      </c>
      <c r="C39" s="29">
        <v>6</v>
      </c>
      <c r="D39" s="29">
        <v>1</v>
      </c>
      <c r="E39" s="31">
        <v>45549</v>
      </c>
      <c r="F39" s="31">
        <f>EDATE(E39, 24)</f>
        <v>46279</v>
      </c>
    </row>
    <row r="40" spans="2:6">
      <c r="B40" s="29" t="s">
        <v>330</v>
      </c>
      <c r="C40" s="29">
        <v>7</v>
      </c>
      <c r="D40" s="29">
        <v>2</v>
      </c>
      <c r="E40" s="31">
        <v>45550</v>
      </c>
      <c r="F40" s="31">
        <f>EDATE(E40, 24)</f>
        <v>46280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workbookViewId="0"/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s="20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331</v>
      </c>
      <c r="G1" s="8" t="s">
        <v>332</v>
      </c>
      <c r="H1" s="8" t="s">
        <v>333</v>
      </c>
    </row>
    <row r="2" spans="1:8">
      <c r="A2" s="20" t="s">
        <v>114</v>
      </c>
      <c r="B2" s="16" t="s">
        <v>334</v>
      </c>
      <c r="C2" s="8">
        <v>1</v>
      </c>
      <c r="D2" s="8">
        <v>1</v>
      </c>
      <c r="E2" s="5">
        <v>1</v>
      </c>
      <c r="F2" s="3" t="s">
        <v>335</v>
      </c>
      <c r="H2" t="s">
        <v>336</v>
      </c>
    </row>
    <row r="3" spans="1:8">
      <c r="A3" s="20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6</v>
      </c>
      <c r="F3" s="3"/>
      <c r="G3" t="s">
        <v>335</v>
      </c>
      <c r="H3" t="s">
        <v>336</v>
      </c>
    </row>
    <row r="4" spans="1:8">
      <c r="A4" s="20" t="s">
        <v>114</v>
      </c>
      <c r="B4" s="16" t="s">
        <v>36</v>
      </c>
      <c r="C4" s="8">
        <f t="shared" si="0"/>
        <v>3</v>
      </c>
      <c r="D4" s="8">
        <v>3</v>
      </c>
      <c r="E4" s="5">
        <v>15</v>
      </c>
      <c r="F4" s="3" t="s">
        <v>337</v>
      </c>
      <c r="H4" t="s">
        <v>338</v>
      </c>
    </row>
    <row r="5" spans="1:8">
      <c r="A5" s="20" t="s">
        <v>114</v>
      </c>
      <c r="B5" s="16" t="s">
        <v>37</v>
      </c>
      <c r="C5" s="8">
        <f t="shared" si="0"/>
        <v>4</v>
      </c>
      <c r="D5" s="8">
        <v>4</v>
      </c>
      <c r="E5" s="5">
        <v>11</v>
      </c>
      <c r="F5" s="3" t="s">
        <v>335</v>
      </c>
      <c r="H5" t="s">
        <v>339</v>
      </c>
    </row>
    <row r="6" spans="1:8">
      <c r="A6" s="20" t="s">
        <v>114</v>
      </c>
      <c r="B6" s="16" t="s">
        <v>38</v>
      </c>
      <c r="C6" s="8">
        <f t="shared" si="0"/>
        <v>5</v>
      </c>
      <c r="D6" s="8">
        <v>5</v>
      </c>
      <c r="E6" s="5">
        <v>15</v>
      </c>
      <c r="F6" s="3" t="s">
        <v>337</v>
      </c>
      <c r="H6" t="s">
        <v>338</v>
      </c>
    </row>
    <row r="7" spans="1:8">
      <c r="A7" s="20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340</v>
      </c>
      <c r="H7" t="s">
        <v>339</v>
      </c>
    </row>
    <row r="8" spans="1:8">
      <c r="A8" s="20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11</v>
      </c>
      <c r="F8" s="3" t="s">
        <v>335</v>
      </c>
      <c r="H8" t="s">
        <v>341</v>
      </c>
    </row>
    <row r="9" spans="1:8">
      <c r="A9" s="20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12</v>
      </c>
      <c r="F9" s="3" t="s">
        <v>335</v>
      </c>
      <c r="H9" t="s">
        <v>339</v>
      </c>
    </row>
    <row r="10" spans="1:8">
      <c r="A10" s="20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335</v>
      </c>
      <c r="H10" t="s">
        <v>339</v>
      </c>
    </row>
    <row r="11" spans="1:8">
      <c r="A11" s="20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10</v>
      </c>
      <c r="F11" s="3" t="s">
        <v>340</v>
      </c>
      <c r="H11" t="s">
        <v>339</v>
      </c>
    </row>
    <row r="12" spans="1:8">
      <c r="A12" s="20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7</v>
      </c>
      <c r="F12" s="3" t="s">
        <v>342</v>
      </c>
    </row>
    <row r="13" spans="1:8">
      <c r="A13" s="20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5</v>
      </c>
      <c r="F13" s="3" t="s">
        <v>335</v>
      </c>
      <c r="H13" t="s">
        <v>336</v>
      </c>
    </row>
    <row r="14" spans="1:8">
      <c r="A14" s="20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13</v>
      </c>
      <c r="F14" s="3" t="s">
        <v>343</v>
      </c>
    </row>
    <row r="15" spans="1:8">
      <c r="A15" s="20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13</v>
      </c>
      <c r="F15" s="3"/>
      <c r="G15" t="s">
        <v>343</v>
      </c>
    </row>
    <row r="16" spans="1:8">
      <c r="A16" s="20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15</v>
      </c>
      <c r="F16" s="3" t="s">
        <v>342</v>
      </c>
    </row>
    <row r="17" spans="1:8">
      <c r="A17" s="20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9</v>
      </c>
      <c r="F17" s="3" t="s">
        <v>335</v>
      </c>
      <c r="H17" t="s">
        <v>336</v>
      </c>
    </row>
    <row r="18" spans="1:8">
      <c r="A18" s="20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9</v>
      </c>
      <c r="F18" s="3" t="s">
        <v>342</v>
      </c>
    </row>
    <row r="19" spans="1:8">
      <c r="A19" s="20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7</v>
      </c>
      <c r="F19" s="3" t="s">
        <v>344</v>
      </c>
    </row>
    <row r="20" spans="1:8">
      <c r="A20" s="20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345</v>
      </c>
    </row>
    <row r="21" spans="1:8">
      <c r="A21" s="20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12</v>
      </c>
      <c r="F21" s="3"/>
      <c r="G21" t="s">
        <v>346</v>
      </c>
    </row>
    <row r="22" spans="1:8">
      <c r="A22" s="20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3</v>
      </c>
      <c r="F22" s="3" t="s">
        <v>342</v>
      </c>
    </row>
    <row r="23" spans="1:8">
      <c r="A23" s="20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8</v>
      </c>
      <c r="F23" s="3" t="s">
        <v>335</v>
      </c>
    </row>
    <row r="24" spans="1:8">
      <c r="A24" s="20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14</v>
      </c>
      <c r="F24" s="3" t="s">
        <v>342</v>
      </c>
    </row>
    <row r="25" spans="1:8">
      <c r="A25" s="20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10</v>
      </c>
      <c r="F25" s="3" t="s">
        <v>347</v>
      </c>
    </row>
    <row r="26" spans="1:8">
      <c r="A26" s="20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12</v>
      </c>
      <c r="F26" s="3" t="s">
        <v>343</v>
      </c>
    </row>
    <row r="27" spans="1:8">
      <c r="A27" s="20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342</v>
      </c>
    </row>
    <row r="28" spans="1:8">
      <c r="A28" s="20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5</v>
      </c>
      <c r="F28" s="3" t="s">
        <v>335</v>
      </c>
      <c r="H28" t="s">
        <v>339</v>
      </c>
    </row>
    <row r="29" spans="1:8">
      <c r="A29" s="20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12</v>
      </c>
      <c r="F29" s="3" t="s">
        <v>335</v>
      </c>
      <c r="H29" t="s">
        <v>339</v>
      </c>
    </row>
    <row r="30" spans="1:8">
      <c r="A30" s="20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11</v>
      </c>
      <c r="F30" s="3" t="s">
        <v>343</v>
      </c>
    </row>
    <row r="31" spans="1:8">
      <c r="A31" s="20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16</v>
      </c>
      <c r="F31" s="3" t="s">
        <v>335</v>
      </c>
    </row>
    <row r="32" spans="1:8">
      <c r="A32" s="20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9</v>
      </c>
      <c r="F32" s="3"/>
      <c r="G32" t="s">
        <v>343</v>
      </c>
    </row>
    <row r="33" spans="1:8">
      <c r="A33" s="20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335</v>
      </c>
      <c r="H33" t="s">
        <v>336</v>
      </c>
    </row>
    <row r="34" spans="1:8">
      <c r="A34" s="20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15</v>
      </c>
      <c r="F34" s="3" t="s">
        <v>335</v>
      </c>
      <c r="H34" t="s">
        <v>336</v>
      </c>
    </row>
    <row r="35" spans="1:8">
      <c r="A35" s="20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335</v>
      </c>
      <c r="H35" t="s">
        <v>336</v>
      </c>
    </row>
    <row r="36" spans="1:8">
      <c r="A36" s="20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15</v>
      </c>
      <c r="F36" s="3" t="s">
        <v>335</v>
      </c>
      <c r="H36" t="s">
        <v>339</v>
      </c>
    </row>
    <row r="37" spans="1:8">
      <c r="A37" s="20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10</v>
      </c>
      <c r="F37" s="3" t="s">
        <v>335</v>
      </c>
    </row>
    <row r="38" spans="1:8">
      <c r="A38" s="20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10</v>
      </c>
      <c r="F38" s="3" t="s">
        <v>342</v>
      </c>
    </row>
    <row r="39" spans="1:8">
      <c r="A39" s="20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12</v>
      </c>
      <c r="F39" s="3" t="s">
        <v>335</v>
      </c>
    </row>
    <row r="40" spans="1:8">
      <c r="A40" s="20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14</v>
      </c>
      <c r="F40" s="3" t="s">
        <v>335</v>
      </c>
      <c r="H40" t="s">
        <v>339</v>
      </c>
    </row>
    <row r="41" spans="1:8">
      <c r="A41" s="20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10</v>
      </c>
      <c r="F41" s="3" t="s">
        <v>335</v>
      </c>
      <c r="H41" t="s">
        <v>339</v>
      </c>
    </row>
    <row r="42" spans="1:8">
      <c r="A42" s="20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3</v>
      </c>
      <c r="F42" s="3" t="s">
        <v>343</v>
      </c>
    </row>
    <row r="43" spans="1:8">
      <c r="A43" s="20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9</v>
      </c>
      <c r="F43" s="3" t="s">
        <v>342</v>
      </c>
    </row>
    <row r="44" spans="1:8">
      <c r="A44" s="20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345</v>
      </c>
    </row>
    <row r="45" spans="1:8">
      <c r="A45" s="20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335</v>
      </c>
    </row>
    <row r="46" spans="1:8">
      <c r="A46" s="20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342</v>
      </c>
    </row>
    <row r="47" spans="1:8">
      <c r="A47" s="20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2</v>
      </c>
      <c r="F47" s="3" t="s">
        <v>345</v>
      </c>
    </row>
    <row r="48" spans="1:8">
      <c r="A48" s="20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10</v>
      </c>
      <c r="F48" s="3" t="s">
        <v>348</v>
      </c>
    </row>
    <row r="49" spans="1:6">
      <c r="A49" s="20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12</v>
      </c>
      <c r="F49" s="3" t="s">
        <v>342</v>
      </c>
    </row>
    <row r="50" spans="1:6">
      <c r="A50" s="20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9</v>
      </c>
      <c r="F50" s="3" t="s">
        <v>344</v>
      </c>
    </row>
    <row r="51" spans="1:6">
      <c r="A51" s="20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10</v>
      </c>
      <c r="F51" s="3" t="s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Fabi  A M</cp:lastModifiedBy>
  <cp:revision/>
  <dcterms:created xsi:type="dcterms:W3CDTF">2015-06-05T18:17:20Z</dcterms:created>
  <dcterms:modified xsi:type="dcterms:W3CDTF">2025-05-22T05:59:28Z</dcterms:modified>
  <cp:category/>
  <cp:contentStatus/>
</cp:coreProperties>
</file>