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F7BF0316-ABEF-4DCB-8541-A8E74EC7ABA2}" xr6:coauthVersionLast="47" xr6:coauthVersionMax="47" xr10:uidLastSave="{3A43F11A-FF57-4105-AED9-29CB39608DD1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K32" i="3" s="1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T28" i="3"/>
  <c r="F28" i="3"/>
  <c r="E28" i="3"/>
  <c r="G28" i="3" s="1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AD26" i="3" s="1"/>
  <c r="X25" i="3"/>
  <c r="W25" i="3"/>
  <c r="V25" i="3"/>
  <c r="U25" i="3"/>
  <c r="T25" i="3"/>
  <c r="F25" i="3"/>
  <c r="E25" i="3"/>
  <c r="K25" i="3" s="1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K9" i="3" s="1"/>
  <c r="X8" i="3"/>
  <c r="W8" i="3"/>
  <c r="V8" i="3"/>
  <c r="U8" i="3"/>
  <c r="Y8" i="3" s="1"/>
  <c r="T8" i="3"/>
  <c r="F8" i="3"/>
  <c r="E8" i="3"/>
  <c r="G8" i="3" s="1"/>
  <c r="X7" i="3"/>
  <c r="W7" i="3"/>
  <c r="V7" i="3"/>
  <c r="U7" i="3"/>
  <c r="T7" i="3"/>
  <c r="F7" i="3"/>
  <c r="E7" i="3"/>
  <c r="X6" i="3"/>
  <c r="W6" i="3"/>
  <c r="V6" i="3"/>
  <c r="U6" i="3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T4" i="3"/>
  <c r="F4" i="3"/>
  <c r="E4" i="3"/>
  <c r="X3" i="3"/>
  <c r="W3" i="3"/>
  <c r="V3" i="3"/>
  <c r="U3" i="3"/>
  <c r="T3" i="3"/>
  <c r="F3" i="3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G3" i="3"/>
  <c r="Y3" i="3"/>
  <c r="Z3" i="3" s="1"/>
  <c r="G4" i="3"/>
  <c r="Y4" i="3"/>
  <c r="Z4" i="3" s="1"/>
  <c r="Z5" i="3"/>
  <c r="AB6" i="3"/>
  <c r="Y6" i="3"/>
  <c r="Z6" i="3" s="1"/>
  <c r="AA7" i="3"/>
  <c r="K7" i="3"/>
  <c r="G7" i="3"/>
  <c r="Y7" i="3"/>
  <c r="Z7" i="3" s="1"/>
  <c r="Z8" i="3"/>
  <c r="AA9" i="3"/>
  <c r="Z9" i="3"/>
  <c r="AB10" i="3"/>
  <c r="Z10" i="3"/>
  <c r="AD11" i="3"/>
  <c r="AC11" i="3"/>
  <c r="AB11" i="3"/>
  <c r="AA11" i="3"/>
  <c r="G11" i="3"/>
  <c r="Z11" i="3"/>
  <c r="AD12" i="3"/>
  <c r="AC12" i="3"/>
  <c r="AB12" i="3"/>
  <c r="AA12" i="3"/>
  <c r="K12" i="3"/>
  <c r="G12" i="3"/>
  <c r="Z12" i="3"/>
  <c r="AD13" i="3"/>
  <c r="AC13" i="3"/>
  <c r="AB13" i="3"/>
  <c r="AA13" i="3"/>
  <c r="K13" i="3"/>
  <c r="G13" i="3"/>
  <c r="AD14" i="3"/>
  <c r="AC14" i="3"/>
  <c r="AB14" i="3"/>
  <c r="AA14" i="3"/>
  <c r="K14" i="3"/>
  <c r="G14" i="3"/>
  <c r="AD15" i="3"/>
  <c r="AC15" i="3"/>
  <c r="AB15" i="3"/>
  <c r="AA15" i="3"/>
  <c r="K15" i="3"/>
  <c r="G15" i="3"/>
  <c r="Z15" i="3"/>
  <c r="AD16" i="3"/>
  <c r="AC16" i="3"/>
  <c r="AB16" i="3"/>
  <c r="AA16" i="3"/>
  <c r="G16" i="3"/>
  <c r="Z16" i="3"/>
  <c r="AC17" i="3"/>
  <c r="AD17" i="3"/>
  <c r="AB17" i="3"/>
  <c r="G17" i="3"/>
  <c r="AC18" i="3"/>
  <c r="AD18" i="3"/>
  <c r="AB18" i="3"/>
  <c r="G18" i="3"/>
  <c r="Z18" i="3"/>
  <c r="AD19" i="3"/>
  <c r="AC19" i="3"/>
  <c r="G19" i="3"/>
  <c r="Z19" i="3"/>
  <c r="AC20" i="3"/>
  <c r="AD20" i="3"/>
  <c r="G20" i="3"/>
  <c r="G21" i="3"/>
  <c r="Y21" i="3"/>
  <c r="Z21" i="3" s="1"/>
  <c r="AC22" i="3"/>
  <c r="K22" i="3"/>
  <c r="Z22" i="3"/>
  <c r="AC23" i="3"/>
  <c r="K23" i="3"/>
  <c r="Y23" i="3"/>
  <c r="Z23" i="3" s="1"/>
  <c r="AC24" i="3"/>
  <c r="K24" i="3"/>
  <c r="Y24" i="3"/>
  <c r="Z24" i="3" s="1"/>
  <c r="Y25" i="3"/>
  <c r="Z25" i="3" s="1"/>
  <c r="Y26" i="3"/>
  <c r="Z26" i="3" s="1"/>
  <c r="Y29" i="3"/>
  <c r="Z29" i="3" s="1"/>
  <c r="G30" i="3"/>
  <c r="Y30" i="3"/>
  <c r="Z30" i="3" s="1"/>
  <c r="Z32" i="3"/>
  <c r="AD33" i="3"/>
  <c r="K33" i="3"/>
  <c r="Z33" i="3"/>
  <c r="AD34" i="3"/>
  <c r="K34" i="3"/>
  <c r="Z34" i="3"/>
  <c r="AD35" i="3"/>
  <c r="K35" i="3"/>
  <c r="Z35" i="3"/>
  <c r="AB36" i="3"/>
  <c r="Z36" i="3"/>
  <c r="AD37" i="3"/>
  <c r="AC37" i="3"/>
  <c r="AB37" i="3"/>
  <c r="K37" i="3"/>
  <c r="AA37" i="3"/>
  <c r="G37" i="3"/>
  <c r="Z37" i="3"/>
  <c r="AD38" i="3"/>
  <c r="AC38" i="3"/>
  <c r="AB38" i="3"/>
  <c r="K38" i="3"/>
  <c r="AA38" i="3"/>
  <c r="G38" i="3"/>
  <c r="Z38" i="3"/>
  <c r="AD39" i="3"/>
  <c r="AC39" i="3"/>
  <c r="AB39" i="3"/>
  <c r="K39" i="3"/>
  <c r="AA39" i="3"/>
  <c r="G39" i="3"/>
  <c r="Z39" i="3"/>
  <c r="AD40" i="3"/>
  <c r="AC40" i="3"/>
  <c r="AB40" i="3"/>
  <c r="AA40" i="3"/>
  <c r="G40" i="3"/>
  <c r="Z40" i="3"/>
  <c r="AA41" i="3"/>
  <c r="AD41" i="3"/>
  <c r="AC41" i="3"/>
  <c r="AB41" i="3"/>
  <c r="G41" i="3"/>
  <c r="Z41" i="3"/>
  <c r="AC42" i="3"/>
  <c r="AD42" i="3"/>
  <c r="AB42" i="3"/>
  <c r="G42" i="3"/>
  <c r="AC43" i="3"/>
  <c r="AD43" i="3"/>
  <c r="AB43" i="3"/>
  <c r="G43" i="3"/>
  <c r="Z43" i="3"/>
  <c r="AC44" i="3"/>
  <c r="AD44" i="3"/>
  <c r="AB44" i="3"/>
  <c r="G44" i="3"/>
  <c r="AD45" i="3"/>
  <c r="AC45" i="3"/>
  <c r="G45" i="3"/>
  <c r="Z45" i="3"/>
  <c r="AC46" i="3"/>
  <c r="AD46" i="3"/>
  <c r="G46" i="3"/>
  <c r="Y46" i="3"/>
  <c r="Z46" i="3" s="1"/>
  <c r="Y47" i="3"/>
  <c r="Y48" i="3"/>
  <c r="Y49" i="3"/>
  <c r="Y50" i="3"/>
  <c r="AD51" i="3"/>
  <c r="AA51" i="3"/>
  <c r="G51" i="3"/>
  <c r="Y51" i="3"/>
  <c r="Z51" i="3" s="1"/>
  <c r="AC2" i="3"/>
  <c r="AB2" i="3"/>
  <c r="AA2" i="3"/>
  <c r="K2" i="3"/>
  <c r="AD4" i="3"/>
  <c r="Y44" i="3"/>
  <c r="Z44" i="3" s="1"/>
  <c r="G47" i="3"/>
  <c r="G48" i="3"/>
  <c r="G49" i="3"/>
  <c r="G50" i="3"/>
  <c r="AD2" i="3"/>
  <c r="G5" i="3"/>
  <c r="AB8" i="3"/>
  <c r="AD27" i="3"/>
  <c r="AB27" i="3"/>
  <c r="AC27" i="3"/>
  <c r="AA27" i="3"/>
  <c r="K27" i="3"/>
  <c r="AB26" i="3"/>
  <c r="AA26" i="3"/>
  <c r="G26" i="3"/>
  <c r="G27" i="3"/>
  <c r="AD29" i="3"/>
  <c r="AB29" i="3"/>
  <c r="AC29" i="3"/>
  <c r="AA29" i="3"/>
  <c r="K29" i="3"/>
  <c r="AD6" i="3"/>
  <c r="AD9" i="3"/>
  <c r="Y14" i="3"/>
  <c r="Z14" i="3" s="1"/>
  <c r="Y20" i="3"/>
  <c r="Z20" i="3" s="1"/>
  <c r="AD23" i="3"/>
  <c r="AA23" i="3"/>
  <c r="G23" i="3"/>
  <c r="AD30" i="3"/>
  <c r="AC30" i="3"/>
  <c r="AB30" i="3"/>
  <c r="AA30" i="3"/>
  <c r="K30" i="3"/>
  <c r="G34" i="3"/>
  <c r="AC34" i="3"/>
  <c r="AB34" i="3"/>
  <c r="AA34" i="3"/>
  <c r="AD8" i="3"/>
  <c r="AC8" i="3"/>
  <c r="AC47" i="3"/>
  <c r="AB47" i="3"/>
  <c r="AA47" i="3"/>
  <c r="K47" i="3"/>
  <c r="AD50" i="3"/>
  <c r="AC50" i="3"/>
  <c r="AB50" i="3"/>
  <c r="AA50" i="3"/>
  <c r="AD5" i="3"/>
  <c r="AC5" i="3"/>
  <c r="AA5" i="3"/>
  <c r="AB5" i="3"/>
  <c r="AA8" i="3"/>
  <c r="G33" i="3"/>
  <c r="AC33" i="3"/>
  <c r="AB33" i="3"/>
  <c r="AA6" i="3"/>
  <c r="G29" i="3"/>
  <c r="AC31" i="3"/>
  <c r="AD31" i="3"/>
  <c r="AB31" i="3"/>
  <c r="Z31" i="3"/>
  <c r="Z47" i="3"/>
  <c r="Z48" i="3"/>
  <c r="Z49" i="3"/>
  <c r="AC48" i="3"/>
  <c r="AB48" i="3"/>
  <c r="AA48" i="3"/>
  <c r="K48" i="3"/>
  <c r="AD22" i="3"/>
  <c r="AA22" i="3"/>
  <c r="G22" i="3"/>
  <c r="G9" i="3"/>
  <c r="AC9" i="3"/>
  <c r="G6" i="3"/>
  <c r="AD7" i="3"/>
  <c r="AB7" i="3"/>
  <c r="AC7" i="3"/>
  <c r="AB9" i="3"/>
  <c r="AD24" i="3"/>
  <c r="AA24" i="3"/>
  <c r="G24" i="3"/>
  <c r="AA31" i="3"/>
  <c r="G35" i="3"/>
  <c r="AC35" i="3"/>
  <c r="AB35" i="3"/>
  <c r="AA35" i="3"/>
  <c r="Z50" i="3"/>
  <c r="AC49" i="3"/>
  <c r="AB49" i="3"/>
  <c r="AA49" i="3"/>
  <c r="K49" i="3"/>
  <c r="AD28" i="3"/>
  <c r="AC28" i="3"/>
  <c r="AB28" i="3"/>
  <c r="AA28" i="3"/>
  <c r="K28" i="3"/>
  <c r="Y13" i="3"/>
  <c r="Z13" i="3" s="1"/>
  <c r="AC25" i="3"/>
  <c r="Y27" i="3"/>
  <c r="Z27" i="3" s="1"/>
  <c r="G31" i="3"/>
  <c r="AD32" i="3"/>
  <c r="AA36" i="3"/>
  <c r="AA33" i="3"/>
  <c r="AC3" i="3"/>
  <c r="AB3" i="3"/>
  <c r="AA3" i="3"/>
  <c r="K3" i="3"/>
  <c r="AC4" i="3"/>
  <c r="AB4" i="3"/>
  <c r="AA4" i="3"/>
  <c r="K4" i="3"/>
  <c r="AA10" i="3"/>
  <c r="G10" i="3"/>
  <c r="AD10" i="3"/>
  <c r="AC10" i="3"/>
  <c r="Y17" i="3"/>
  <c r="Z17" i="3" s="1"/>
  <c r="AD21" i="3"/>
  <c r="AC21" i="3"/>
  <c r="AB21" i="3"/>
  <c r="AA21" i="3"/>
  <c r="AD25" i="3"/>
  <c r="AA25" i="3"/>
  <c r="G25" i="3"/>
  <c r="Y28" i="3"/>
  <c r="Z28" i="3" s="1"/>
  <c r="G32" i="3"/>
  <c r="AC32" i="3"/>
  <c r="AB32" i="3"/>
  <c r="AA32" i="3"/>
  <c r="G36" i="3"/>
  <c r="AD36" i="3"/>
  <c r="AC36" i="3"/>
  <c r="Y42" i="3"/>
  <c r="Z42" i="3" s="1"/>
  <c r="AD47" i="3"/>
  <c r="AD48" i="3"/>
  <c r="AD49" i="3"/>
  <c r="AB51" i="3"/>
  <c r="AC6" i="3"/>
  <c r="AA20" i="3"/>
  <c r="AB22" i="3"/>
  <c r="AB23" i="3"/>
  <c r="AB24" i="3"/>
  <c r="AB25" i="3"/>
  <c r="AC26" i="3"/>
  <c r="AA46" i="3"/>
  <c r="AC51" i="3"/>
  <c r="AA19" i="3"/>
  <c r="AB20" i="3"/>
  <c r="AA45" i="3"/>
  <c r="AB46" i="3"/>
  <c r="K17" i="3"/>
  <c r="AA17" i="3"/>
  <c r="K18" i="3"/>
  <c r="AA18" i="3"/>
  <c r="AB19" i="3"/>
  <c r="K42" i="3"/>
  <c r="AA42" i="3"/>
  <c r="K43" i="3"/>
  <c r="AA43" i="3"/>
  <c r="K44" i="3"/>
  <c r="AA44" i="3"/>
  <c r="AB45" i="3"/>
</calcChain>
</file>

<file path=xl/sharedStrings.xml><?xml version="1.0" encoding="utf-8"?>
<sst xmlns="http://schemas.openxmlformats.org/spreadsheetml/2006/main" count="1771" uniqueCount="304">
  <si>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</si>
  <si>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</si>
  <si>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</si>
  <si>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</si>
  <si>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</si>
  <si>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</si>
  <si>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</si>
  <si>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</si>
  <si>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</si>
  <si>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</si>
  <si>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</si>
  <si>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</si>
  <si>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</si>
  <si>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</si>
  <si>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</si>
  <si>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</si>
  <si>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</si>
  <si>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</si>
  <si>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</si>
  <si>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</si>
  <si>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</si>
  <si>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</si>
  <si>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</si>
  <si>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</si>
  <si>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</si>
  <si>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</si>
  <si>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</si>
  <si>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</si>
  <si>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</si>
  <si>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</si>
  <si>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</si>
  <si>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</si>
  <si>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</si>
  <si>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</si>
  <si>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</si>
  <si>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</si>
  <si>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</si>
  <si>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</si>
  <si>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</si>
  <si>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</si>
  <si>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</si>
  <si>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</si>
  <si>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</si>
  <si>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</si>
  <si>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</si>
  <si>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</si>
  <si>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</si>
  <si>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</si>
  <si>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</si>
  <si>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</si>
  <si>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</si>
  <si>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</si>
  <si>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</si>
  <si>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</si>
  <si>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</si>
  <si>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</si>
  <si>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</si>
  <si>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</si>
  <si>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</si>
  <si>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</si>
  <si>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</si>
  <si>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</si>
  <si>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</si>
  <si>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</si>
  <si>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</si>
  <si>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</si>
  <si>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</si>
  <si>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</si>
  <si>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</si>
  <si>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</si>
  <si>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</si>
  <si>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</si>
  <si>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</si>
  <si>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</si>
  <si>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</si>
  <si>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</si>
  <si>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</si>
  <si>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</si>
  <si>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</si>
  <si>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</si>
  <si>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</si>
  <si>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</si>
  <si>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</si>
  <si>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</si>
  <si>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</si>
  <si>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</si>
  <si>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</si>
  <si>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</si>
  <si>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</si>
  <si>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</si>
  <si>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</si>
  <si>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</si>
  <si>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</si>
  <si>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</si>
  <si>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</si>
  <si>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</si>
  <si>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</si>
  <si>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</si>
  <si>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</si>
  <si>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</si>
  <si>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</si>
  <si>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</si>
  <si>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</si>
  <si>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</si>
  <si>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</si>
  <si>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</si>
  <si>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</si>
  <si>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</si>
  <si>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</si>
  <si>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</si>
  <si>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</si>
  <si>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</si>
  <si>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</si>
  <si>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</si>
  <si>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31/03/2023</t>
  </si>
  <si>
    <t>3C</t>
  </si>
  <si>
    <t>3E</t>
  </si>
  <si>
    <t>3D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</si>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</sst>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" customHeight="1">
      <c r="A1" s="33" t="s">
        <v>264</v>
      </c>
      <c r="B1" s="33" t="s">
        <v>265</v>
      </c>
      <c r="C1" s="33" t="s">
        <v>266</v>
      </c>
      <c r="D1" s="33" t="s">
        <v>267</v>
      </c>
      <c r="E1" s="34" t="s">
        <v>268</v>
      </c>
      <c r="M1" t="s">
        <v>269</v>
      </c>
    </row>
    <row r="2" spans="1:13">
      <c r="A2" t="s">
        <v>270</v>
      </c>
      <c r="B2" t="s">
        <v>271</v>
      </c>
      <c r="C2" t="s">
        <v>270</v>
      </c>
      <c r="D2">
        <v>21</v>
      </c>
      <c r="E2">
        <v>1</v>
      </c>
    </row>
    <row r="3" spans="1:13">
      <c r="A3" t="s">
        <v>272</v>
      </c>
      <c r="B3" t="s">
        <v>273</v>
      </c>
      <c r="C3" t="s">
        <v>272</v>
      </c>
      <c r="D3">
        <v>20</v>
      </c>
      <c r="E3">
        <v>2</v>
      </c>
    </row>
    <row r="4" spans="1:13">
      <c r="A4" t="s">
        <v>262</v>
      </c>
      <c r="B4" t="s">
        <v>274</v>
      </c>
      <c r="C4" t="s">
        <v>262</v>
      </c>
      <c r="D4">
        <v>19</v>
      </c>
      <c r="E4">
        <v>3</v>
      </c>
    </row>
    <row r="5" spans="1:13">
      <c r="A5" t="s">
        <v>252</v>
      </c>
      <c r="B5" t="s">
        <v>253</v>
      </c>
      <c r="C5" t="s">
        <v>252</v>
      </c>
      <c r="D5">
        <v>18</v>
      </c>
      <c r="E5">
        <v>4</v>
      </c>
    </row>
    <row r="6" spans="1:13">
      <c r="A6" t="s">
        <v>255</v>
      </c>
      <c r="B6" t="s">
        <v>254</v>
      </c>
      <c r="C6" t="s">
        <v>255</v>
      </c>
      <c r="D6">
        <v>17</v>
      </c>
      <c r="E6">
        <v>5</v>
      </c>
    </row>
    <row r="7" spans="1:13">
      <c r="A7" t="s">
        <v>250</v>
      </c>
      <c r="B7" t="s">
        <v>251</v>
      </c>
      <c r="C7" t="s">
        <v>250</v>
      </c>
      <c r="D7">
        <v>16</v>
      </c>
      <c r="E7">
        <v>6</v>
      </c>
    </row>
    <row r="8" spans="1:13">
      <c r="A8" t="s">
        <v>259</v>
      </c>
      <c r="B8" t="s">
        <v>256</v>
      </c>
      <c r="C8" t="s">
        <v>259</v>
      </c>
      <c r="D8">
        <v>15</v>
      </c>
      <c r="E8">
        <v>7</v>
      </c>
    </row>
    <row r="9" spans="1:13">
      <c r="A9" t="s">
        <v>258</v>
      </c>
      <c r="B9" t="s">
        <v>275</v>
      </c>
      <c r="C9" t="s">
        <v>258</v>
      </c>
      <c r="D9">
        <v>14</v>
      </c>
      <c r="E9">
        <v>8</v>
      </c>
    </row>
    <row r="10" spans="1:13">
      <c r="A10" t="s">
        <v>257</v>
      </c>
      <c r="B10" t="s">
        <v>276</v>
      </c>
      <c r="C10" t="s">
        <v>257</v>
      </c>
      <c r="D10">
        <v>13</v>
      </c>
      <c r="E10">
        <v>9</v>
      </c>
    </row>
    <row r="11" spans="1:13">
      <c r="A11" t="s">
        <v>277</v>
      </c>
      <c r="B11" t="s">
        <v>278</v>
      </c>
      <c r="C11" t="s">
        <v>277</v>
      </c>
      <c r="D11">
        <v>12</v>
      </c>
      <c r="E11">
        <v>10</v>
      </c>
    </row>
    <row r="12" spans="1:13">
      <c r="A12" t="s">
        <v>263</v>
      </c>
      <c r="B12" t="s">
        <v>279</v>
      </c>
      <c r="C12" t="s">
        <v>263</v>
      </c>
      <c r="D12">
        <v>11</v>
      </c>
      <c r="E12">
        <v>11</v>
      </c>
    </row>
    <row r="13" spans="1:13">
      <c r="A13" t="s">
        <v>280</v>
      </c>
      <c r="B13" t="s">
        <v>281</v>
      </c>
      <c r="C13" t="s">
        <v>280</v>
      </c>
      <c r="D13">
        <v>10</v>
      </c>
      <c r="E13">
        <v>12</v>
      </c>
    </row>
    <row r="14" spans="1:13">
      <c r="A14" t="s">
        <v>282</v>
      </c>
      <c r="B14" t="s">
        <v>283</v>
      </c>
      <c r="C14" t="s">
        <v>282</v>
      </c>
      <c r="D14">
        <v>9</v>
      </c>
      <c r="E14">
        <v>13</v>
      </c>
    </row>
    <row r="15" spans="1:13">
      <c r="A15" t="s">
        <v>261</v>
      </c>
      <c r="B15" t="s">
        <v>284</v>
      </c>
      <c r="C15" t="s">
        <v>261</v>
      </c>
      <c r="D15">
        <v>8</v>
      </c>
      <c r="E15">
        <v>14</v>
      </c>
    </row>
    <row r="16" spans="1:13">
      <c r="A16" t="s">
        <v>285</v>
      </c>
      <c r="B16" t="s">
        <v>286</v>
      </c>
      <c r="C16" t="s">
        <v>285</v>
      </c>
      <c r="D16">
        <v>7</v>
      </c>
      <c r="E16">
        <v>15</v>
      </c>
    </row>
    <row r="17" spans="1:5">
      <c r="A17" t="s">
        <v>287</v>
      </c>
      <c r="B17" t="s">
        <v>288</v>
      </c>
      <c r="C17" t="s">
        <v>287</v>
      </c>
      <c r="D17">
        <v>6</v>
      </c>
      <c r="E17">
        <v>16</v>
      </c>
    </row>
    <row r="18" spans="1:5">
      <c r="A18" t="s">
        <v>289</v>
      </c>
      <c r="B18" t="s">
        <v>290</v>
      </c>
      <c r="C18" t="s">
        <v>289</v>
      </c>
      <c r="D18">
        <v>5</v>
      </c>
      <c r="E18">
        <v>17</v>
      </c>
    </row>
    <row r="19" spans="1:5">
      <c r="A19" t="s">
        <v>291</v>
      </c>
      <c r="B19" t="s">
        <v>292</v>
      </c>
      <c r="C19" t="s">
        <v>291</v>
      </c>
      <c r="D19">
        <v>4</v>
      </c>
      <c r="E19">
        <v>17</v>
      </c>
    </row>
    <row r="20" spans="1:5">
      <c r="A20" t="s">
        <v>293</v>
      </c>
      <c r="B20" t="s">
        <v>294</v>
      </c>
      <c r="C20" t="s">
        <v>293</v>
      </c>
      <c r="D20">
        <v>3</v>
      </c>
      <c r="E20">
        <v>17</v>
      </c>
    </row>
    <row r="21" spans="1:5">
      <c r="A21" t="s">
        <v>295</v>
      </c>
      <c r="B21" t="s">
        <v>296</v>
      </c>
      <c r="C21" t="s">
        <v>295</v>
      </c>
      <c r="D21">
        <v>2</v>
      </c>
      <c r="E21">
        <v>17</v>
      </c>
    </row>
    <row r="22" spans="1:5">
      <c r="C22" t="s">
        <v>297</v>
      </c>
      <c r="D22">
        <v>2</v>
      </c>
      <c r="E22">
        <v>17</v>
      </c>
    </row>
    <row r="23" spans="1:5">
      <c r="A23" t="s">
        <v>298</v>
      </c>
      <c r="B23" t="s">
        <v>297</v>
      </c>
      <c r="C23" t="s">
        <v>299</v>
      </c>
      <c r="D23">
        <v>1</v>
      </c>
    </row>
    <row r="24" spans="1:5">
      <c r="A24" t="s">
        <v>300</v>
      </c>
      <c r="C24" t="s">
        <v>301</v>
      </c>
      <c r="D24">
        <v>1</v>
      </c>
    </row>
    <row r="25" spans="1:5">
      <c r="C25" t="s">
        <v>300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" customHeight="1">
      <c r="A1" s="33" t="s">
        <v>265</v>
      </c>
      <c r="B1" s="34" t="s">
        <v>268</v>
      </c>
      <c r="C1" s="33" t="s">
        <v>302</v>
      </c>
      <c r="D1" s="33" t="s">
        <v>303</v>
      </c>
    </row>
    <row r="2" spans="1:4">
      <c r="A2" t="s">
        <v>271</v>
      </c>
      <c r="B2">
        <v>1</v>
      </c>
      <c r="C2">
        <v>2E-3</v>
      </c>
      <c r="D2">
        <v>2023</v>
      </c>
    </row>
    <row r="3" spans="1:4">
      <c r="A3" t="s">
        <v>273</v>
      </c>
      <c r="B3">
        <v>2</v>
      </c>
      <c r="C3">
        <v>2.3199999999999998E-2</v>
      </c>
      <c r="D3">
        <v>2023</v>
      </c>
    </row>
    <row r="4" spans="1:4">
      <c r="A4" t="s">
        <v>274</v>
      </c>
      <c r="B4">
        <v>3</v>
      </c>
      <c r="C4">
        <v>5.1799999999999999E-2</v>
      </c>
      <c r="D4">
        <v>2023</v>
      </c>
    </row>
    <row r="5" spans="1:4">
      <c r="A5" t="s">
        <v>253</v>
      </c>
      <c r="B5">
        <v>4</v>
      </c>
      <c r="C5">
        <v>0.11119999999999999</v>
      </c>
      <c r="D5">
        <v>2023</v>
      </c>
    </row>
    <row r="6" spans="1:4">
      <c r="A6" t="s">
        <v>254</v>
      </c>
      <c r="B6">
        <v>5</v>
      </c>
      <c r="C6">
        <v>0.20799999999999999</v>
      </c>
      <c r="D6">
        <v>2023</v>
      </c>
    </row>
    <row r="7" spans="1:4">
      <c r="A7" t="s">
        <v>251</v>
      </c>
      <c r="B7">
        <v>6</v>
      </c>
      <c r="C7">
        <v>0.37959999999999999</v>
      </c>
      <c r="D7">
        <v>2023</v>
      </c>
    </row>
    <row r="8" spans="1:4">
      <c r="A8" t="s">
        <v>256</v>
      </c>
      <c r="B8">
        <v>7</v>
      </c>
      <c r="C8">
        <v>0.59399999999999997</v>
      </c>
      <c r="D8">
        <v>2023</v>
      </c>
    </row>
    <row r="9" spans="1:4">
      <c r="A9" t="s">
        <v>275</v>
      </c>
      <c r="B9">
        <v>8</v>
      </c>
      <c r="C9">
        <v>0.91300000000000003</v>
      </c>
      <c r="D9">
        <v>2023</v>
      </c>
    </row>
    <row r="10" spans="1:4">
      <c r="A10" t="s">
        <v>276</v>
      </c>
      <c r="B10">
        <v>9</v>
      </c>
      <c r="C10">
        <v>1.32</v>
      </c>
      <c r="D10">
        <v>2023</v>
      </c>
    </row>
    <row r="11" spans="1:4">
      <c r="A11" t="s">
        <v>278</v>
      </c>
      <c r="B11">
        <v>10</v>
      </c>
      <c r="C11">
        <v>2.6179999999999999</v>
      </c>
      <c r="D11">
        <v>2023</v>
      </c>
    </row>
    <row r="12" spans="1:4">
      <c r="A12" t="s">
        <v>279</v>
      </c>
      <c r="B12">
        <v>11</v>
      </c>
      <c r="C12">
        <v>4.62</v>
      </c>
      <c r="D12">
        <v>2023</v>
      </c>
    </row>
    <row r="13" spans="1:4">
      <c r="A13" t="s">
        <v>281</v>
      </c>
      <c r="B13">
        <v>12</v>
      </c>
      <c r="C13">
        <v>7.48</v>
      </c>
      <c r="D13">
        <v>2023</v>
      </c>
    </row>
    <row r="14" spans="1:4">
      <c r="A14" t="s">
        <v>283</v>
      </c>
      <c r="B14">
        <v>13</v>
      </c>
      <c r="C14">
        <v>10.769</v>
      </c>
      <c r="D14">
        <v>2023</v>
      </c>
    </row>
    <row r="15" spans="1:4">
      <c r="A15" t="s">
        <v>284</v>
      </c>
      <c r="B15">
        <v>14</v>
      </c>
      <c r="C15">
        <v>15.234999999999999</v>
      </c>
      <c r="D15">
        <v>2023</v>
      </c>
    </row>
    <row r="16" spans="1:4">
      <c r="A16" t="s">
        <v>286</v>
      </c>
      <c r="B16">
        <v>15</v>
      </c>
      <c r="C16">
        <v>19.942</v>
      </c>
      <c r="D16">
        <v>2023</v>
      </c>
    </row>
    <row r="17" spans="1:4">
      <c r="A17" t="s">
        <v>288</v>
      </c>
      <c r="B17">
        <v>16</v>
      </c>
      <c r="C17">
        <v>26.443999999999999</v>
      </c>
      <c r="D17">
        <v>2023</v>
      </c>
    </row>
    <row r="18" spans="1:4">
      <c r="A18" t="s">
        <v>290</v>
      </c>
      <c r="B18">
        <v>17</v>
      </c>
      <c r="C18">
        <v>35.726799999999997</v>
      </c>
      <c r="D18">
        <v>2023</v>
      </c>
    </row>
    <row r="19" spans="1:4">
      <c r="A19" t="s">
        <v>292</v>
      </c>
      <c r="B19">
        <v>17</v>
      </c>
      <c r="C19">
        <v>48.268000000000001</v>
      </c>
      <c r="D19">
        <v>2023</v>
      </c>
    </row>
    <row r="20" spans="1:4">
      <c r="A20" t="s">
        <v>294</v>
      </c>
      <c r="B20">
        <v>17</v>
      </c>
      <c r="C20">
        <v>72.866200000000006</v>
      </c>
      <c r="D20">
        <v>2023</v>
      </c>
    </row>
    <row r="21" spans="1:4">
      <c r="A21" t="s">
        <v>296</v>
      </c>
      <c r="B21">
        <v>17</v>
      </c>
      <c r="C21">
        <v>100</v>
      </c>
      <c r="D21">
        <v>2023</v>
      </c>
    </row>
    <row r="22" spans="1:4">
      <c r="A22" t="s">
        <v>297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101557318</v>
      </c>
      <c r="F2" s="6">
        <f t="shared" ref="F2:F33" si="1">M2+O2</f>
        <v>215833.64184</v>
      </c>
      <c r="G2" s="7">
        <f t="shared" ref="G2:G33" si="2">F2/E2</f>
        <v>2.1252396783459759E-3</v>
      </c>
      <c r="H2" s="5">
        <v>2</v>
      </c>
      <c r="I2" s="5">
        <v>2</v>
      </c>
      <c r="J2" s="5">
        <v>48</v>
      </c>
      <c r="K2" s="12">
        <f>E2/60</f>
        <v>1692621.9666666666</v>
      </c>
      <c r="L2" s="4">
        <v>12494891</v>
      </c>
      <c r="M2" s="4">
        <v>113550.65424</v>
      </c>
      <c r="N2" s="4">
        <v>89062427</v>
      </c>
      <c r="O2" s="4">
        <v>102282.98759999999</v>
      </c>
      <c r="P2" s="2">
        <v>12759985</v>
      </c>
      <c r="S2" s="2">
        <v>89036812</v>
      </c>
      <c r="T2" s="2">
        <f t="shared" ref="T2:T33" si="3">SUM(P2:S2)</f>
        <v>101796797</v>
      </c>
      <c r="U2" s="9">
        <f t="shared" ref="U2:U33" si="4">P2*50%</f>
        <v>6379992.5</v>
      </c>
      <c r="V2" s="9">
        <f t="shared" ref="V2:V33" si="5">Q3</f>
        <v>98718144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105098136.5</v>
      </c>
      <c r="Z2" s="10">
        <f t="shared" ref="Z2:Z33" si="9">Y2/E2</f>
        <v>1.0348652226125152</v>
      </c>
      <c r="AA2" s="4">
        <f t="shared" ref="AA2:AA33" si="10">IF(E2*$AA$1-F2&gt;0,E2*$AA$1-F2,0)</f>
        <v>6893178.618160001</v>
      </c>
      <c r="AB2" s="4">
        <f t="shared" ref="AB2:AB33" si="11">IF(E2*$AB$1-F2&gt;0,E2*$AB$1-F2,0)</f>
        <v>20095629.958160002</v>
      </c>
      <c r="AC2" s="4">
        <f t="shared" ref="AC2:AC33" si="12">IF(E2*$AC$1-F2&gt;0,E2*$AC$1-F2,0)</f>
        <v>50562825.358159997</v>
      </c>
      <c r="AD2" s="4">
        <f t="shared" ref="AD2:AD33" si="13">IF(E2*$AD$1-F2&gt;0,E2*$AD$1-F2,0)</f>
        <v>101341484.35816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119961704</v>
      </c>
      <c r="F3" s="6">
        <f t="shared" si="1"/>
        <v>6078204.8500000006</v>
      </c>
      <c r="G3" s="7">
        <f t="shared" si="2"/>
        <v>5.0667876891778735E-2</v>
      </c>
      <c r="H3" s="5">
        <v>3</v>
      </c>
      <c r="I3" s="5">
        <v>7</v>
      </c>
      <c r="J3" s="5">
        <v>83</v>
      </c>
      <c r="K3" s="12">
        <f>E3/60</f>
        <v>1999361.7333333334</v>
      </c>
      <c r="L3" s="4">
        <v>98891232</v>
      </c>
      <c r="M3" s="4">
        <v>5022795.6000000006</v>
      </c>
      <c r="N3" s="4">
        <v>21070472</v>
      </c>
      <c r="O3" s="4">
        <v>1055409.25</v>
      </c>
      <c r="P3" s="2">
        <v>24856210</v>
      </c>
      <c r="Q3" s="13">
        <v>98718144</v>
      </c>
      <c r="T3" s="2">
        <f t="shared" si="3"/>
        <v>123574354</v>
      </c>
      <c r="U3" s="9">
        <f t="shared" si="4"/>
        <v>12428105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12428105</v>
      </c>
      <c r="Z3" s="10">
        <f t="shared" si="9"/>
        <v>0.10360060407277975</v>
      </c>
      <c r="AA3" s="4">
        <f t="shared" si="10"/>
        <v>2319114.4300000006</v>
      </c>
      <c r="AB3" s="4">
        <f t="shared" si="11"/>
        <v>17914135.949999999</v>
      </c>
      <c r="AC3" s="4">
        <f t="shared" si="12"/>
        <v>53902647.149999999</v>
      </c>
      <c r="AD3" s="4">
        <f t="shared" si="13"/>
        <v>113883499.15000001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113615391</v>
      </c>
      <c r="F4" s="6">
        <f t="shared" si="1"/>
        <v>28370484.200000003</v>
      </c>
      <c r="G4" s="7">
        <f t="shared" si="2"/>
        <v>0.24970634656355672</v>
      </c>
      <c r="H4" s="5" t="s">
        <v>115</v>
      </c>
      <c r="I4" s="5">
        <v>14</v>
      </c>
      <c r="J4" s="5">
        <v>112</v>
      </c>
      <c r="K4" s="12">
        <f>E4/60</f>
        <v>1893589.85</v>
      </c>
      <c r="L4" s="4">
        <v>23506792</v>
      </c>
      <c r="M4" s="4">
        <v>13863755.24</v>
      </c>
      <c r="N4" s="4">
        <v>90108599</v>
      </c>
      <c r="O4" s="4">
        <v>14506728.960000001</v>
      </c>
      <c r="Q4" s="2"/>
      <c r="S4" s="2">
        <v>90163250</v>
      </c>
      <c r="T4" s="2">
        <f t="shared" si="3"/>
        <v>90163250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28437211.299999997</v>
      </c>
      <c r="AD4" s="4">
        <f t="shared" si="13"/>
        <v>85244906.799999997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98932524</v>
      </c>
      <c r="F5" s="6">
        <f t="shared" si="1"/>
        <v>44489664.75</v>
      </c>
      <c r="G5" s="7">
        <f t="shared" si="2"/>
        <v>0.44969705564168161</v>
      </c>
      <c r="H5" s="5">
        <v>1</v>
      </c>
      <c r="I5" s="5">
        <v>10</v>
      </c>
      <c r="J5" s="5">
        <v>132</v>
      </c>
      <c r="K5" s="12">
        <v>0</v>
      </c>
      <c r="L5" s="4">
        <v>87760475</v>
      </c>
      <c r="M5" s="4">
        <v>39510422.450000003</v>
      </c>
      <c r="N5" s="4">
        <v>11172049</v>
      </c>
      <c r="O5" s="4">
        <v>4979242.3</v>
      </c>
      <c r="P5" s="2">
        <v>98715666</v>
      </c>
      <c r="R5" s="2">
        <v>23423141</v>
      </c>
      <c r="T5" s="2">
        <f t="shared" si="3"/>
        <v>122138807</v>
      </c>
      <c r="U5" s="9">
        <f t="shared" si="4"/>
        <v>49357833</v>
      </c>
      <c r="V5" s="9">
        <f t="shared" si="5"/>
        <v>0</v>
      </c>
      <c r="W5" s="9">
        <f t="shared" si="6"/>
        <v>23423141</v>
      </c>
      <c r="X5" s="9">
        <f t="shared" si="7"/>
        <v>0</v>
      </c>
      <c r="Y5" s="9">
        <f t="shared" si="8"/>
        <v>72780974</v>
      </c>
      <c r="Z5" s="10">
        <f t="shared" si="9"/>
        <v>0.73566276344066583</v>
      </c>
      <c r="AA5" s="4">
        <f t="shared" si="10"/>
        <v>0</v>
      </c>
      <c r="AB5" s="4">
        <f t="shared" si="11"/>
        <v>0</v>
      </c>
      <c r="AC5" s="4">
        <f t="shared" si="12"/>
        <v>4976597.25</v>
      </c>
      <c r="AD5" s="4">
        <f t="shared" si="13"/>
        <v>54442859.25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47274558</v>
      </c>
      <c r="F6" s="6">
        <f t="shared" si="1"/>
        <v>47068894</v>
      </c>
      <c r="G6" s="7">
        <f t="shared" si="2"/>
        <v>0.99564958386284652</v>
      </c>
      <c r="H6" s="5" t="s">
        <v>116</v>
      </c>
      <c r="I6" s="5">
        <v>14</v>
      </c>
      <c r="J6" s="5">
        <v>209</v>
      </c>
      <c r="K6" s="12">
        <v>0</v>
      </c>
      <c r="L6" s="4">
        <v>34725705</v>
      </c>
      <c r="M6" s="4">
        <v>34689859</v>
      </c>
      <c r="N6" s="4">
        <v>12548853</v>
      </c>
      <c r="O6" s="4">
        <v>12379035</v>
      </c>
      <c r="R6" s="2">
        <v>76539425</v>
      </c>
      <c r="S6" s="2">
        <v>12331937</v>
      </c>
      <c r="T6" s="2">
        <f t="shared" si="3"/>
        <v>88871362</v>
      </c>
      <c r="U6" s="9">
        <f t="shared" si="4"/>
        <v>0</v>
      </c>
      <c r="V6" s="9">
        <f t="shared" si="5"/>
        <v>87733087</v>
      </c>
      <c r="W6" s="9">
        <f t="shared" si="6"/>
        <v>76539425</v>
      </c>
      <c r="X6" s="9">
        <f t="shared" si="7"/>
        <v>0</v>
      </c>
      <c r="Y6" s="9">
        <f t="shared" si="8"/>
        <v>164272512</v>
      </c>
      <c r="Z6" s="10">
        <f t="shared" si="9"/>
        <v>3.4748608754840182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205664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175418878</v>
      </c>
      <c r="F7" s="6">
        <f t="shared" si="1"/>
        <v>34323.691359999997</v>
      </c>
      <c r="G7" s="7">
        <f t="shared" si="2"/>
        <v>1.9566703282642133E-4</v>
      </c>
      <c r="H7" s="5">
        <v>2</v>
      </c>
      <c r="I7" s="5">
        <v>7</v>
      </c>
      <c r="J7" s="5">
        <v>33</v>
      </c>
      <c r="K7" s="12">
        <f>E7/60</f>
        <v>2923647.9666666668</v>
      </c>
      <c r="L7" s="4">
        <v>76613769</v>
      </c>
      <c r="M7" s="4">
        <v>16312.4568</v>
      </c>
      <c r="N7" s="4">
        <v>98805109</v>
      </c>
      <c r="O7" s="4">
        <v>18011.234560000001</v>
      </c>
      <c r="P7" s="2">
        <v>56783596</v>
      </c>
      <c r="Q7" s="13">
        <v>87733087</v>
      </c>
      <c r="T7" s="2">
        <f t="shared" si="3"/>
        <v>144516683</v>
      </c>
      <c r="U7" s="9">
        <f t="shared" si="4"/>
        <v>28391798</v>
      </c>
      <c r="V7" s="9">
        <f t="shared" si="5"/>
        <v>23509876</v>
      </c>
      <c r="W7" s="9">
        <f t="shared" si="6"/>
        <v>0</v>
      </c>
      <c r="X7" s="9">
        <f t="shared" si="7"/>
        <v>0</v>
      </c>
      <c r="Y7" s="9">
        <f t="shared" si="8"/>
        <v>51901674</v>
      </c>
      <c r="Z7" s="10">
        <f t="shared" si="9"/>
        <v>0.29587279654131637</v>
      </c>
      <c r="AA7" s="4">
        <f t="shared" si="10"/>
        <v>12244997.76864</v>
      </c>
      <c r="AB7" s="4">
        <f t="shared" si="11"/>
        <v>35049451.908640005</v>
      </c>
      <c r="AC7" s="4">
        <f t="shared" si="12"/>
        <v>87675115.308640003</v>
      </c>
      <c r="AD7" s="4">
        <f t="shared" si="13"/>
        <v>175384554.30864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69477256</v>
      </c>
      <c r="F8" s="6">
        <f t="shared" si="1"/>
        <v>3618172.5</v>
      </c>
      <c r="G8" s="7">
        <f t="shared" si="2"/>
        <v>5.207707828875683E-2</v>
      </c>
      <c r="H8" s="5">
        <v>1</v>
      </c>
      <c r="I8" s="5">
        <v>11</v>
      </c>
      <c r="J8" s="5">
        <v>67</v>
      </c>
      <c r="K8" s="12">
        <v>0</v>
      </c>
      <c r="L8" s="4">
        <v>45864577</v>
      </c>
      <c r="M8" s="4">
        <v>2380653.0499999998</v>
      </c>
      <c r="N8" s="4">
        <v>23612679</v>
      </c>
      <c r="O8" s="4">
        <v>1237519.45</v>
      </c>
      <c r="P8" s="2">
        <v>54410336</v>
      </c>
      <c r="Q8" s="2">
        <v>23509876</v>
      </c>
      <c r="T8" s="2">
        <f t="shared" si="3"/>
        <v>77920212</v>
      </c>
      <c r="U8" s="9">
        <f t="shared" si="4"/>
        <v>27205168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27205168</v>
      </c>
      <c r="Z8" s="10">
        <f t="shared" si="9"/>
        <v>0.39156940798007334</v>
      </c>
      <c r="AA8" s="4">
        <f t="shared" si="10"/>
        <v>1245235.4200000009</v>
      </c>
      <c r="AB8" s="4">
        <f t="shared" si="11"/>
        <v>10277278.700000001</v>
      </c>
      <c r="AC8" s="4">
        <f t="shared" si="12"/>
        <v>31120455.5</v>
      </c>
      <c r="AD8" s="4">
        <f t="shared" si="13"/>
        <v>65859083.5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153257163</v>
      </c>
      <c r="F9" s="6">
        <f t="shared" si="1"/>
        <v>24715719.799999997</v>
      </c>
      <c r="G9" s="7">
        <f t="shared" si="2"/>
        <v>0.16126958972873587</v>
      </c>
      <c r="H9" s="5">
        <v>3</v>
      </c>
      <c r="I9" s="5">
        <v>12</v>
      </c>
      <c r="J9" s="5">
        <v>127</v>
      </c>
      <c r="K9" s="12">
        <f>E9/60</f>
        <v>2554286.0499999998</v>
      </c>
      <c r="L9" s="4">
        <v>65535702</v>
      </c>
      <c r="M9" s="4">
        <v>10590881.439999999</v>
      </c>
      <c r="N9" s="4">
        <v>87721461</v>
      </c>
      <c r="O9" s="4">
        <v>14124838.359999999</v>
      </c>
      <c r="Q9" s="2"/>
      <c r="R9" s="2">
        <v>67866217</v>
      </c>
      <c r="T9" s="2">
        <f t="shared" si="3"/>
        <v>67866217</v>
      </c>
      <c r="U9" s="9">
        <f t="shared" si="4"/>
        <v>0</v>
      </c>
      <c r="V9" s="9">
        <f t="shared" si="5"/>
        <v>76634509</v>
      </c>
      <c r="W9" s="9">
        <f t="shared" si="6"/>
        <v>67866217</v>
      </c>
      <c r="X9" s="9">
        <f t="shared" si="7"/>
        <v>0</v>
      </c>
      <c r="Y9" s="9">
        <f t="shared" si="8"/>
        <v>144500726</v>
      </c>
      <c r="Z9" s="10">
        <f t="shared" si="9"/>
        <v>0.94286441932896803</v>
      </c>
      <c r="AA9" s="4">
        <f t="shared" si="10"/>
        <v>0</v>
      </c>
      <c r="AB9" s="4">
        <f t="shared" si="11"/>
        <v>5935712.8000000045</v>
      </c>
      <c r="AC9" s="4">
        <f t="shared" si="12"/>
        <v>51912861.700000003</v>
      </c>
      <c r="AD9" s="4">
        <f t="shared" si="13"/>
        <v>128541443.2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91343045</v>
      </c>
      <c r="F10" s="6">
        <f t="shared" si="1"/>
        <v>41241746.899999999</v>
      </c>
      <c r="G10" s="7">
        <f t="shared" si="2"/>
        <v>0.45150396398543535</v>
      </c>
      <c r="H10" s="5" t="s">
        <v>116</v>
      </c>
      <c r="I10" s="5">
        <v>11</v>
      </c>
      <c r="J10" s="5">
        <v>146</v>
      </c>
      <c r="K10" s="12">
        <v>0</v>
      </c>
      <c r="L10" s="4">
        <v>56771267</v>
      </c>
      <c r="M10" s="4">
        <v>25582427.399999999</v>
      </c>
      <c r="N10" s="4">
        <v>34571778</v>
      </c>
      <c r="O10" s="4">
        <v>15659319.5</v>
      </c>
      <c r="P10" s="2">
        <v>32044478</v>
      </c>
      <c r="Q10" s="13">
        <v>76634509</v>
      </c>
      <c r="S10" s="2">
        <v>34680558</v>
      </c>
      <c r="T10" s="2">
        <f t="shared" si="3"/>
        <v>143359545</v>
      </c>
      <c r="U10" s="9">
        <f t="shared" si="4"/>
        <v>16022239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16022239</v>
      </c>
      <c r="Z10" s="10">
        <f t="shared" si="9"/>
        <v>0.17540732302059781</v>
      </c>
      <c r="AA10" s="4">
        <f t="shared" si="10"/>
        <v>0</v>
      </c>
      <c r="AB10" s="4">
        <f t="shared" si="11"/>
        <v>0</v>
      </c>
      <c r="AC10" s="4">
        <f t="shared" si="12"/>
        <v>4429775.6000000015</v>
      </c>
      <c r="AD10" s="4">
        <f t="shared" si="13"/>
        <v>50101298.100000001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131033879</v>
      </c>
      <c r="F11" s="6">
        <f t="shared" si="1"/>
        <v>130964606</v>
      </c>
      <c r="G11" s="7">
        <f t="shared" si="2"/>
        <v>0.99947133519568632</v>
      </c>
      <c r="H11" s="5" t="s">
        <v>117</v>
      </c>
      <c r="I11" s="5">
        <v>11</v>
      </c>
      <c r="J11" s="5">
        <v>215</v>
      </c>
      <c r="K11" s="12">
        <v>0</v>
      </c>
      <c r="L11" s="4">
        <v>54454024</v>
      </c>
      <c r="M11" s="4">
        <v>54375187</v>
      </c>
      <c r="N11" s="4">
        <v>76579855</v>
      </c>
      <c r="O11" s="4">
        <v>76589419</v>
      </c>
      <c r="P11" s="2">
        <v>21092358</v>
      </c>
      <c r="Q11" s="2"/>
      <c r="R11" s="2">
        <v>90182771</v>
      </c>
      <c r="S11" s="2">
        <v>76622639</v>
      </c>
      <c r="T11" s="2">
        <f t="shared" si="3"/>
        <v>187897768</v>
      </c>
      <c r="U11" s="9">
        <f t="shared" si="4"/>
        <v>10546179</v>
      </c>
      <c r="V11" s="9">
        <f t="shared" si="5"/>
        <v>0</v>
      </c>
      <c r="W11" s="9">
        <f t="shared" si="6"/>
        <v>90182771</v>
      </c>
      <c r="X11" s="9">
        <f t="shared" si="7"/>
        <v>0</v>
      </c>
      <c r="Y11" s="9">
        <f t="shared" si="8"/>
        <v>100728950</v>
      </c>
      <c r="Z11" s="10">
        <f t="shared" si="9"/>
        <v>0.76872447620969842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69273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113797189</v>
      </c>
      <c r="F12" s="6">
        <f t="shared" si="1"/>
        <v>78615.521919999999</v>
      </c>
      <c r="G12" s="7">
        <f t="shared" si="2"/>
        <v>6.9083887406041285E-4</v>
      </c>
      <c r="H12" s="5">
        <v>3</v>
      </c>
      <c r="I12" s="5">
        <v>8</v>
      </c>
      <c r="J12" s="5">
        <v>57</v>
      </c>
      <c r="K12" s="12">
        <f>E12/60</f>
        <v>1896619.8166666667</v>
      </c>
      <c r="L12" s="4">
        <v>67950412</v>
      </c>
      <c r="M12" s="4">
        <v>68815.209839999996</v>
      </c>
      <c r="N12" s="4">
        <v>45846777</v>
      </c>
      <c r="O12" s="4">
        <v>9800.3120799999997</v>
      </c>
      <c r="R12" s="2">
        <v>98688180</v>
      </c>
      <c r="S12" s="2">
        <v>45651381</v>
      </c>
      <c r="T12" s="2">
        <f t="shared" si="3"/>
        <v>144339561</v>
      </c>
      <c r="U12" s="9">
        <f t="shared" si="4"/>
        <v>0</v>
      </c>
      <c r="V12" s="9">
        <f t="shared" si="5"/>
        <v>65392845</v>
      </c>
      <c r="W12" s="9">
        <f t="shared" si="6"/>
        <v>98688180</v>
      </c>
      <c r="X12" s="9">
        <f t="shared" si="7"/>
        <v>0</v>
      </c>
      <c r="Y12" s="9">
        <f t="shared" si="8"/>
        <v>164081025</v>
      </c>
      <c r="Z12" s="10">
        <f t="shared" si="9"/>
        <v>1.4418723910658284</v>
      </c>
      <c r="AA12" s="4">
        <f t="shared" si="10"/>
        <v>7887187.7080800002</v>
      </c>
      <c r="AB12" s="4">
        <f t="shared" si="11"/>
        <v>22680822.278080001</v>
      </c>
      <c r="AC12" s="4">
        <f t="shared" si="12"/>
        <v>56819978.978079997</v>
      </c>
      <c r="AD12" s="4">
        <f t="shared" si="13"/>
        <v>113718573.47808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108735943</v>
      </c>
      <c r="F13" s="6">
        <f t="shared" si="1"/>
        <v>5505367.8000000007</v>
      </c>
      <c r="G13" s="7">
        <f t="shared" si="2"/>
        <v>5.063061622595208E-2</v>
      </c>
      <c r="H13" s="5">
        <v>3</v>
      </c>
      <c r="I13" s="5">
        <v>6</v>
      </c>
      <c r="J13" s="5">
        <v>86</v>
      </c>
      <c r="K13" s="12">
        <f>E13/60</f>
        <v>1812265.7166666666</v>
      </c>
      <c r="L13" s="4">
        <v>43241959</v>
      </c>
      <c r="M13" s="4">
        <v>2229058.35</v>
      </c>
      <c r="N13" s="4">
        <v>65493984</v>
      </c>
      <c r="O13" s="4">
        <v>3276309.45</v>
      </c>
      <c r="P13" s="2">
        <v>23524796</v>
      </c>
      <c r="Q13" s="13">
        <v>65392845</v>
      </c>
      <c r="S13" s="2">
        <v>65490126</v>
      </c>
      <c r="T13" s="2">
        <f t="shared" si="3"/>
        <v>154407767</v>
      </c>
      <c r="U13" s="9">
        <f t="shared" si="4"/>
        <v>11762398</v>
      </c>
      <c r="V13" s="9">
        <f t="shared" si="5"/>
        <v>78873899</v>
      </c>
      <c r="W13" s="9">
        <f t="shared" si="6"/>
        <v>0</v>
      </c>
      <c r="X13" s="9">
        <f t="shared" si="7"/>
        <v>0</v>
      </c>
      <c r="Y13" s="9">
        <f t="shared" si="8"/>
        <v>90636297</v>
      </c>
      <c r="Z13" s="10">
        <f t="shared" si="9"/>
        <v>0.8335449576227062</v>
      </c>
      <c r="AA13" s="4">
        <f t="shared" si="10"/>
        <v>2106148.21</v>
      </c>
      <c r="AB13" s="4">
        <f t="shared" si="11"/>
        <v>16241820.800000001</v>
      </c>
      <c r="AC13" s="4">
        <f t="shared" si="12"/>
        <v>48862603.700000003</v>
      </c>
      <c r="AD13" s="4">
        <f t="shared" si="13"/>
        <v>103230575.2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135848819</v>
      </c>
      <c r="F14" s="6">
        <f t="shared" si="1"/>
        <v>51817128.359999999</v>
      </c>
      <c r="G14" s="7">
        <f t="shared" si="2"/>
        <v>0.38143230645236598</v>
      </c>
      <c r="H14" s="5">
        <v>2</v>
      </c>
      <c r="I14" s="5">
        <v>14</v>
      </c>
      <c r="J14" s="5">
        <v>103</v>
      </c>
      <c r="K14" s="12">
        <f>E14/60</f>
        <v>2264146.9833333334</v>
      </c>
      <c r="L14" s="4">
        <v>78904140</v>
      </c>
      <c r="M14" s="4">
        <v>42677130.439999998</v>
      </c>
      <c r="N14" s="4">
        <v>56944679</v>
      </c>
      <c r="O14" s="4">
        <v>9139997.9199999999</v>
      </c>
      <c r="Q14" s="2">
        <v>78873899</v>
      </c>
      <c r="S14" s="2">
        <v>56845001</v>
      </c>
      <c r="T14" s="2">
        <f t="shared" si="3"/>
        <v>135718900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16107281.140000001</v>
      </c>
      <c r="AD14" s="4">
        <f t="shared" si="13"/>
        <v>84031690.640000001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86706997</v>
      </c>
      <c r="F15" s="6">
        <f t="shared" si="1"/>
        <v>39037862.299999997</v>
      </c>
      <c r="G15" s="7">
        <f t="shared" si="2"/>
        <v>0.45022735939061526</v>
      </c>
      <c r="H15" s="5">
        <v>3</v>
      </c>
      <c r="I15" s="5">
        <v>12</v>
      </c>
      <c r="J15" s="5">
        <v>157</v>
      </c>
      <c r="K15" s="12">
        <f>E15/60</f>
        <v>1445116.6166666667</v>
      </c>
      <c r="L15" s="4">
        <v>32245778</v>
      </c>
      <c r="M15" s="4">
        <v>14500833.199999999</v>
      </c>
      <c r="N15" s="4">
        <v>54461219</v>
      </c>
      <c r="O15" s="4">
        <v>24537029.100000001</v>
      </c>
      <c r="P15" s="2">
        <v>45681288</v>
      </c>
      <c r="Q15" s="2"/>
      <c r="S15" s="2">
        <v>54261515</v>
      </c>
      <c r="T15" s="2">
        <f t="shared" si="3"/>
        <v>99942803</v>
      </c>
      <c r="U15" s="9">
        <f t="shared" si="4"/>
        <v>22840644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22840644</v>
      </c>
      <c r="Z15" s="10">
        <f t="shared" si="9"/>
        <v>0.26342330827118832</v>
      </c>
      <c r="AA15" s="4">
        <f t="shared" si="10"/>
        <v>0</v>
      </c>
      <c r="AB15" s="4">
        <f t="shared" si="11"/>
        <v>0</v>
      </c>
      <c r="AC15" s="4">
        <f t="shared" si="12"/>
        <v>4315636.200000003</v>
      </c>
      <c r="AD15" s="4">
        <f t="shared" si="13"/>
        <v>47669134.700000003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157114332</v>
      </c>
      <c r="F16" s="6">
        <f t="shared" si="1"/>
        <v>156987558</v>
      </c>
      <c r="G16" s="7">
        <f t="shared" si="2"/>
        <v>0.99919310989401022</v>
      </c>
      <c r="H16" s="5" t="s">
        <v>117</v>
      </c>
      <c r="I16" s="5">
        <v>15</v>
      </c>
      <c r="J16" s="5">
        <v>204</v>
      </c>
      <c r="K16" s="12">
        <v>0</v>
      </c>
      <c r="L16" s="4">
        <v>89195290</v>
      </c>
      <c r="M16" s="4">
        <v>89011415</v>
      </c>
      <c r="N16" s="4">
        <v>67919042</v>
      </c>
      <c r="O16" s="4">
        <v>67976143</v>
      </c>
      <c r="R16" s="2">
        <v>12296442</v>
      </c>
      <c r="S16" s="2">
        <v>67929775</v>
      </c>
      <c r="T16" s="2">
        <f t="shared" si="3"/>
        <v>80226217</v>
      </c>
      <c r="U16" s="9">
        <f t="shared" si="4"/>
        <v>0</v>
      </c>
      <c r="V16" s="9">
        <f t="shared" si="5"/>
        <v>0</v>
      </c>
      <c r="W16" s="9">
        <f t="shared" si="6"/>
        <v>12296442</v>
      </c>
      <c r="X16" s="9">
        <f t="shared" si="7"/>
        <v>0</v>
      </c>
      <c r="Y16" s="9">
        <f t="shared" si="8"/>
        <v>12296442</v>
      </c>
      <c r="Z16" s="10">
        <f t="shared" si="9"/>
        <v>7.8264292273476366E-2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126774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64448363</v>
      </c>
      <c r="F17" s="6">
        <f t="shared" si="1"/>
        <v>52359.780160000002</v>
      </c>
      <c r="G17" s="7">
        <f t="shared" si="2"/>
        <v>8.1242994736732102E-4</v>
      </c>
      <c r="H17" s="5">
        <v>3</v>
      </c>
      <c r="I17" s="5">
        <v>10</v>
      </c>
      <c r="J17" s="5">
        <v>55</v>
      </c>
      <c r="K17" s="12">
        <f>E17/60</f>
        <v>1074139.3833333333</v>
      </c>
      <c r="L17" s="4">
        <v>21134273</v>
      </c>
      <c r="M17" s="4">
        <v>19137.9012</v>
      </c>
      <c r="N17" s="4">
        <v>43314090</v>
      </c>
      <c r="O17" s="4">
        <v>33221.878960000002</v>
      </c>
      <c r="P17" s="2">
        <v>12345795</v>
      </c>
      <c r="S17" s="2">
        <v>43257665</v>
      </c>
      <c r="T17" s="2">
        <f t="shared" si="3"/>
        <v>55603460</v>
      </c>
      <c r="U17" s="9">
        <f t="shared" si="4"/>
        <v>6172897.5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6172897.5</v>
      </c>
      <c r="Z17" s="10">
        <f t="shared" si="9"/>
        <v>9.5780516566417673E-2</v>
      </c>
      <c r="AA17" s="4">
        <f t="shared" si="10"/>
        <v>4459025.6298400005</v>
      </c>
      <c r="AB17" s="4">
        <f t="shared" si="11"/>
        <v>12837312.819840001</v>
      </c>
      <c r="AC17" s="4">
        <f t="shared" si="12"/>
        <v>32171821.719840001</v>
      </c>
      <c r="AD17" s="4">
        <f t="shared" si="13"/>
        <v>64396003.219839998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169097420</v>
      </c>
      <c r="F18" s="6">
        <f t="shared" si="1"/>
        <v>8557857.5</v>
      </c>
      <c r="G18" s="7">
        <f t="shared" si="2"/>
        <v>5.0609036495057109E-2</v>
      </c>
      <c r="H18" s="5">
        <v>1</v>
      </c>
      <c r="I18" s="5">
        <v>9</v>
      </c>
      <c r="J18" s="5">
        <v>98</v>
      </c>
      <c r="K18" s="12">
        <f>E18/60</f>
        <v>2818290.3333333335</v>
      </c>
      <c r="L18" s="4">
        <v>90184521</v>
      </c>
      <c r="M18" s="4">
        <v>4587673.8</v>
      </c>
      <c r="N18" s="4">
        <v>78912899</v>
      </c>
      <c r="O18" s="4">
        <v>3970183.7</v>
      </c>
      <c r="R18" s="2">
        <v>34585143</v>
      </c>
      <c r="S18" s="2">
        <v>78800761</v>
      </c>
      <c r="T18" s="2">
        <f t="shared" si="3"/>
        <v>113385904</v>
      </c>
      <c r="U18" s="9">
        <f t="shared" si="4"/>
        <v>0</v>
      </c>
      <c r="V18" s="9">
        <f t="shared" si="5"/>
        <v>0</v>
      </c>
      <c r="W18" s="9">
        <f t="shared" si="6"/>
        <v>34585143</v>
      </c>
      <c r="X18" s="9">
        <f t="shared" si="7"/>
        <v>0</v>
      </c>
      <c r="Y18" s="9">
        <f t="shared" si="8"/>
        <v>34585143</v>
      </c>
      <c r="Z18" s="10">
        <f t="shared" si="9"/>
        <v>0.20452791651108573</v>
      </c>
      <c r="AA18" s="4">
        <f t="shared" si="10"/>
        <v>3278961.9000000004</v>
      </c>
      <c r="AB18" s="4">
        <f t="shared" si="11"/>
        <v>25261626.5</v>
      </c>
      <c r="AC18" s="4">
        <f t="shared" si="12"/>
        <v>75990852.5</v>
      </c>
      <c r="AD18" s="4">
        <f t="shared" si="13"/>
        <v>160539562.5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43267332</v>
      </c>
      <c r="F19" s="6">
        <f t="shared" si="1"/>
        <v>7025104.7999999998</v>
      </c>
      <c r="G19" s="7">
        <f t="shared" si="2"/>
        <v>0.16236510261367629</v>
      </c>
      <c r="H19" s="5" t="s">
        <v>117</v>
      </c>
      <c r="I19" s="5">
        <v>8</v>
      </c>
      <c r="J19" s="5">
        <v>119</v>
      </c>
      <c r="K19" s="12">
        <v>0</v>
      </c>
      <c r="L19" s="4">
        <v>11066295</v>
      </c>
      <c r="M19" s="4">
        <v>1830980.64</v>
      </c>
      <c r="N19" s="4">
        <v>32201037</v>
      </c>
      <c r="O19" s="4">
        <v>5194124.16</v>
      </c>
      <c r="P19" s="2">
        <v>76465070</v>
      </c>
      <c r="S19" s="2">
        <v>32133087</v>
      </c>
      <c r="T19" s="2">
        <f t="shared" si="3"/>
        <v>108598157</v>
      </c>
      <c r="U19" s="9">
        <f t="shared" si="4"/>
        <v>38232535</v>
      </c>
      <c r="V19" s="9">
        <f t="shared" si="5"/>
        <v>12358008</v>
      </c>
      <c r="W19" s="9">
        <f t="shared" si="6"/>
        <v>0</v>
      </c>
      <c r="X19" s="9">
        <f t="shared" si="7"/>
        <v>0</v>
      </c>
      <c r="Y19" s="9">
        <f t="shared" si="8"/>
        <v>50590543</v>
      </c>
      <c r="Z19" s="10">
        <f t="shared" si="9"/>
        <v>1.1692549704705619</v>
      </c>
      <c r="AA19" s="4">
        <f t="shared" si="10"/>
        <v>0</v>
      </c>
      <c r="AB19" s="4">
        <f t="shared" si="11"/>
        <v>1628361.6000000006</v>
      </c>
      <c r="AC19" s="4">
        <f t="shared" si="12"/>
        <v>14608561.199999999</v>
      </c>
      <c r="AD19" s="4">
        <f t="shared" si="13"/>
        <v>36242227.200000003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101426279</v>
      </c>
      <c r="F20" s="6">
        <f t="shared" si="1"/>
        <v>25776158.350000001</v>
      </c>
      <c r="G20" s="7">
        <f t="shared" si="2"/>
        <v>0.2541368825134559</v>
      </c>
      <c r="H20" s="5" t="s">
        <v>117</v>
      </c>
      <c r="I20" s="5">
        <v>13</v>
      </c>
      <c r="J20" s="5">
        <v>138</v>
      </c>
      <c r="K20" s="12">
        <v>0</v>
      </c>
      <c r="L20" s="4">
        <v>12344023</v>
      </c>
      <c r="M20" s="4">
        <v>5645832.1000000006</v>
      </c>
      <c r="N20" s="4">
        <v>89082256</v>
      </c>
      <c r="O20" s="4">
        <v>20130326.25</v>
      </c>
      <c r="Q20" s="13">
        <v>12358008</v>
      </c>
      <c r="S20" s="2">
        <v>88962153</v>
      </c>
      <c r="T20" s="2">
        <f t="shared" si="3"/>
        <v>101320161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24936981.149999999</v>
      </c>
      <c r="AD20" s="4">
        <f t="shared" si="13"/>
        <v>75650120.650000006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119905301</v>
      </c>
      <c r="F21" s="6">
        <f t="shared" si="1"/>
        <v>119969789</v>
      </c>
      <c r="G21" s="7">
        <f t="shared" si="2"/>
        <v>1.0005378244286298</v>
      </c>
      <c r="H21" s="5" t="s">
        <v>115</v>
      </c>
      <c r="I21" s="5">
        <v>13</v>
      </c>
      <c r="J21" s="5">
        <v>206</v>
      </c>
      <c r="K21" s="12">
        <v>0</v>
      </c>
      <c r="L21" s="4">
        <v>98802549</v>
      </c>
      <c r="M21" s="4">
        <v>98784742</v>
      </c>
      <c r="N21" s="4">
        <v>21102752</v>
      </c>
      <c r="O21" s="4">
        <v>21185047</v>
      </c>
      <c r="Q21" s="2"/>
      <c r="R21" s="2">
        <v>65499203</v>
      </c>
      <c r="S21" s="2">
        <v>21046074</v>
      </c>
      <c r="T21" s="2">
        <f t="shared" si="3"/>
        <v>86545277</v>
      </c>
      <c r="U21" s="9">
        <f t="shared" si="4"/>
        <v>0</v>
      </c>
      <c r="V21" s="9">
        <f t="shared" si="5"/>
        <v>0</v>
      </c>
      <c r="W21" s="9">
        <f t="shared" si="6"/>
        <v>65499203</v>
      </c>
      <c r="X21" s="9">
        <f t="shared" si="7"/>
        <v>0</v>
      </c>
      <c r="Y21" s="9">
        <f t="shared" si="8"/>
        <v>65499203</v>
      </c>
      <c r="Z21" s="10">
        <f t="shared" si="9"/>
        <v>0.54625777554238408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113837365</v>
      </c>
      <c r="F22" s="6">
        <f t="shared" si="1"/>
        <v>175661.41960000002</v>
      </c>
      <c r="G22" s="7">
        <f t="shared" si="2"/>
        <v>1.5430910545056978E-3</v>
      </c>
      <c r="H22" s="5">
        <v>3</v>
      </c>
      <c r="I22" s="5">
        <v>2</v>
      </c>
      <c r="J22" s="5">
        <v>33</v>
      </c>
      <c r="K22" s="12">
        <f>E22/60</f>
        <v>1897289.4166666667</v>
      </c>
      <c r="L22" s="4">
        <v>23524187</v>
      </c>
      <c r="M22" s="4">
        <v>58817.543120000002</v>
      </c>
      <c r="N22" s="4">
        <v>90313178</v>
      </c>
      <c r="O22" s="4">
        <v>116843.87648000001</v>
      </c>
      <c r="P22" s="2">
        <v>56775407</v>
      </c>
      <c r="R22" s="2">
        <v>78830472</v>
      </c>
      <c r="S22" s="2">
        <v>90030762</v>
      </c>
      <c r="T22" s="2">
        <f t="shared" si="3"/>
        <v>225636641</v>
      </c>
      <c r="U22" s="9">
        <f t="shared" si="4"/>
        <v>28387703.5</v>
      </c>
      <c r="V22" s="9">
        <f t="shared" si="5"/>
        <v>0</v>
      </c>
      <c r="W22" s="9">
        <f t="shared" si="6"/>
        <v>78830472</v>
      </c>
      <c r="X22" s="9">
        <f t="shared" si="7"/>
        <v>0</v>
      </c>
      <c r="Y22" s="9">
        <f t="shared" si="8"/>
        <v>107218175.5</v>
      </c>
      <c r="Z22" s="10">
        <f t="shared" si="9"/>
        <v>0.94185398177478896</v>
      </c>
      <c r="AA22" s="4">
        <f t="shared" si="10"/>
        <v>7792954.1304000011</v>
      </c>
      <c r="AB22" s="4">
        <f t="shared" si="11"/>
        <v>22591811.580400001</v>
      </c>
      <c r="AC22" s="4">
        <f t="shared" si="12"/>
        <v>56743021.080399998</v>
      </c>
      <c r="AD22" s="4">
        <f t="shared" si="13"/>
        <v>113661703.5804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99058307</v>
      </c>
      <c r="F23" s="6">
        <f t="shared" si="1"/>
        <v>5048708.75</v>
      </c>
      <c r="G23" s="7">
        <f t="shared" si="2"/>
        <v>5.0967040553196612E-2</v>
      </c>
      <c r="H23" s="5">
        <v>2</v>
      </c>
      <c r="I23" s="5">
        <v>7</v>
      </c>
      <c r="J23" s="5">
        <v>81</v>
      </c>
      <c r="K23" s="12">
        <f>E23/60</f>
        <v>1650971.7833333334</v>
      </c>
      <c r="L23" s="4">
        <v>87819844</v>
      </c>
      <c r="M23" s="4">
        <v>4465893.05</v>
      </c>
      <c r="N23" s="4">
        <v>11238463</v>
      </c>
      <c r="O23" s="4">
        <v>582815.70000000007</v>
      </c>
      <c r="S23" s="2">
        <v>87616558</v>
      </c>
      <c r="T23" s="2">
        <f t="shared" si="3"/>
        <v>87616558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1885372.7400000002</v>
      </c>
      <c r="AB23" s="4">
        <f t="shared" si="11"/>
        <v>14762952.650000002</v>
      </c>
      <c r="AC23" s="4">
        <f t="shared" si="12"/>
        <v>44480444.75</v>
      </c>
      <c r="AD23" s="4">
        <f t="shared" si="13"/>
        <v>94009598.25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47030685</v>
      </c>
      <c r="F24" s="6">
        <f t="shared" si="1"/>
        <v>7601626.8800000008</v>
      </c>
      <c r="G24" s="7">
        <f t="shared" si="2"/>
        <v>0.16163121757635468</v>
      </c>
      <c r="H24" s="5">
        <v>2</v>
      </c>
      <c r="I24" s="5">
        <v>15</v>
      </c>
      <c r="J24" s="5">
        <v>105</v>
      </c>
      <c r="K24" s="12">
        <f>E24/60</f>
        <v>783844.75</v>
      </c>
      <c r="L24" s="4">
        <v>34543125</v>
      </c>
      <c r="M24" s="4">
        <v>5587952.4000000004</v>
      </c>
      <c r="N24" s="4">
        <v>12487560</v>
      </c>
      <c r="O24" s="4">
        <v>2013674.48</v>
      </c>
      <c r="S24" s="2">
        <v>12247481</v>
      </c>
      <c r="T24" s="2">
        <f t="shared" si="3"/>
        <v>12247481</v>
      </c>
      <c r="U24" s="9">
        <f t="shared" si="4"/>
        <v>0</v>
      </c>
      <c r="V24" s="9">
        <f t="shared" si="5"/>
        <v>87693047</v>
      </c>
      <c r="W24" s="9">
        <f t="shared" si="6"/>
        <v>0</v>
      </c>
      <c r="X24" s="9">
        <f t="shared" si="7"/>
        <v>0</v>
      </c>
      <c r="Y24" s="9">
        <f t="shared" si="8"/>
        <v>87693047</v>
      </c>
      <c r="Z24" s="10">
        <f t="shared" si="9"/>
        <v>1.8645921699843411</v>
      </c>
      <c r="AA24" s="4">
        <f t="shared" si="10"/>
        <v>0</v>
      </c>
      <c r="AB24" s="4">
        <f t="shared" si="11"/>
        <v>1804510.1199999992</v>
      </c>
      <c r="AC24" s="4">
        <f t="shared" si="12"/>
        <v>15913715.619999999</v>
      </c>
      <c r="AD24" s="4">
        <f t="shared" si="13"/>
        <v>39429058.119999997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175504363</v>
      </c>
      <c r="F25" s="6">
        <f t="shared" si="1"/>
        <v>78999138.900000006</v>
      </c>
      <c r="G25" s="7">
        <f t="shared" si="2"/>
        <v>0.45012635326906375</v>
      </c>
      <c r="H25" s="5" t="s">
        <v>117</v>
      </c>
      <c r="I25" s="5">
        <v>10</v>
      </c>
      <c r="J25" s="5">
        <v>165</v>
      </c>
      <c r="K25" s="12">
        <f>E25/60</f>
        <v>2925072.7166666668</v>
      </c>
      <c r="L25" s="4">
        <v>76665018</v>
      </c>
      <c r="M25" s="4">
        <v>34497728.5</v>
      </c>
      <c r="N25" s="4">
        <v>98839345</v>
      </c>
      <c r="O25" s="4">
        <v>44501410.399999999</v>
      </c>
      <c r="P25" s="2">
        <v>76523670</v>
      </c>
      <c r="Q25" s="13">
        <v>87693047</v>
      </c>
      <c r="S25" s="2">
        <v>98745163</v>
      </c>
      <c r="T25" s="2">
        <f t="shared" si="3"/>
        <v>262961880</v>
      </c>
      <c r="U25" s="9">
        <f t="shared" si="4"/>
        <v>38261835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38261835</v>
      </c>
      <c r="Z25" s="10">
        <f t="shared" si="9"/>
        <v>0.21801073401235044</v>
      </c>
      <c r="AA25" s="4">
        <f t="shared" si="10"/>
        <v>0</v>
      </c>
      <c r="AB25" s="4">
        <f t="shared" si="11"/>
        <v>0</v>
      </c>
      <c r="AC25" s="4">
        <f t="shared" si="12"/>
        <v>8753042.599999994</v>
      </c>
      <c r="AD25" s="4">
        <f t="shared" si="13"/>
        <v>96505224.099999994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69380416</v>
      </c>
      <c r="F26" s="6">
        <f t="shared" si="1"/>
        <v>69306925</v>
      </c>
      <c r="G26" s="7">
        <f t="shared" si="2"/>
        <v>0.99894075296406415</v>
      </c>
      <c r="H26" s="5" t="s">
        <v>116</v>
      </c>
      <c r="I26" s="5">
        <v>13</v>
      </c>
      <c r="J26" s="5">
        <v>213</v>
      </c>
      <c r="K26" s="12">
        <v>0</v>
      </c>
      <c r="L26" s="4">
        <v>45716661</v>
      </c>
      <c r="M26" s="4">
        <v>45744269</v>
      </c>
      <c r="N26" s="4">
        <v>23663755</v>
      </c>
      <c r="O26" s="4">
        <v>23562656</v>
      </c>
      <c r="P26" s="2">
        <v>45719004</v>
      </c>
      <c r="Q26" s="2"/>
      <c r="R26" s="2">
        <v>23433800</v>
      </c>
      <c r="S26" s="2">
        <v>23516309</v>
      </c>
      <c r="T26" s="2">
        <f t="shared" si="3"/>
        <v>92669113</v>
      </c>
      <c r="U26" s="9">
        <f t="shared" si="4"/>
        <v>22859502</v>
      </c>
      <c r="V26" s="9">
        <f t="shared" si="5"/>
        <v>0</v>
      </c>
      <c r="W26" s="9">
        <f t="shared" si="6"/>
        <v>23433800</v>
      </c>
      <c r="X26" s="9">
        <f t="shared" si="7"/>
        <v>0</v>
      </c>
      <c r="Y26" s="9">
        <f t="shared" si="8"/>
        <v>46293302</v>
      </c>
      <c r="Z26" s="10">
        <f t="shared" si="9"/>
        <v>0.66723874933237648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73491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153239794</v>
      </c>
      <c r="F27" s="6">
        <f t="shared" si="1"/>
        <v>128140.91440000001</v>
      </c>
      <c r="G27" s="7">
        <f t="shared" si="2"/>
        <v>8.3621173753339819E-4</v>
      </c>
      <c r="H27" s="5">
        <v>1</v>
      </c>
      <c r="I27" s="5">
        <v>6</v>
      </c>
      <c r="J27" s="5">
        <v>36</v>
      </c>
      <c r="K27" s="12">
        <f>E27/60</f>
        <v>2553996.5666666669</v>
      </c>
      <c r="L27" s="4">
        <v>65537181</v>
      </c>
      <c r="M27" s="4">
        <v>59054.568720000003</v>
      </c>
      <c r="N27" s="4">
        <v>87702613</v>
      </c>
      <c r="O27" s="4">
        <v>69086.345679999999</v>
      </c>
      <c r="S27" s="2">
        <v>87690661</v>
      </c>
      <c r="T27" s="2">
        <f t="shared" si="3"/>
        <v>87690661</v>
      </c>
      <c r="U27" s="9">
        <f t="shared" si="4"/>
        <v>0</v>
      </c>
      <c r="V27" s="9">
        <f t="shared" si="5"/>
        <v>56760882</v>
      </c>
      <c r="W27" s="9">
        <f t="shared" si="6"/>
        <v>0</v>
      </c>
      <c r="X27" s="9">
        <f t="shared" si="7"/>
        <v>0</v>
      </c>
      <c r="Y27" s="9">
        <f t="shared" si="8"/>
        <v>56760882</v>
      </c>
      <c r="Z27" s="10">
        <f t="shared" si="9"/>
        <v>0.37040562714408243</v>
      </c>
      <c r="AA27" s="4">
        <f t="shared" si="10"/>
        <v>10598644.665600002</v>
      </c>
      <c r="AB27" s="4">
        <f t="shared" si="11"/>
        <v>30519817.885600001</v>
      </c>
      <c r="AC27" s="4">
        <f t="shared" si="12"/>
        <v>76491756.085600004</v>
      </c>
      <c r="AD27" s="4">
        <f t="shared" si="13"/>
        <v>153111653.08559999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91503311</v>
      </c>
      <c r="F28" s="6">
        <f t="shared" si="1"/>
        <v>4683781.0999999996</v>
      </c>
      <c r="G28" s="7">
        <f t="shared" si="2"/>
        <v>5.1187012238278456E-2</v>
      </c>
      <c r="H28" s="5">
        <v>2</v>
      </c>
      <c r="I28" s="5">
        <v>6</v>
      </c>
      <c r="J28" s="5">
        <v>86</v>
      </c>
      <c r="K28" s="12">
        <f>E28/60</f>
        <v>1525055.1833333333</v>
      </c>
      <c r="L28" s="4">
        <v>56802088</v>
      </c>
      <c r="M28" s="4">
        <v>2932689.6</v>
      </c>
      <c r="N28" s="4">
        <v>34701223</v>
      </c>
      <c r="O28" s="4">
        <v>1751091.5</v>
      </c>
      <c r="Q28" s="13">
        <v>56760882</v>
      </c>
      <c r="R28" s="2">
        <v>67963970</v>
      </c>
      <c r="S28" s="2">
        <v>34478841</v>
      </c>
      <c r="T28" s="2">
        <f t="shared" si="3"/>
        <v>159203693</v>
      </c>
      <c r="U28" s="9">
        <f t="shared" si="4"/>
        <v>0</v>
      </c>
      <c r="V28" s="9">
        <f t="shared" si="5"/>
        <v>0</v>
      </c>
      <c r="W28" s="9">
        <f t="shared" si="6"/>
        <v>67963970</v>
      </c>
      <c r="X28" s="9">
        <f t="shared" si="7"/>
        <v>0</v>
      </c>
      <c r="Y28" s="9">
        <f t="shared" si="8"/>
        <v>67963970</v>
      </c>
      <c r="Z28" s="10">
        <f t="shared" si="9"/>
        <v>0.74274875146321206</v>
      </c>
      <c r="AA28" s="4">
        <f t="shared" si="10"/>
        <v>1721450.6700000009</v>
      </c>
      <c r="AB28" s="4">
        <f t="shared" si="11"/>
        <v>13616881.1</v>
      </c>
      <c r="AC28" s="4">
        <f t="shared" si="12"/>
        <v>41067874.399999999</v>
      </c>
      <c r="AD28" s="4">
        <f t="shared" si="13"/>
        <v>86819529.900000006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130937366</v>
      </c>
      <c r="F29" s="6">
        <f t="shared" si="1"/>
        <v>21064673.280000001</v>
      </c>
      <c r="G29" s="7">
        <f t="shared" si="2"/>
        <v>0.16087595102531696</v>
      </c>
      <c r="H29" s="5" t="s">
        <v>117</v>
      </c>
      <c r="I29" s="5">
        <v>12</v>
      </c>
      <c r="J29" s="5">
        <v>116</v>
      </c>
      <c r="K29" s="12">
        <f>E29/60</f>
        <v>2182289.4333333331</v>
      </c>
      <c r="L29" s="4">
        <v>54245514</v>
      </c>
      <c r="M29" s="4">
        <v>8720196.6799999997</v>
      </c>
      <c r="N29" s="4">
        <v>76691852</v>
      </c>
      <c r="O29" s="4">
        <v>12344476.6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5122799.9200000018</v>
      </c>
      <c r="AC29" s="4">
        <f t="shared" si="12"/>
        <v>44404009.719999999</v>
      </c>
      <c r="AD29" s="4">
        <f t="shared" si="13"/>
        <v>109872692.72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113743027</v>
      </c>
      <c r="F30" s="6">
        <f t="shared" si="1"/>
        <v>51166060.799999997</v>
      </c>
      <c r="G30" s="7">
        <f t="shared" si="2"/>
        <v>0.4498390991475899</v>
      </c>
      <c r="H30" s="5" t="s">
        <v>115</v>
      </c>
      <c r="I30" s="5">
        <v>10</v>
      </c>
      <c r="J30" s="5">
        <v>139</v>
      </c>
      <c r="K30" s="12">
        <f>E30/60</f>
        <v>1895717.1166666667</v>
      </c>
      <c r="L30" s="4">
        <v>67905219</v>
      </c>
      <c r="M30" s="4">
        <v>30570858.350000001</v>
      </c>
      <c r="N30" s="4">
        <v>45837808</v>
      </c>
      <c r="O30" s="4">
        <v>20595202.449999999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5705452.700000003</v>
      </c>
      <c r="AD30" s="4">
        <f t="shared" si="13"/>
        <v>62576966.200000003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108742161</v>
      </c>
      <c r="F31" s="6">
        <f t="shared" si="1"/>
        <v>108737531</v>
      </c>
      <c r="G31" s="7">
        <f t="shared" si="2"/>
        <v>0.99995742221823236</v>
      </c>
      <c r="H31" s="5" t="s">
        <v>116</v>
      </c>
      <c r="I31" s="5">
        <v>15</v>
      </c>
      <c r="J31" s="5">
        <v>211</v>
      </c>
      <c r="K31" s="12">
        <v>0</v>
      </c>
      <c r="L31" s="4">
        <v>43222159</v>
      </c>
      <c r="M31" s="4">
        <v>43290720</v>
      </c>
      <c r="N31" s="4">
        <v>65520002</v>
      </c>
      <c r="O31" s="4">
        <v>65446811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4630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135785827</v>
      </c>
      <c r="F32" s="6">
        <f t="shared" si="1"/>
        <v>83784.219680000009</v>
      </c>
      <c r="G32" s="7">
        <f t="shared" si="2"/>
        <v>6.1703214194806951E-4</v>
      </c>
      <c r="H32" s="5" t="s">
        <v>117</v>
      </c>
      <c r="I32" s="5">
        <v>8</v>
      </c>
      <c r="J32" s="5">
        <v>61</v>
      </c>
      <c r="K32" s="12">
        <f>E32/60</f>
        <v>2263097.1166666667</v>
      </c>
      <c r="L32" s="4">
        <v>78920688</v>
      </c>
      <c r="M32" s="4">
        <v>72383.098720000009</v>
      </c>
      <c r="N32" s="4">
        <v>56865139</v>
      </c>
      <c r="O32" s="4">
        <v>11401.12096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9421223.6703200005</v>
      </c>
      <c r="AB32" s="4">
        <f t="shared" si="11"/>
        <v>27073381.180320002</v>
      </c>
      <c r="AC32" s="4">
        <f t="shared" si="12"/>
        <v>67809129.280320004</v>
      </c>
      <c r="AD32" s="4">
        <f t="shared" si="13"/>
        <v>135702042.78031999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86708756</v>
      </c>
      <c r="F33" s="6">
        <f t="shared" si="1"/>
        <v>4456236.7</v>
      </c>
      <c r="G33" s="7">
        <f t="shared" si="2"/>
        <v>5.1393156880257862E-2</v>
      </c>
      <c r="H33" s="5">
        <v>2</v>
      </c>
      <c r="I33" s="5">
        <v>9</v>
      </c>
      <c r="J33" s="5">
        <v>104</v>
      </c>
      <c r="K33" s="12">
        <f>E33/60</f>
        <v>1445145.9333333333</v>
      </c>
      <c r="L33" s="4">
        <v>32225642</v>
      </c>
      <c r="M33" s="4">
        <v>1642372.8</v>
      </c>
      <c r="N33" s="4">
        <v>54483114</v>
      </c>
      <c r="O33" s="4">
        <v>2813863.9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1613376.2200000007</v>
      </c>
      <c r="AB33" s="4">
        <f t="shared" si="11"/>
        <v>12885514.5</v>
      </c>
      <c r="AC33" s="4">
        <f t="shared" si="12"/>
        <v>38898141.299999997</v>
      </c>
      <c r="AD33" s="4">
        <f t="shared" si="13"/>
        <v>82252519.299999997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157167222</v>
      </c>
      <c r="F34" s="6">
        <f t="shared" ref="F34:F51" si="16">M34+O34</f>
        <v>25245283.879999999</v>
      </c>
      <c r="G34" s="7">
        <f t="shared" ref="G34:G51" si="17">F34/E34</f>
        <v>0.1606269014540449</v>
      </c>
      <c r="H34" s="5">
        <v>1</v>
      </c>
      <c r="I34" s="5">
        <v>14</v>
      </c>
      <c r="J34" s="5">
        <v>113</v>
      </c>
      <c r="K34" s="12">
        <f>E34/60</f>
        <v>2619453.7000000002</v>
      </c>
      <c r="L34" s="4">
        <v>89076612</v>
      </c>
      <c r="M34" s="4">
        <v>14329010.199999999</v>
      </c>
      <c r="N34" s="4">
        <v>68090610</v>
      </c>
      <c r="O34" s="4">
        <v>10916273.68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6188160.5200000033</v>
      </c>
      <c r="AC34" s="4">
        <f t="shared" ref="AC34:AC51" si="27">IF(E34*$AC$1-F34&gt;0,E34*$AC$1-F34,0)</f>
        <v>53338327.120000005</v>
      </c>
      <c r="AD34" s="4">
        <f t="shared" ref="AD34:AD51" si="28">IF(E34*$AD$1-F34&gt;0,E34*$AD$1-F34,0)</f>
        <v>131921938.12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64345251</v>
      </c>
      <c r="F35" s="6">
        <f t="shared" si="16"/>
        <v>28963111.399999999</v>
      </c>
      <c r="G35" s="7">
        <f t="shared" si="17"/>
        <v>0.45012041992034502</v>
      </c>
      <c r="H35" s="5" t="s">
        <v>116</v>
      </c>
      <c r="I35" s="5">
        <v>15</v>
      </c>
      <c r="J35" s="5">
        <v>163</v>
      </c>
      <c r="K35" s="12">
        <f>E35/60</f>
        <v>1072420.8500000001</v>
      </c>
      <c r="L35" s="4">
        <v>21104711</v>
      </c>
      <c r="M35" s="4">
        <v>9511992.25</v>
      </c>
      <c r="N35" s="4">
        <v>43240540</v>
      </c>
      <c r="O35" s="4">
        <v>19451119.149999999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3209514.1000000015</v>
      </c>
      <c r="AD35" s="4">
        <f t="shared" si="28"/>
        <v>35382139.600000001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169353347</v>
      </c>
      <c r="F36" s="6">
        <f t="shared" si="16"/>
        <v>169144398</v>
      </c>
      <c r="G36" s="7">
        <f t="shared" si="17"/>
        <v>0.99876619503717279</v>
      </c>
      <c r="H36" s="5">
        <v>3</v>
      </c>
      <c r="I36" s="5">
        <v>14</v>
      </c>
      <c r="J36" s="5">
        <v>205</v>
      </c>
      <c r="K36" s="12">
        <v>0</v>
      </c>
      <c r="L36" s="4">
        <v>90246711</v>
      </c>
      <c r="M36" s="4">
        <v>90146190</v>
      </c>
      <c r="N36" s="4">
        <v>79106636</v>
      </c>
      <c r="O36" s="4">
        <v>78998208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10947273</v>
      </c>
      <c r="W36" s="9">
        <f t="shared" si="21"/>
        <v>0</v>
      </c>
      <c r="X36" s="9">
        <f t="shared" si="22"/>
        <v>0</v>
      </c>
      <c r="Y36" s="9">
        <f t="shared" si="23"/>
        <v>10947273</v>
      </c>
      <c r="Z36" s="10">
        <f t="shared" si="24"/>
        <v>6.464160994704167E-2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208949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43257436</v>
      </c>
      <c r="F37" s="6">
        <f t="shared" si="16"/>
        <v>77468.8024</v>
      </c>
      <c r="G37" s="7">
        <f t="shared" si="17"/>
        <v>1.7908782758182893E-3</v>
      </c>
      <c r="H37" s="5" t="s">
        <v>115</v>
      </c>
      <c r="I37" s="5">
        <v>10</v>
      </c>
      <c r="J37" s="5">
        <v>50</v>
      </c>
      <c r="K37" s="12">
        <f>E37/60</f>
        <v>720957.26666666672</v>
      </c>
      <c r="L37" s="4">
        <v>11031850</v>
      </c>
      <c r="M37" s="4">
        <v>26848.012320000002</v>
      </c>
      <c r="N37" s="4">
        <v>32225586</v>
      </c>
      <c r="O37" s="4">
        <v>50620.790079999999</v>
      </c>
      <c r="P37" s="2">
        <v>11000366</v>
      </c>
      <c r="Q37" s="13">
        <v>10947273</v>
      </c>
      <c r="S37" s="2">
        <v>32069950</v>
      </c>
      <c r="T37" s="2">
        <f t="shared" si="18"/>
        <v>54017589</v>
      </c>
      <c r="U37" s="9">
        <f t="shared" si="19"/>
        <v>5500183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5500183</v>
      </c>
      <c r="Z37" s="10">
        <f t="shared" si="24"/>
        <v>0.1271500002912794</v>
      </c>
      <c r="AA37" s="4">
        <f t="shared" si="25"/>
        <v>2950551.7176000006</v>
      </c>
      <c r="AB37" s="4">
        <f t="shared" si="26"/>
        <v>8574018.3976000007</v>
      </c>
      <c r="AC37" s="4">
        <f t="shared" si="27"/>
        <v>21551249.1976</v>
      </c>
      <c r="AD37" s="4">
        <f t="shared" si="28"/>
        <v>43179967.1976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101507622</v>
      </c>
      <c r="F38" s="6">
        <f t="shared" si="16"/>
        <v>5182972.1500000004</v>
      </c>
      <c r="G38" s="7">
        <f t="shared" si="17"/>
        <v>5.1059930750815941E-2</v>
      </c>
      <c r="H38" s="5" t="s">
        <v>115</v>
      </c>
      <c r="I38" s="5">
        <v>9</v>
      </c>
      <c r="J38" s="5">
        <v>94</v>
      </c>
      <c r="K38" s="12">
        <f>E38/60</f>
        <v>1691793.7</v>
      </c>
      <c r="L38" s="4">
        <v>12365304</v>
      </c>
      <c r="M38" s="4">
        <v>692542.9</v>
      </c>
      <c r="N38" s="4">
        <v>89142318</v>
      </c>
      <c r="O38" s="4">
        <v>4490429.25</v>
      </c>
      <c r="Q38" s="2"/>
      <c r="R38" s="2">
        <v>87723939</v>
      </c>
      <c r="S38" s="2">
        <v>88989800</v>
      </c>
      <c r="T38" s="2">
        <f t="shared" si="18"/>
        <v>176713739</v>
      </c>
      <c r="U38" s="9">
        <f t="shared" si="19"/>
        <v>0</v>
      </c>
      <c r="V38" s="9">
        <f t="shared" si="20"/>
        <v>23527842</v>
      </c>
      <c r="W38" s="9">
        <f t="shared" si="21"/>
        <v>87723939</v>
      </c>
      <c r="X38" s="9">
        <f t="shared" si="22"/>
        <v>0</v>
      </c>
      <c r="Y38" s="9">
        <f t="shared" si="23"/>
        <v>111251781</v>
      </c>
      <c r="Z38" s="10">
        <f t="shared" si="24"/>
        <v>1.0959943579409239</v>
      </c>
      <c r="AA38" s="4">
        <f t="shared" si="25"/>
        <v>1922561.3900000006</v>
      </c>
      <c r="AB38" s="4">
        <f t="shared" si="26"/>
        <v>15118552.250000002</v>
      </c>
      <c r="AC38" s="4">
        <f t="shared" si="27"/>
        <v>45570838.850000001</v>
      </c>
      <c r="AD38" s="4">
        <f t="shared" si="28"/>
        <v>96324649.849999994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120048619</v>
      </c>
      <c r="F39" s="6">
        <f t="shared" si="16"/>
        <v>19274499.52</v>
      </c>
      <c r="G39" s="7">
        <f t="shared" si="17"/>
        <v>0.16055577882157895</v>
      </c>
      <c r="H39" s="5">
        <v>1</v>
      </c>
      <c r="I39" s="5">
        <v>11</v>
      </c>
      <c r="J39" s="5">
        <v>109</v>
      </c>
      <c r="K39" s="12">
        <f>E39/60</f>
        <v>2000810.3166666667</v>
      </c>
      <c r="L39" s="4">
        <v>98892640</v>
      </c>
      <c r="M39" s="4">
        <v>15819798.119999999</v>
      </c>
      <c r="N39" s="4">
        <v>21155979</v>
      </c>
      <c r="O39" s="4">
        <v>3454701.4</v>
      </c>
      <c r="Q39" s="13">
        <v>23527842</v>
      </c>
      <c r="S39" s="2">
        <v>21170998</v>
      </c>
      <c r="T39" s="2">
        <f t="shared" si="18"/>
        <v>44698840</v>
      </c>
      <c r="U39" s="9">
        <f t="shared" si="19"/>
        <v>0</v>
      </c>
      <c r="V39" s="9">
        <f t="shared" si="20"/>
        <v>98783941</v>
      </c>
      <c r="W39" s="9">
        <f t="shared" si="21"/>
        <v>0</v>
      </c>
      <c r="X39" s="9">
        <f t="shared" si="22"/>
        <v>0</v>
      </c>
      <c r="Y39" s="9">
        <f t="shared" si="23"/>
        <v>98783941</v>
      </c>
      <c r="Z39" s="10">
        <f t="shared" si="24"/>
        <v>0.82286611726870429</v>
      </c>
      <c r="AA39" s="4">
        <f t="shared" si="25"/>
        <v>0</v>
      </c>
      <c r="AB39" s="4">
        <f t="shared" si="26"/>
        <v>4735224.2800000012</v>
      </c>
      <c r="AC39" s="4">
        <f t="shared" si="27"/>
        <v>40749809.980000004</v>
      </c>
      <c r="AD39" s="4">
        <f t="shared" si="28"/>
        <v>100774119.48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113850301</v>
      </c>
      <c r="F40" s="6">
        <f t="shared" si="16"/>
        <v>51186875.25</v>
      </c>
      <c r="G40" s="7">
        <f t="shared" si="17"/>
        <v>0.44959806693879534</v>
      </c>
      <c r="H40" s="5" t="s">
        <v>116</v>
      </c>
      <c r="I40" s="5">
        <v>14</v>
      </c>
      <c r="J40" s="5">
        <v>170</v>
      </c>
      <c r="K40" s="12">
        <v>0</v>
      </c>
      <c r="L40" s="4">
        <v>23619120</v>
      </c>
      <c r="M40" s="4">
        <v>10593669.050000001</v>
      </c>
      <c r="N40" s="4">
        <v>90231181</v>
      </c>
      <c r="O40" s="4">
        <v>40593206.200000003</v>
      </c>
      <c r="Q40" s="2">
        <v>98783941</v>
      </c>
      <c r="R40" s="2">
        <v>23557854</v>
      </c>
      <c r="S40" s="2">
        <v>90148117</v>
      </c>
      <c r="T40" s="2">
        <f t="shared" si="18"/>
        <v>212489912</v>
      </c>
      <c r="U40" s="9">
        <f t="shared" si="19"/>
        <v>0</v>
      </c>
      <c r="V40" s="9">
        <f t="shared" si="20"/>
        <v>0</v>
      </c>
      <c r="W40" s="9">
        <f t="shared" si="21"/>
        <v>23557854</v>
      </c>
      <c r="X40" s="9">
        <f t="shared" si="22"/>
        <v>0</v>
      </c>
      <c r="Y40" s="9">
        <f t="shared" si="23"/>
        <v>23557854</v>
      </c>
      <c r="Z40" s="10">
        <f t="shared" si="24"/>
        <v>0.20691955834179129</v>
      </c>
      <c r="AA40" s="4">
        <f t="shared" si="25"/>
        <v>0</v>
      </c>
      <c r="AB40" s="4">
        <f t="shared" si="26"/>
        <v>0</v>
      </c>
      <c r="AC40" s="4">
        <f t="shared" si="27"/>
        <v>5738275.25</v>
      </c>
      <c r="AD40" s="4">
        <f t="shared" si="28"/>
        <v>62663425.75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98732237</v>
      </c>
      <c r="F41" s="6">
        <f t="shared" si="16"/>
        <v>98731137</v>
      </c>
      <c r="G41" s="7">
        <f t="shared" si="17"/>
        <v>0.99998885875542354</v>
      </c>
      <c r="H41" s="5" t="s">
        <v>117</v>
      </c>
      <c r="I41" s="5">
        <v>11</v>
      </c>
      <c r="J41" s="5">
        <v>208</v>
      </c>
      <c r="K41" s="12">
        <v>0</v>
      </c>
      <c r="L41" s="4">
        <v>87728199</v>
      </c>
      <c r="M41" s="4">
        <v>87718858</v>
      </c>
      <c r="N41" s="4">
        <v>11004038</v>
      </c>
      <c r="O41" s="4">
        <v>11012279</v>
      </c>
      <c r="P41" s="2">
        <v>12427549</v>
      </c>
      <c r="Q41" s="2"/>
      <c r="T41" s="2">
        <f t="shared" si="18"/>
        <v>12427549</v>
      </c>
      <c r="U41" s="9">
        <f t="shared" si="19"/>
        <v>6213774.5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6213774.5</v>
      </c>
      <c r="Z41" s="10">
        <f t="shared" si="24"/>
        <v>6.2935619497814066E-2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1100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47004491</v>
      </c>
      <c r="F42" s="6">
        <f t="shared" si="16"/>
        <v>73951.08544000001</v>
      </c>
      <c r="G42" s="7">
        <f t="shared" si="17"/>
        <v>1.5732770181470534E-3</v>
      </c>
      <c r="H42" s="5">
        <v>3</v>
      </c>
      <c r="I42" s="5">
        <v>4</v>
      </c>
      <c r="J42" s="5">
        <v>56</v>
      </c>
      <c r="K42" s="12">
        <f>E42/60</f>
        <v>783408.18333333335</v>
      </c>
      <c r="L42" s="4">
        <v>34540489</v>
      </c>
      <c r="M42" s="4">
        <v>15778.431200000001</v>
      </c>
      <c r="N42" s="4">
        <v>12464002</v>
      </c>
      <c r="O42" s="4">
        <v>58172.654240000003</v>
      </c>
      <c r="P42" s="2">
        <v>34496562</v>
      </c>
      <c r="R42" s="2">
        <v>65434284</v>
      </c>
      <c r="S42" s="2">
        <v>12381737</v>
      </c>
      <c r="T42" s="2">
        <f t="shared" si="18"/>
        <v>112312583</v>
      </c>
      <c r="U42" s="9">
        <f t="shared" si="19"/>
        <v>17248281</v>
      </c>
      <c r="V42" s="9">
        <f t="shared" si="20"/>
        <v>98693013</v>
      </c>
      <c r="W42" s="9">
        <f t="shared" si="21"/>
        <v>65434284</v>
      </c>
      <c r="X42" s="9">
        <f t="shared" si="22"/>
        <v>0</v>
      </c>
      <c r="Y42" s="9">
        <f t="shared" si="23"/>
        <v>181375578</v>
      </c>
      <c r="Z42" s="10">
        <f t="shared" si="24"/>
        <v>3.8586861412880737</v>
      </c>
      <c r="AA42" s="4">
        <f t="shared" si="25"/>
        <v>3216363.2845600001</v>
      </c>
      <c r="AB42" s="4">
        <f t="shared" si="26"/>
        <v>9326947.1145600006</v>
      </c>
      <c r="AC42" s="4">
        <f t="shared" si="27"/>
        <v>23428294.414560001</v>
      </c>
      <c r="AD42" s="4">
        <f t="shared" si="28"/>
        <v>46930539.914559998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175657234</v>
      </c>
      <c r="F43" s="6">
        <f t="shared" si="16"/>
        <v>8906252.1000000015</v>
      </c>
      <c r="G43" s="7">
        <f t="shared" si="17"/>
        <v>5.0702449863237638E-2</v>
      </c>
      <c r="H43" s="5" t="s">
        <v>115</v>
      </c>
      <c r="I43" s="5">
        <v>8</v>
      </c>
      <c r="J43" s="5">
        <v>105</v>
      </c>
      <c r="K43" s="12">
        <f>E43/60</f>
        <v>2927620.5666666669</v>
      </c>
      <c r="L43" s="4">
        <v>76664920</v>
      </c>
      <c r="M43" s="4">
        <v>3911105.5</v>
      </c>
      <c r="N43" s="4">
        <v>98992314</v>
      </c>
      <c r="O43" s="4">
        <v>4995146.6000000006</v>
      </c>
      <c r="P43" s="2">
        <v>76498664</v>
      </c>
      <c r="Q43" s="13">
        <v>98693013</v>
      </c>
      <c r="T43" s="2">
        <f t="shared" si="18"/>
        <v>175191677</v>
      </c>
      <c r="U43" s="9">
        <f t="shared" si="19"/>
        <v>38249332</v>
      </c>
      <c r="V43" s="9">
        <f t="shared" si="20"/>
        <v>45719693</v>
      </c>
      <c r="W43" s="9">
        <f t="shared" si="21"/>
        <v>0</v>
      </c>
      <c r="X43" s="9">
        <f t="shared" si="22"/>
        <v>0</v>
      </c>
      <c r="Y43" s="9">
        <f t="shared" si="23"/>
        <v>83969025</v>
      </c>
      <c r="Z43" s="10">
        <f t="shared" si="24"/>
        <v>0.47802770821268881</v>
      </c>
      <c r="AA43" s="4">
        <f t="shared" si="25"/>
        <v>3389754.2799999993</v>
      </c>
      <c r="AB43" s="4">
        <f t="shared" si="26"/>
        <v>26225194.700000003</v>
      </c>
      <c r="AC43" s="4">
        <f t="shared" si="27"/>
        <v>78922364.900000006</v>
      </c>
      <c r="AD43" s="4">
        <f t="shared" si="28"/>
        <v>166750981.90000001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69423937</v>
      </c>
      <c r="F44" s="6">
        <f t="shared" si="16"/>
        <v>11121385.4</v>
      </c>
      <c r="G44" s="7">
        <f t="shared" si="17"/>
        <v>0.16019525657267175</v>
      </c>
      <c r="H44" s="5" t="s">
        <v>116</v>
      </c>
      <c r="I44" s="5">
        <v>11</v>
      </c>
      <c r="J44" s="5">
        <v>136</v>
      </c>
      <c r="K44" s="12">
        <f>E44/60</f>
        <v>1157065.6166666667</v>
      </c>
      <c r="L44" s="4">
        <v>45703578</v>
      </c>
      <c r="M44" s="4">
        <v>7356371.1600000001</v>
      </c>
      <c r="N44" s="4">
        <v>23720359</v>
      </c>
      <c r="O44" s="4">
        <v>3765014.24</v>
      </c>
      <c r="P44" s="2">
        <v>45686854</v>
      </c>
      <c r="Q44" s="2">
        <v>45719693</v>
      </c>
      <c r="R44" s="2">
        <v>23485818</v>
      </c>
      <c r="T44" s="2">
        <f t="shared" si="18"/>
        <v>114892365</v>
      </c>
      <c r="U44" s="9">
        <f t="shared" si="19"/>
        <v>22843427</v>
      </c>
      <c r="V44" s="9">
        <f t="shared" si="20"/>
        <v>0</v>
      </c>
      <c r="W44" s="9">
        <f t="shared" si="21"/>
        <v>23485818</v>
      </c>
      <c r="X44" s="9">
        <f t="shared" si="22"/>
        <v>0</v>
      </c>
      <c r="Y44" s="9">
        <f t="shared" si="23"/>
        <v>46329245</v>
      </c>
      <c r="Z44" s="10">
        <f t="shared" si="24"/>
        <v>0.66733819777463788</v>
      </c>
      <c r="AA44" s="4">
        <f t="shared" si="25"/>
        <v>0</v>
      </c>
      <c r="AB44" s="4">
        <f t="shared" si="26"/>
        <v>2763402</v>
      </c>
      <c r="AC44" s="4">
        <f t="shared" si="27"/>
        <v>23590583.100000001</v>
      </c>
      <c r="AD44" s="4">
        <f t="shared" si="28"/>
        <v>58302551.600000001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153306278</v>
      </c>
      <c r="F45" s="6">
        <f t="shared" si="16"/>
        <v>69008510.5</v>
      </c>
      <c r="G45" s="7">
        <f t="shared" si="17"/>
        <v>0.45013492859046517</v>
      </c>
      <c r="H45" s="5" t="s">
        <v>117</v>
      </c>
      <c r="I45" s="5">
        <v>12</v>
      </c>
      <c r="J45" s="5">
        <v>152</v>
      </c>
      <c r="K45" s="12">
        <v>0</v>
      </c>
      <c r="L45" s="4">
        <v>65528322</v>
      </c>
      <c r="M45" s="4">
        <v>29478907.050000001</v>
      </c>
      <c r="N45" s="4">
        <v>87777956</v>
      </c>
      <c r="O45" s="4">
        <v>39529603.450000003</v>
      </c>
      <c r="P45" s="2">
        <v>65322149</v>
      </c>
      <c r="Q45" s="2"/>
      <c r="S45" s="2">
        <v>87645601</v>
      </c>
      <c r="T45" s="2">
        <f t="shared" si="18"/>
        <v>152967750</v>
      </c>
      <c r="U45" s="9">
        <f t="shared" si="19"/>
        <v>32661074.5</v>
      </c>
      <c r="V45" s="9">
        <f t="shared" si="20"/>
        <v>34501366</v>
      </c>
      <c r="W45" s="9">
        <f t="shared" si="21"/>
        <v>0</v>
      </c>
      <c r="X45" s="9">
        <f t="shared" si="22"/>
        <v>0</v>
      </c>
      <c r="Y45" s="9">
        <f t="shared" si="23"/>
        <v>67162440.5</v>
      </c>
      <c r="Z45" s="10">
        <f t="shared" si="24"/>
        <v>0.43809321690009329</v>
      </c>
      <c r="AA45" s="4">
        <f t="shared" si="25"/>
        <v>0</v>
      </c>
      <c r="AB45" s="4">
        <f t="shared" si="26"/>
        <v>0</v>
      </c>
      <c r="AC45" s="4">
        <f t="shared" si="27"/>
        <v>7644628.5</v>
      </c>
      <c r="AD45" s="4">
        <f t="shared" si="28"/>
        <v>84297767.5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91448427</v>
      </c>
      <c r="F46" s="6">
        <f t="shared" si="16"/>
        <v>91545409</v>
      </c>
      <c r="G46" s="7">
        <f t="shared" si="17"/>
        <v>1.0010605103136438</v>
      </c>
      <c r="H46" s="5" t="s">
        <v>117</v>
      </c>
      <c r="I46" s="5">
        <v>14</v>
      </c>
      <c r="J46" s="5">
        <v>229</v>
      </c>
      <c r="K46" s="12">
        <v>0</v>
      </c>
      <c r="L46" s="4">
        <v>56872316</v>
      </c>
      <c r="M46" s="4">
        <v>56882450</v>
      </c>
      <c r="N46" s="4">
        <v>34576111</v>
      </c>
      <c r="O46" s="4">
        <v>34662959</v>
      </c>
      <c r="P46" s="2">
        <v>56800736</v>
      </c>
      <c r="Q46" s="13">
        <v>34501366</v>
      </c>
      <c r="T46" s="2">
        <f t="shared" si="18"/>
        <v>91302102</v>
      </c>
      <c r="U46" s="9">
        <f t="shared" si="19"/>
        <v>28400368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28400368</v>
      </c>
      <c r="Z46" s="10">
        <f t="shared" si="24"/>
        <v>0.31056158024456781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131034773</v>
      </c>
      <c r="F47" s="6">
        <f t="shared" si="16"/>
        <v>155334.14464000001</v>
      </c>
      <c r="G47" s="7">
        <f t="shared" si="17"/>
        <v>1.1854421622877159E-3</v>
      </c>
      <c r="H47" s="5">
        <v>1</v>
      </c>
      <c r="I47" s="5">
        <v>1</v>
      </c>
      <c r="J47" s="5">
        <v>69</v>
      </c>
      <c r="K47" s="12">
        <f>E47/60</f>
        <v>2183912.8833333333</v>
      </c>
      <c r="L47" s="4">
        <v>54437373</v>
      </c>
      <c r="M47" s="4">
        <v>86206.687839999999</v>
      </c>
      <c r="N47" s="4">
        <v>76597400</v>
      </c>
      <c r="O47" s="4">
        <v>69127.4568</v>
      </c>
      <c r="Q47" s="2"/>
      <c r="R47" s="2">
        <v>54378953</v>
      </c>
      <c r="S47" s="2">
        <v>76506978</v>
      </c>
      <c r="T47" s="2">
        <f t="shared" si="18"/>
        <v>130885931</v>
      </c>
      <c r="U47" s="9">
        <f t="shared" si="19"/>
        <v>0</v>
      </c>
      <c r="V47" s="9">
        <f t="shared" si="20"/>
        <v>67808320</v>
      </c>
      <c r="W47" s="9">
        <f t="shared" si="21"/>
        <v>54378953</v>
      </c>
      <c r="X47" s="9">
        <f t="shared" si="22"/>
        <v>0</v>
      </c>
      <c r="Y47" s="9">
        <f t="shared" si="23"/>
        <v>122187273</v>
      </c>
      <c r="Z47" s="10">
        <f t="shared" si="24"/>
        <v>0.93247975482050094</v>
      </c>
      <c r="AA47" s="4">
        <f t="shared" si="25"/>
        <v>9017099.9653600007</v>
      </c>
      <c r="AB47" s="4">
        <f t="shared" si="26"/>
        <v>26051620.455360003</v>
      </c>
      <c r="AC47" s="4">
        <f t="shared" si="27"/>
        <v>65362052.355360001</v>
      </c>
      <c r="AD47" s="4">
        <f t="shared" si="28"/>
        <v>130879438.85536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113743013</v>
      </c>
      <c r="F48" s="6">
        <f t="shared" si="16"/>
        <v>5762779.1999999993</v>
      </c>
      <c r="G48" s="7">
        <f t="shared" si="17"/>
        <v>5.0664907215004051E-2</v>
      </c>
      <c r="H48" s="5">
        <v>2</v>
      </c>
      <c r="I48" s="5">
        <v>9</v>
      </c>
      <c r="J48" s="5">
        <v>109</v>
      </c>
      <c r="K48" s="12">
        <f>E48/60</f>
        <v>1895716.8833333333</v>
      </c>
      <c r="L48" s="4">
        <v>67903714</v>
      </c>
      <c r="M48" s="4">
        <v>3406488.15</v>
      </c>
      <c r="N48" s="4">
        <v>45839299</v>
      </c>
      <c r="O48" s="4">
        <v>2356291.0499999998</v>
      </c>
      <c r="Q48" s="13">
        <v>67808320</v>
      </c>
      <c r="S48" s="2">
        <v>45631067</v>
      </c>
      <c r="T48" s="2">
        <f t="shared" si="18"/>
        <v>113439387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2199231.7100000018</v>
      </c>
      <c r="AB48" s="4">
        <f t="shared" si="26"/>
        <v>16985823.400000002</v>
      </c>
      <c r="AC48" s="4">
        <f t="shared" si="27"/>
        <v>51108727.299999997</v>
      </c>
      <c r="AD48" s="4">
        <f t="shared" si="28"/>
        <v>107980233.8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108737968</v>
      </c>
      <c r="F49" s="6">
        <f t="shared" si="16"/>
        <v>17601642.359999999</v>
      </c>
      <c r="G49" s="7">
        <f t="shared" si="17"/>
        <v>0.16187209200010064</v>
      </c>
      <c r="H49" s="5">
        <v>3</v>
      </c>
      <c r="I49" s="5">
        <v>11</v>
      </c>
      <c r="J49" s="5">
        <v>118</v>
      </c>
      <c r="K49" s="12">
        <f>E49/60</f>
        <v>1812299.4666666666</v>
      </c>
      <c r="L49" s="4">
        <v>43151261</v>
      </c>
      <c r="M49" s="4">
        <v>7030844.9199999999</v>
      </c>
      <c r="N49" s="4">
        <v>65586707</v>
      </c>
      <c r="O49" s="4">
        <v>10570797.439999999</v>
      </c>
      <c r="P49" s="2">
        <v>43233107</v>
      </c>
      <c r="Q49" s="2"/>
      <c r="R49" s="2">
        <v>65397140</v>
      </c>
      <c r="T49" s="2">
        <f t="shared" si="18"/>
        <v>108630247</v>
      </c>
      <c r="U49" s="9">
        <f t="shared" si="19"/>
        <v>21616553.5</v>
      </c>
      <c r="V49" s="9">
        <f t="shared" si="20"/>
        <v>0</v>
      </c>
      <c r="W49" s="9">
        <f t="shared" si="21"/>
        <v>65397140</v>
      </c>
      <c r="X49" s="9">
        <f t="shared" si="22"/>
        <v>0</v>
      </c>
      <c r="Y49" s="9">
        <f t="shared" si="23"/>
        <v>87013693.5</v>
      </c>
      <c r="Z49" s="10">
        <f t="shared" si="24"/>
        <v>0.80021445223254495</v>
      </c>
      <c r="AA49" s="4">
        <f t="shared" si="25"/>
        <v>0</v>
      </c>
      <c r="AB49" s="4">
        <f t="shared" si="26"/>
        <v>4145951.2400000021</v>
      </c>
      <c r="AC49" s="4">
        <f t="shared" si="27"/>
        <v>36767341.640000001</v>
      </c>
      <c r="AD49" s="4">
        <f t="shared" si="28"/>
        <v>91136325.640000001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135864119</v>
      </c>
      <c r="F50" s="6">
        <f t="shared" si="16"/>
        <v>61175044.699999996</v>
      </c>
      <c r="G50" s="7">
        <f t="shared" si="17"/>
        <v>0.45026637754151994</v>
      </c>
      <c r="H50" s="5" t="s">
        <v>117</v>
      </c>
      <c r="I50" s="5">
        <v>10</v>
      </c>
      <c r="J50" s="5">
        <v>145</v>
      </c>
      <c r="K50" s="12">
        <v>0</v>
      </c>
      <c r="L50" s="4">
        <v>78977176</v>
      </c>
      <c r="M50" s="4">
        <v>35598401.299999997</v>
      </c>
      <c r="N50" s="4">
        <v>56886943</v>
      </c>
      <c r="O50" s="4">
        <v>25576643.399999999</v>
      </c>
      <c r="R50" s="2">
        <v>78926448</v>
      </c>
      <c r="S50" s="2">
        <v>56750095</v>
      </c>
      <c r="T50" s="2">
        <f t="shared" si="18"/>
        <v>135676543</v>
      </c>
      <c r="U50" s="9">
        <f t="shared" si="19"/>
        <v>0</v>
      </c>
      <c r="V50" s="9">
        <f t="shared" si="20"/>
        <v>54366391</v>
      </c>
      <c r="W50" s="9">
        <f t="shared" si="21"/>
        <v>78926448</v>
      </c>
      <c r="X50" s="9">
        <f t="shared" si="22"/>
        <v>0</v>
      </c>
      <c r="Y50" s="9">
        <f t="shared" si="23"/>
        <v>133292839</v>
      </c>
      <c r="Z50" s="10">
        <f t="shared" si="24"/>
        <v>0.98107462059206374</v>
      </c>
      <c r="AA50" s="4">
        <f t="shared" si="25"/>
        <v>0</v>
      </c>
      <c r="AB50" s="4">
        <f t="shared" si="26"/>
        <v>0</v>
      </c>
      <c r="AC50" s="4">
        <f t="shared" si="27"/>
        <v>6757014.8000000045</v>
      </c>
      <c r="AD50" s="4">
        <f t="shared" si="28"/>
        <v>74689074.300000012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86565901</v>
      </c>
      <c r="F51" s="6">
        <f t="shared" si="16"/>
        <v>86550547</v>
      </c>
      <c r="G51" s="7">
        <f t="shared" si="17"/>
        <v>0.99982263223945422</v>
      </c>
      <c r="H51" s="5" t="s">
        <v>116</v>
      </c>
      <c r="I51" s="5">
        <v>11</v>
      </c>
      <c r="J51" s="5">
        <v>225</v>
      </c>
      <c r="K51" s="12">
        <v>0</v>
      </c>
      <c r="L51" s="4">
        <v>32173681</v>
      </c>
      <c r="M51" s="4">
        <v>32183993</v>
      </c>
      <c r="N51" s="4">
        <v>54392220</v>
      </c>
      <c r="O51" s="4">
        <v>54366554</v>
      </c>
      <c r="P51" s="2">
        <v>32197792</v>
      </c>
      <c r="Q51" s="13">
        <v>54366391</v>
      </c>
      <c r="T51" s="2">
        <f t="shared" si="18"/>
        <v>86564183</v>
      </c>
      <c r="U51" s="9">
        <f t="shared" si="19"/>
        <v>16098896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16098896</v>
      </c>
      <c r="Z51" s="10">
        <f t="shared" si="24"/>
        <v>0.18597271921192157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15354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54" workbookViewId="0">
      <selection activeCell="E73" sqref="E73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6379992.5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6379992.5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12428105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12428105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49359072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49359072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49357833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49357833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11711570.5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11711570.5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38269712.5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38269712.5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28391798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28391798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43866543.5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43866543.5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27205168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27205168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11754938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11754938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33933108.5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33933108.5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16022239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16022239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38317254.5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38317254.5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10546179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10546179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45091385.5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45091385.5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49344090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49344090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11762398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11762398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32696422.5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32696422.5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39436949.5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39436949.5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22840644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22840644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6148221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6148221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6172897.5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6172897.5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17292571.5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17292571.5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38232535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38232535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6179004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6179004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32749601.5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32749601.5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28387703.5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28387703.5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39415236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39415236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38261835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38261835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43846523.5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43846523.5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22859502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22859502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11716900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11716900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28380441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28380441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33981985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33981985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5500183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5500183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5473636.5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5473636.5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43861969.5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43861969.5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11763921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11763921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49391970.5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49391970.5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11778927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11778927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6213774.5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6213774.5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17248281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17248281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32717142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32717142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38249332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38249332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49346506.5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49346506.5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22843427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22843427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22859846.5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22859846.5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11742909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11742909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32661074.5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32661074.5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28400368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28400368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17250683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17250683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27189476.5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27189476.5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33904160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33904160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21616553.5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21616553.5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32698570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32698570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39463224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39463224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16098896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16098896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27183195.5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27183195.5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6" sqref="J6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120000000</v>
      </c>
      <c r="E2" s="21" t="s">
        <v>31</v>
      </c>
      <c r="F2">
        <v>10096805</v>
      </c>
      <c r="I2">
        <v>1</v>
      </c>
      <c r="J2">
        <v>648000000</v>
      </c>
    </row>
    <row r="3" spans="1:10">
      <c r="A3" s="20">
        <v>2</v>
      </c>
      <c r="B3">
        <v>108000000</v>
      </c>
      <c r="E3" s="21" t="s">
        <v>59</v>
      </c>
      <c r="F3">
        <v>34414854</v>
      </c>
      <c r="I3">
        <v>2</v>
      </c>
      <c r="J3">
        <v>648000000</v>
      </c>
    </row>
    <row r="4" spans="1:10">
      <c r="A4" s="20">
        <v>3</v>
      </c>
      <c r="B4">
        <v>96000000</v>
      </c>
      <c r="E4" s="21" t="s">
        <v>34</v>
      </c>
      <c r="F4">
        <v>3836021776</v>
      </c>
      <c r="I4">
        <v>3</v>
      </c>
      <c r="J4">
        <v>648000000</v>
      </c>
    </row>
    <row r="5" spans="1:10">
      <c r="A5" s="20">
        <v>4</v>
      </c>
      <c r="B5">
        <v>84000000</v>
      </c>
      <c r="E5" s="21" t="s">
        <v>66</v>
      </c>
      <c r="F5">
        <v>164066593</v>
      </c>
      <c r="I5">
        <v>4</v>
      </c>
      <c r="J5">
        <v>648000000</v>
      </c>
    </row>
    <row r="6" spans="1:10">
      <c r="A6" s="20">
        <v>5</v>
      </c>
      <c r="B6">
        <v>72000000</v>
      </c>
      <c r="E6" s="21" t="s">
        <v>49</v>
      </c>
      <c r="F6">
        <v>27098916</v>
      </c>
      <c r="I6">
        <v>5</v>
      </c>
      <c r="J6">
        <v>648000000</v>
      </c>
    </row>
    <row r="7" spans="1:10">
      <c r="A7" s="20">
        <v>6</v>
      </c>
      <c r="B7">
        <v>60000000</v>
      </c>
      <c r="E7" s="21" t="s">
        <v>39</v>
      </c>
      <c r="F7">
        <v>59638226</v>
      </c>
    </row>
    <row r="8" spans="1:10">
      <c r="A8" s="20">
        <v>7</v>
      </c>
      <c r="B8">
        <v>48000000</v>
      </c>
      <c r="E8" s="21" t="s">
        <v>44</v>
      </c>
      <c r="F8">
        <v>18091899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117</v>
      </c>
    </row>
    <row r="6" spans="2:2">
      <c r="B6" t="s">
        <v>116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9"/>
  <sheetViews>
    <sheetView workbookViewId="0">
      <selection activeCell="C3" sqref="C3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197</v>
      </c>
      <c r="C2" s="24" t="s">
        <v>198</v>
      </c>
      <c r="D2" s="25" t="s">
        <v>199</v>
      </c>
      <c r="E2" s="25" t="s">
        <v>200</v>
      </c>
      <c r="F2" s="26" t="s">
        <v>201</v>
      </c>
      <c r="G2" s="25" t="s">
        <v>202</v>
      </c>
    </row>
    <row r="3" spans="2:7">
      <c r="B3" s="27" t="s">
        <v>203</v>
      </c>
      <c r="C3" s="28">
        <v>40426848</v>
      </c>
      <c r="D3" s="25">
        <v>2023</v>
      </c>
      <c r="E3" s="25" t="s">
        <v>204</v>
      </c>
      <c r="F3" s="29">
        <f t="shared" ref="F3:F39" ca="1" si="0">(C3*0.2) + RANDBETWEEN(0, 25000)</f>
        <v>8098890.6000000006</v>
      </c>
      <c r="G3" s="28">
        <f t="shared" ref="G3:G39" ca="1" si="1">C3-F3</f>
        <v>32327957.399999999</v>
      </c>
    </row>
    <row r="4" spans="2:7">
      <c r="B4" s="27" t="s">
        <v>205</v>
      </c>
      <c r="C4" s="28">
        <v>53896550.399999999</v>
      </c>
      <c r="D4" s="25">
        <v>2022</v>
      </c>
      <c r="E4" s="25" t="s">
        <v>204</v>
      </c>
      <c r="F4" s="29">
        <f t="shared" ca="1" si="0"/>
        <v>10792836.08</v>
      </c>
      <c r="G4" s="28">
        <f t="shared" ca="1" si="1"/>
        <v>43103714.32</v>
      </c>
    </row>
    <row r="5" spans="2:7" ht="30" customHeight="1">
      <c r="B5" s="27" t="s">
        <v>206</v>
      </c>
      <c r="C5" s="28">
        <v>67366252.799999997</v>
      </c>
      <c r="D5" s="25">
        <v>2019</v>
      </c>
      <c r="E5" s="25" t="s">
        <v>204</v>
      </c>
      <c r="F5" s="29">
        <f t="shared" ca="1" si="0"/>
        <v>13497752.560000001</v>
      </c>
      <c r="G5" s="28">
        <f t="shared" ca="1" si="1"/>
        <v>53868500.239999995</v>
      </c>
    </row>
    <row r="6" spans="2:7">
      <c r="B6" s="27" t="s">
        <v>207</v>
      </c>
      <c r="C6" s="28">
        <v>94305657.600000009</v>
      </c>
      <c r="D6" s="25">
        <v>2023</v>
      </c>
      <c r="E6" s="25" t="s">
        <v>204</v>
      </c>
      <c r="F6" s="29">
        <f t="shared" ca="1" si="0"/>
        <v>18878492.520000003</v>
      </c>
      <c r="G6" s="28">
        <f t="shared" ca="1" si="1"/>
        <v>75427165.080000013</v>
      </c>
    </row>
    <row r="7" spans="2:7" ht="30" customHeight="1">
      <c r="B7" s="27" t="s">
        <v>208</v>
      </c>
      <c r="C7" s="28">
        <v>107760576</v>
      </c>
      <c r="D7" s="25">
        <v>2022</v>
      </c>
      <c r="E7" s="25" t="s">
        <v>204</v>
      </c>
      <c r="F7" s="29">
        <f t="shared" ca="1" si="0"/>
        <v>21574628.200000003</v>
      </c>
      <c r="G7" s="28">
        <f t="shared" ca="1" si="1"/>
        <v>86185947.799999997</v>
      </c>
    </row>
    <row r="8" spans="2:7">
      <c r="B8" s="27" t="s">
        <v>209</v>
      </c>
      <c r="C8" s="28">
        <v>121082438.40000001</v>
      </c>
      <c r="D8" s="25">
        <v>2019</v>
      </c>
      <c r="E8" s="25" t="s">
        <v>204</v>
      </c>
      <c r="F8" s="29">
        <f t="shared" ca="1" si="0"/>
        <v>24233282.680000003</v>
      </c>
      <c r="G8" s="28">
        <f t="shared" ca="1" si="1"/>
        <v>96849155.719999999</v>
      </c>
    </row>
    <row r="9" spans="2:7">
      <c r="B9" s="27" t="s">
        <v>210</v>
      </c>
      <c r="C9" s="28">
        <v>146543443.19999999</v>
      </c>
      <c r="D9" s="25">
        <v>2023</v>
      </c>
      <c r="E9" s="25" t="s">
        <v>204</v>
      </c>
      <c r="F9" s="29">
        <f t="shared" ca="1" si="0"/>
        <v>29313943.640000001</v>
      </c>
      <c r="G9" s="28">
        <f t="shared" ca="1" si="1"/>
        <v>117229499.55999999</v>
      </c>
    </row>
    <row r="10" spans="2:7">
      <c r="B10" s="27" t="s">
        <v>211</v>
      </c>
      <c r="C10" s="28">
        <v>16608345.6</v>
      </c>
      <c r="D10" s="25">
        <v>2022</v>
      </c>
      <c r="E10" s="25" t="s">
        <v>204</v>
      </c>
      <c r="F10" s="29">
        <f t="shared" ca="1" si="0"/>
        <v>3345623.12</v>
      </c>
      <c r="G10" s="28">
        <f t="shared" ca="1" si="1"/>
        <v>13262722.48</v>
      </c>
    </row>
    <row r="11" spans="2:7">
      <c r="B11" s="27" t="s">
        <v>212</v>
      </c>
      <c r="C11" s="28">
        <v>33034848</v>
      </c>
      <c r="D11" s="25">
        <v>2019</v>
      </c>
      <c r="E11" s="25" t="s">
        <v>204</v>
      </c>
      <c r="F11" s="29">
        <f t="shared" ca="1" si="0"/>
        <v>6608863.6000000006</v>
      </c>
      <c r="G11" s="28">
        <f t="shared" ca="1" si="1"/>
        <v>26425984.399999999</v>
      </c>
    </row>
    <row r="12" spans="2:7" ht="30" customHeight="1">
      <c r="B12" s="27" t="s">
        <v>213</v>
      </c>
      <c r="C12" s="28">
        <v>49461350.399999999</v>
      </c>
      <c r="D12" s="25">
        <v>2020</v>
      </c>
      <c r="E12" s="25" t="s">
        <v>204</v>
      </c>
      <c r="F12" s="29">
        <f t="shared" ca="1" si="0"/>
        <v>9908443.0800000001</v>
      </c>
      <c r="G12" s="28">
        <f t="shared" ca="1" si="1"/>
        <v>39552907.32</v>
      </c>
    </row>
    <row r="13" spans="2:7">
      <c r="B13" s="27" t="s">
        <v>214</v>
      </c>
      <c r="C13" s="28">
        <v>65887852.799999997</v>
      </c>
      <c r="D13" s="25">
        <v>2020</v>
      </c>
      <c r="E13" s="25" t="s">
        <v>204</v>
      </c>
      <c r="F13" s="29">
        <f t="shared" ca="1" si="0"/>
        <v>13195077.560000001</v>
      </c>
      <c r="G13" s="28">
        <f t="shared" ca="1" si="1"/>
        <v>52692775.239999995</v>
      </c>
    </row>
    <row r="14" spans="2:7">
      <c r="B14" s="27" t="s">
        <v>215</v>
      </c>
      <c r="C14" s="28">
        <v>82314355.199999988</v>
      </c>
      <c r="D14" s="25">
        <v>2020</v>
      </c>
      <c r="E14" s="25" t="s">
        <v>204</v>
      </c>
      <c r="F14" s="29">
        <f t="shared" ca="1" si="0"/>
        <v>16484884.039999999</v>
      </c>
      <c r="G14" s="28">
        <f t="shared" ca="1" si="1"/>
        <v>65829471.159999989</v>
      </c>
    </row>
    <row r="15" spans="2:7">
      <c r="B15" s="27" t="s">
        <v>216</v>
      </c>
      <c r="C15" s="28">
        <v>98740857.600000009</v>
      </c>
      <c r="D15" s="25">
        <v>2020</v>
      </c>
      <c r="E15" s="25" t="s">
        <v>217</v>
      </c>
      <c r="F15" s="29">
        <f t="shared" ca="1" si="0"/>
        <v>19768681.520000003</v>
      </c>
      <c r="G15" s="28">
        <f t="shared" ca="1" si="1"/>
        <v>78972176.080000013</v>
      </c>
    </row>
    <row r="16" spans="2:7" ht="30" customHeight="1">
      <c r="B16" s="27" t="s">
        <v>218</v>
      </c>
      <c r="C16" s="28">
        <v>115152576</v>
      </c>
      <c r="D16" s="25">
        <v>2020</v>
      </c>
      <c r="E16" s="25" t="s">
        <v>204</v>
      </c>
      <c r="F16" s="29">
        <f t="shared" ca="1" si="0"/>
        <v>23036268.200000003</v>
      </c>
      <c r="G16" s="28">
        <f t="shared" ca="1" si="1"/>
        <v>92116307.799999997</v>
      </c>
    </row>
    <row r="17" spans="2:7">
      <c r="B17" s="27" t="s">
        <v>219</v>
      </c>
      <c r="C17" s="28">
        <v>131431238.40000001</v>
      </c>
      <c r="D17" s="25">
        <v>2020</v>
      </c>
      <c r="E17" s="25" t="s">
        <v>204</v>
      </c>
      <c r="F17" s="29">
        <f t="shared" ca="1" si="0"/>
        <v>26295071.680000003</v>
      </c>
      <c r="G17" s="28">
        <f t="shared" ca="1" si="1"/>
        <v>105136166.72</v>
      </c>
    </row>
    <row r="18" spans="2:7" ht="30" customHeight="1">
      <c r="B18" s="27" t="s">
        <v>220</v>
      </c>
      <c r="C18" s="28">
        <v>146379340.80000001</v>
      </c>
      <c r="D18" s="25">
        <v>2017</v>
      </c>
      <c r="E18" s="25" t="s">
        <v>217</v>
      </c>
      <c r="F18" s="29">
        <f t="shared" ca="1" si="0"/>
        <v>29280955.160000004</v>
      </c>
      <c r="G18" s="28">
        <f t="shared" ca="1" si="1"/>
        <v>117098385.64000002</v>
      </c>
    </row>
    <row r="19" spans="2:7">
      <c r="B19" s="27" t="s">
        <v>221</v>
      </c>
      <c r="C19" s="28">
        <v>14965843.199999999</v>
      </c>
      <c r="D19" s="25">
        <v>2017</v>
      </c>
      <c r="E19" s="25" t="s">
        <v>204</v>
      </c>
      <c r="F19" s="29">
        <f t="shared" ca="1" si="0"/>
        <v>2997685.64</v>
      </c>
      <c r="G19" s="28">
        <f t="shared" ca="1" si="1"/>
        <v>11968157.559999999</v>
      </c>
    </row>
    <row r="20" spans="2:7">
      <c r="B20" s="27" t="s">
        <v>222</v>
      </c>
      <c r="C20" s="28">
        <v>31392345.600000001</v>
      </c>
      <c r="D20" s="25">
        <v>2017</v>
      </c>
      <c r="E20" s="25" t="s">
        <v>217</v>
      </c>
      <c r="F20" s="29">
        <f t="shared" ca="1" si="0"/>
        <v>6282678.120000001</v>
      </c>
      <c r="G20" s="28">
        <f t="shared" ca="1" si="1"/>
        <v>25109667.48</v>
      </c>
    </row>
    <row r="21" spans="2:7">
      <c r="B21" s="27" t="s">
        <v>223</v>
      </c>
      <c r="C21" s="28">
        <v>47818848</v>
      </c>
      <c r="D21" s="25">
        <v>2017</v>
      </c>
      <c r="E21" s="25" t="s">
        <v>204</v>
      </c>
      <c r="F21" s="29">
        <f t="shared" ca="1" si="0"/>
        <v>9575013.5999999996</v>
      </c>
      <c r="G21" s="28">
        <f t="shared" ca="1" si="1"/>
        <v>38243834.399999999</v>
      </c>
    </row>
    <row r="22" spans="2:7" ht="30" customHeight="1">
      <c r="B22" s="27" t="s">
        <v>224</v>
      </c>
      <c r="C22" s="28">
        <v>64245350.399999999</v>
      </c>
      <c r="D22" s="25">
        <v>2017</v>
      </c>
      <c r="E22" s="25" t="s">
        <v>204</v>
      </c>
      <c r="F22" s="29">
        <f t="shared" ca="1" si="0"/>
        <v>12871582.08</v>
      </c>
      <c r="G22" s="28">
        <f t="shared" ca="1" si="1"/>
        <v>51373768.32</v>
      </c>
    </row>
    <row r="23" spans="2:7">
      <c r="B23" s="27" t="s">
        <v>225</v>
      </c>
      <c r="C23" s="28">
        <v>80671852.799999997</v>
      </c>
      <c r="D23" s="25">
        <v>2017</v>
      </c>
      <c r="E23" s="25" t="s">
        <v>204</v>
      </c>
      <c r="F23" s="29">
        <f t="shared" ca="1" si="0"/>
        <v>16151906.560000001</v>
      </c>
      <c r="G23" s="28">
        <f t="shared" ca="1" si="1"/>
        <v>64519946.239999995</v>
      </c>
    </row>
    <row r="24" spans="2:7" ht="30" customHeight="1">
      <c r="B24" s="27" t="s">
        <v>226</v>
      </c>
      <c r="C24" s="28">
        <v>97098355.199999988</v>
      </c>
      <c r="D24" s="25">
        <v>2017</v>
      </c>
      <c r="E24" s="25" t="s">
        <v>204</v>
      </c>
      <c r="F24" s="29">
        <f t="shared" ca="1" si="0"/>
        <v>19429625.039999999</v>
      </c>
      <c r="G24" s="28">
        <f t="shared" ca="1" si="1"/>
        <v>77668730.159999996</v>
      </c>
    </row>
    <row r="25" spans="2:7">
      <c r="B25" s="27" t="s">
        <v>227</v>
      </c>
      <c r="C25" s="28">
        <v>113524857.59999999</v>
      </c>
      <c r="D25" s="25">
        <v>2015</v>
      </c>
      <c r="E25" s="25" t="s">
        <v>204</v>
      </c>
      <c r="F25" s="29">
        <f t="shared" ca="1" si="0"/>
        <v>22723189.52</v>
      </c>
      <c r="G25" s="28">
        <f t="shared" ca="1" si="1"/>
        <v>90801668.079999998</v>
      </c>
    </row>
    <row r="26" spans="2:7">
      <c r="B26" s="27" t="s">
        <v>228</v>
      </c>
      <c r="C26" s="28">
        <v>129936576</v>
      </c>
      <c r="D26" s="25">
        <v>2015</v>
      </c>
      <c r="E26" s="25" t="s">
        <v>217</v>
      </c>
      <c r="F26" s="29">
        <f t="shared" ca="1" si="0"/>
        <v>26001580.200000003</v>
      </c>
      <c r="G26" s="28">
        <f t="shared" ca="1" si="1"/>
        <v>103934995.8</v>
      </c>
    </row>
    <row r="27" spans="2:7" ht="30" customHeight="1">
      <c r="B27" s="27" t="s">
        <v>229</v>
      </c>
      <c r="C27" s="28">
        <v>146215238.40000001</v>
      </c>
      <c r="D27" s="25">
        <v>2015</v>
      </c>
      <c r="E27" s="25" t="s">
        <v>217</v>
      </c>
      <c r="F27" s="29">
        <f t="shared" ca="1" si="0"/>
        <v>29247888.680000003</v>
      </c>
      <c r="G27" s="28">
        <f t="shared" ca="1" si="1"/>
        <v>116967349.72</v>
      </c>
    </row>
    <row r="28" spans="2:7">
      <c r="B28" s="27" t="s">
        <v>230</v>
      </c>
      <c r="C28" s="28">
        <v>28107340.800000001</v>
      </c>
      <c r="D28" s="25">
        <v>2015</v>
      </c>
      <c r="E28" s="25" t="s">
        <v>217</v>
      </c>
      <c r="F28" s="29">
        <f t="shared" ca="1" si="0"/>
        <v>5640212.1600000001</v>
      </c>
      <c r="G28" s="28">
        <f t="shared" ca="1" si="1"/>
        <v>22467128.640000001</v>
      </c>
    </row>
    <row r="29" spans="2:7">
      <c r="B29" s="27" t="s">
        <v>231</v>
      </c>
      <c r="C29" s="28">
        <v>44533843.200000003</v>
      </c>
      <c r="D29" s="25">
        <v>2015</v>
      </c>
      <c r="E29" s="25" t="s">
        <v>217</v>
      </c>
      <c r="F29" s="29">
        <f t="shared" ca="1" si="0"/>
        <v>8927448.6400000006</v>
      </c>
      <c r="G29" s="28">
        <f t="shared" ca="1" si="1"/>
        <v>35606394.560000002</v>
      </c>
    </row>
    <row r="30" spans="2:7" ht="30" customHeight="1">
      <c r="B30" s="27" t="s">
        <v>232</v>
      </c>
      <c r="C30" s="28">
        <v>60960345.599999987</v>
      </c>
      <c r="D30" s="25">
        <v>2015</v>
      </c>
      <c r="E30" s="25" t="s">
        <v>204</v>
      </c>
      <c r="F30" s="29">
        <f t="shared" ca="1" si="0"/>
        <v>12202174.119999997</v>
      </c>
      <c r="G30" s="28">
        <f t="shared" ca="1" si="1"/>
        <v>48758171.479999989</v>
      </c>
    </row>
    <row r="31" spans="2:7">
      <c r="B31" s="27" t="s">
        <v>233</v>
      </c>
      <c r="C31" s="28">
        <v>77386848</v>
      </c>
      <c r="D31" s="25">
        <v>2015</v>
      </c>
      <c r="E31" s="25" t="s">
        <v>204</v>
      </c>
      <c r="F31" s="29">
        <f t="shared" ca="1" si="0"/>
        <v>15488227.600000001</v>
      </c>
      <c r="G31" s="28">
        <f t="shared" ca="1" si="1"/>
        <v>61898620.399999999</v>
      </c>
    </row>
    <row r="32" spans="2:7">
      <c r="B32" s="27" t="s">
        <v>234</v>
      </c>
      <c r="C32" s="28">
        <v>93813350.399999991</v>
      </c>
      <c r="D32" s="25">
        <v>2015</v>
      </c>
      <c r="E32" s="25" t="s">
        <v>204</v>
      </c>
      <c r="F32" s="29">
        <f t="shared" ca="1" si="0"/>
        <v>18780394.079999998</v>
      </c>
      <c r="G32" s="28">
        <f t="shared" ca="1" si="1"/>
        <v>75032956.319999993</v>
      </c>
    </row>
    <row r="33" spans="2:7" ht="30" customHeight="1">
      <c r="B33" s="27" t="s">
        <v>235</v>
      </c>
      <c r="C33" s="28">
        <v>110239852.8</v>
      </c>
      <c r="D33" s="25">
        <v>2015</v>
      </c>
      <c r="E33" s="25" t="s">
        <v>204</v>
      </c>
      <c r="F33" s="29">
        <f t="shared" ca="1" si="0"/>
        <v>22049834.560000002</v>
      </c>
      <c r="G33" s="28">
        <f t="shared" ca="1" si="1"/>
        <v>88190018.239999995</v>
      </c>
    </row>
    <row r="34" spans="2:7">
      <c r="B34" s="27" t="s">
        <v>236</v>
      </c>
      <c r="C34" s="28">
        <v>126666355.2</v>
      </c>
      <c r="D34" s="25">
        <v>2015</v>
      </c>
      <c r="E34" s="25" t="s">
        <v>204</v>
      </c>
      <c r="F34" s="29">
        <f t="shared" ca="1" si="0"/>
        <v>25349251.040000003</v>
      </c>
      <c r="G34" s="28">
        <f t="shared" ca="1" si="1"/>
        <v>101317104.16</v>
      </c>
    </row>
    <row r="35" spans="2:7">
      <c r="B35" s="27" t="s">
        <v>237</v>
      </c>
      <c r="C35" s="28">
        <v>143092857.59999999</v>
      </c>
      <c r="D35" s="25">
        <v>2015</v>
      </c>
      <c r="E35" s="25" t="s">
        <v>217</v>
      </c>
      <c r="F35" s="29">
        <f t="shared" ca="1" si="0"/>
        <v>28624255.52</v>
      </c>
      <c r="G35" s="28">
        <f t="shared" ca="1" si="1"/>
        <v>114468602.08</v>
      </c>
    </row>
    <row r="36" spans="2:7" ht="30" customHeight="1">
      <c r="B36" s="27" t="s">
        <v>238</v>
      </c>
      <c r="C36" s="28">
        <v>26448576</v>
      </c>
      <c r="D36" s="25">
        <v>2015</v>
      </c>
      <c r="E36" s="25" t="s">
        <v>217</v>
      </c>
      <c r="F36" s="29">
        <f t="shared" ca="1" si="0"/>
        <v>5302026.2</v>
      </c>
      <c r="G36" s="28">
        <f t="shared" ca="1" si="1"/>
        <v>21146549.800000001</v>
      </c>
    </row>
    <row r="37" spans="2:7">
      <c r="B37" s="27" t="s">
        <v>239</v>
      </c>
      <c r="C37" s="28">
        <v>42727238.399999999</v>
      </c>
      <c r="D37" s="25">
        <v>2015</v>
      </c>
      <c r="E37" s="25" t="s">
        <v>217</v>
      </c>
      <c r="F37" s="29">
        <f t="shared" ca="1" si="0"/>
        <v>8567141.6799999997</v>
      </c>
      <c r="G37" s="28">
        <f t="shared" ca="1" si="1"/>
        <v>34160096.719999999</v>
      </c>
    </row>
    <row r="38" spans="2:7">
      <c r="B38" s="27" t="s">
        <v>240</v>
      </c>
      <c r="C38" s="28">
        <v>57675340.799999997</v>
      </c>
      <c r="D38" s="25">
        <v>2015</v>
      </c>
      <c r="E38" s="25" t="s">
        <v>217</v>
      </c>
      <c r="F38" s="29">
        <f t="shared" ca="1" si="0"/>
        <v>11556217.16</v>
      </c>
      <c r="G38" s="28">
        <f t="shared" ca="1" si="1"/>
        <v>46119123.640000001</v>
      </c>
    </row>
    <row r="39" spans="2:7">
      <c r="B39" s="27" t="s">
        <v>241</v>
      </c>
      <c r="C39" s="28">
        <v>74101843.200000003</v>
      </c>
      <c r="D39" s="25">
        <v>2015</v>
      </c>
      <c r="E39" s="25" t="s">
        <v>217</v>
      </c>
      <c r="F39" s="29">
        <f t="shared" ca="1" si="0"/>
        <v>14820449.640000001</v>
      </c>
      <c r="G39" s="28">
        <f t="shared" ca="1" si="1"/>
        <v>59281393.560000002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D4" sqref="D4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242</v>
      </c>
      <c r="F2" s="31" t="s">
        <v>243</v>
      </c>
    </row>
    <row r="3" spans="2:6"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2:6"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39" spans="2:6">
      <c r="B39" s="30" t="s">
        <v>244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245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sqref="A1:A104857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246</v>
      </c>
      <c r="G1" s="8" t="s">
        <v>247</v>
      </c>
      <c r="H1" s="8" t="s">
        <v>248</v>
      </c>
    </row>
    <row r="2" spans="1:8">
      <c r="A2" s="22" t="s">
        <v>114</v>
      </c>
      <c r="B2" s="16" t="s">
        <v>249</v>
      </c>
      <c r="C2" s="8">
        <v>1</v>
      </c>
      <c r="D2" s="8">
        <v>1</v>
      </c>
      <c r="E2" s="5">
        <v>2</v>
      </c>
      <c r="F2" s="3" t="s">
        <v>250</v>
      </c>
      <c r="H2" t="s">
        <v>251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250</v>
      </c>
      <c r="H3" t="s">
        <v>251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14</v>
      </c>
      <c r="F4" s="3" t="s">
        <v>252</v>
      </c>
      <c r="H4" t="s">
        <v>253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250</v>
      </c>
      <c r="H5" t="s">
        <v>254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252</v>
      </c>
      <c r="H6" t="s">
        <v>253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255</v>
      </c>
      <c r="H7" t="s">
        <v>254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250</v>
      </c>
      <c r="H8" t="s">
        <v>256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250</v>
      </c>
      <c r="H9" t="s">
        <v>254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250</v>
      </c>
      <c r="H10" t="s">
        <v>254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11</v>
      </c>
      <c r="F11" s="3" t="s">
        <v>255</v>
      </c>
      <c r="H11" t="s">
        <v>254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257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250</v>
      </c>
      <c r="H13" t="s">
        <v>251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258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12</v>
      </c>
      <c r="F15" s="3"/>
      <c r="G15" t="s">
        <v>258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257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250</v>
      </c>
      <c r="H17" t="s">
        <v>251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257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259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13</v>
      </c>
      <c r="F20" s="3" t="s">
        <v>260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261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257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7</v>
      </c>
      <c r="F23" s="3" t="s">
        <v>250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15</v>
      </c>
      <c r="F24" s="3" t="s">
        <v>257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262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258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257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250</v>
      </c>
      <c r="H28" t="s">
        <v>254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250</v>
      </c>
      <c r="H29" t="s">
        <v>254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258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250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8</v>
      </c>
      <c r="F32" s="3"/>
      <c r="G32" t="s">
        <v>258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9</v>
      </c>
      <c r="F33" s="3" t="s">
        <v>250</v>
      </c>
      <c r="H33" t="s">
        <v>251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250</v>
      </c>
      <c r="H34" t="s">
        <v>251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250</v>
      </c>
      <c r="H35" t="s">
        <v>251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250</v>
      </c>
      <c r="H36" t="s">
        <v>254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250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9</v>
      </c>
      <c r="F38" s="3" t="s">
        <v>257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11</v>
      </c>
      <c r="F39" s="3" t="s">
        <v>250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250</v>
      </c>
      <c r="H40" t="s">
        <v>254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250</v>
      </c>
      <c r="H41" t="s">
        <v>254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258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257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260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250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14</v>
      </c>
      <c r="F46" s="3" t="s">
        <v>257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1</v>
      </c>
      <c r="F47" s="3" t="s">
        <v>260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263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257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10</v>
      </c>
      <c r="F50" s="3" t="s">
        <v>259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2025-06-10T12:00:40Z</dcterms:modified>
  <cp:category/>
  <cp:contentStatus/>
</cp:coreProperties>
</file>