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  Study\"/>
    </mc:Choice>
  </mc:AlternateContent>
  <xr:revisionPtr revIDLastSave="0" documentId="8_{1EBAAE37-3C2B-446F-A231-A28DAE3EE93B}" xr6:coauthVersionLast="47" xr6:coauthVersionMax="47" xr10:uidLastSave="{00000000-0000-0000-0000-000000000000}"/>
  <bookViews>
    <workbookView xWindow="-110" yWindow="-110" windowWidth="19420" windowHeight="10300" activeTab="5" xr2:uid="{C36BC3BD-010A-4814-9AE9-D11F663CF9D9}"/>
  </bookViews>
  <sheets>
    <sheet name="SUMIF" sheetId="1" r:id="rId1"/>
    <sheet name="SUMIFS" sheetId="4" r:id="rId2"/>
    <sheet name="AVERAGEIF" sheetId="2" r:id="rId3"/>
    <sheet name="AVERAGEIFS" sheetId="5" r:id="rId4"/>
    <sheet name="COUNTIF" sheetId="3" r:id="rId5"/>
    <sheet name="COUNTIFS" sheetId="6" r:id="rId6"/>
  </sheets>
  <definedNames>
    <definedName name="_xlnm._FilterDatabase" localSheetId="0" hidden="1">SUMIF!$B$4:$F$20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6" l="1"/>
  <c r="L11" i="3"/>
  <c r="L7" i="3"/>
  <c r="K12" i="5"/>
  <c r="H7" i="5"/>
  <c r="I11" i="2"/>
  <c r="H7" i="2"/>
  <c r="K17" i="4"/>
  <c r="H7" i="4"/>
  <c r="I15" i="1"/>
  <c r="H11" i="1"/>
  <c r="H7" i="1"/>
  <c r="J6" i="3"/>
  <c r="J7" i="3"/>
  <c r="J8" i="3"/>
  <c r="J9" i="3"/>
  <c r="J10" i="3"/>
  <c r="J11" i="3"/>
  <c r="J12" i="3"/>
  <c r="J13" i="3"/>
  <c r="J14" i="3"/>
  <c r="J5" i="3"/>
  <c r="I6" i="3"/>
  <c r="I7" i="3"/>
  <c r="I8" i="3"/>
  <c r="I9" i="3"/>
  <c r="I10" i="3"/>
  <c r="I11" i="3"/>
  <c r="I12" i="3"/>
  <c r="I13" i="3"/>
  <c r="I14" i="3"/>
  <c r="I5" i="3"/>
</calcChain>
</file>

<file path=xl/sharedStrings.xml><?xml version="1.0" encoding="utf-8"?>
<sst xmlns="http://schemas.openxmlformats.org/spreadsheetml/2006/main" count="454" uniqueCount="75">
  <si>
    <t>/=SUMIF(range,critera,[sum_range])</t>
  </si>
  <si>
    <t>Emp</t>
  </si>
  <si>
    <t>Region</t>
  </si>
  <si>
    <t>State</t>
  </si>
  <si>
    <t>Sale</t>
  </si>
  <si>
    <t>Emp.Type</t>
  </si>
  <si>
    <t>Shivam</t>
  </si>
  <si>
    <t>Adarsh</t>
  </si>
  <si>
    <t>Siddhartha</t>
  </si>
  <si>
    <t>Shubham</t>
  </si>
  <si>
    <t>Dipanshu</t>
  </si>
  <si>
    <t>Sanjay</t>
  </si>
  <si>
    <t>Sunil</t>
  </si>
  <si>
    <t>Mohit</t>
  </si>
  <si>
    <t>Amit</t>
  </si>
  <si>
    <t>Abhishek</t>
  </si>
  <si>
    <t>Sachin</t>
  </si>
  <si>
    <t>Zainul</t>
  </si>
  <si>
    <t>Suresh</t>
  </si>
  <si>
    <t>Jay Praksh</t>
  </si>
  <si>
    <t>Vinay</t>
  </si>
  <si>
    <t>North</t>
  </si>
  <si>
    <t>South</t>
  </si>
  <si>
    <t>East</t>
  </si>
  <si>
    <t>Punjab</t>
  </si>
  <si>
    <t>Haryana</t>
  </si>
  <si>
    <t>Delhi</t>
  </si>
  <si>
    <t>Kishore</t>
  </si>
  <si>
    <t>Karnatka</t>
  </si>
  <si>
    <t>Kerala</t>
  </si>
  <si>
    <t>Bihar</t>
  </si>
  <si>
    <t>Jharkand</t>
  </si>
  <si>
    <t>Telecaller</t>
  </si>
  <si>
    <t>Field</t>
  </si>
  <si>
    <t>Q.1</t>
  </si>
  <si>
    <t xml:space="preserve">Find The Total North Region Sale </t>
  </si>
  <si>
    <t>Q.2</t>
  </si>
  <si>
    <t>Find The Total Bihar State Sale</t>
  </si>
  <si>
    <t>/=SUMIFS(Sum_range,criteria_range1,critera1,[Criteria_range2…....)</t>
  </si>
  <si>
    <t>Find  The Total Telecaller Sales In Delhi ?</t>
  </si>
  <si>
    <t>/=AVERAGEIF(range,criteria,[average_range])</t>
  </si>
  <si>
    <t>Emp.type</t>
  </si>
  <si>
    <t>Find The Average North Sales?</t>
  </si>
  <si>
    <t xml:space="preserve">SUMIF Formula Helps to Find SUM From values With Single  Condtion </t>
  </si>
  <si>
    <t xml:space="preserve">SUMIFS Formula Helps to Find SUM From values With Multiple  Condtion </t>
  </si>
  <si>
    <t xml:space="preserve">AVERAGEIF Formula Helps to Find AVG From values With Single  Condtion </t>
  </si>
  <si>
    <t xml:space="preserve">State </t>
  </si>
  <si>
    <t>Avg. Sale</t>
  </si>
  <si>
    <t>Total_Sale</t>
  </si>
  <si>
    <t>Total_Sales</t>
  </si>
  <si>
    <t>/=AVERAGEIFS(average_range,criteria_range1,creteria1,[creteria_range2…...])</t>
  </si>
  <si>
    <t>Find  The Total Telecaller Avg Sales In Haryana ?</t>
  </si>
  <si>
    <t>S.No</t>
  </si>
  <si>
    <t>S_Name</t>
  </si>
  <si>
    <t>Math</t>
  </si>
  <si>
    <t>Science</t>
  </si>
  <si>
    <t>English</t>
  </si>
  <si>
    <t>Cumputer</t>
  </si>
  <si>
    <t>Hindi</t>
  </si>
  <si>
    <t>Dinesh</t>
  </si>
  <si>
    <t>Anurag</t>
  </si>
  <si>
    <t>Vivek</t>
  </si>
  <si>
    <t>Sudhanshu</t>
  </si>
  <si>
    <t>Saurabh</t>
  </si>
  <si>
    <t>Sarvesh</t>
  </si>
  <si>
    <t>Total</t>
  </si>
  <si>
    <t>/=COUNTIF(range,criteria)</t>
  </si>
  <si>
    <t>Result</t>
  </si>
  <si>
    <t xml:space="preserve">COUNTIF Formula Helps to Find COUNT From values With Single  Condtion </t>
  </si>
  <si>
    <t>How many students have passed?</t>
  </si>
  <si>
    <t>How many students have Fail?</t>
  </si>
  <si>
    <t>/=COUNTIFS(criteria_range1,criteria1,[…..])</t>
  </si>
  <si>
    <t xml:space="preserve">COUNTIFS Formula Helps to Find COUNT From values With Multiple  Condtion </t>
  </si>
  <si>
    <t xml:space="preserve">AVERAGEIFS Formula Helps to Find AVG From values With Multiple  Condtion </t>
  </si>
  <si>
    <t>No. of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</si>
</sst>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0" fillId="0" borderId="0" xfId="0" applyFont="1"/>
    <xf numFmtId="0" fontId="0" fillId="0" borderId="1" xfId="0" applyFill="1" applyBorder="1"/>
    <xf numFmtId="0" fontId="5" fillId="4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5" fillId="3" borderId="0" xfId="0" applyFont="1" applyFill="1"/>
    <xf numFmtId="0" fontId="4" fillId="0" borderId="0" xfId="0" applyFont="1"/>
    <xf numFmtId="0" fontId="6" fillId="2" borderId="0" xfId="0" applyFont="1" applyFill="1" applyAlignment="1">
      <alignment horizontal="center" vertical="center"/>
    </xf>
    <xf numFmtId="0" fontId="0" fillId="6" borderId="0" xfId="0" applyFill="1"/>
    <xf numFmtId="0" fontId="0" fillId="3" borderId="1" xfId="0" applyFill="1" applyBorder="1"/>
    <xf numFmtId="0" fontId="2" fillId="2" borderId="1" xfId="0" applyFont="1" applyFill="1" applyBorder="1"/>
    <xf numFmtId="0" fontId="0" fillId="0" borderId="1" xfId="0" applyFont="1" applyBorder="1"/>
    <xf numFmtId="0" fontId="0" fillId="0" borderId="0" xfId="0" applyBorder="1"/>
    <xf numFmtId="0" fontId="5" fillId="4" borderId="0" xfId="0" applyFont="1" applyFill="1" applyAlignment="1"/>
    <xf numFmtId="0" fontId="5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97E6-B768-49FA-B106-23C2FD6D6E5E}">
  <dimension ref="A1:O20"/>
  <sheetViews>
    <sheetView workbookViewId="0">
      <selection activeCell="I19" sqref="I19"/>
    </sheetView>
  </sheetViews>
  <sheetFormatPr defaultRowHeight="14.5" x14ac:dyDescent="0.35"/>
  <cols>
    <col min="2" max="2" width="9.7265625" customWidth="1"/>
    <col min="3" max="3" width="10" customWidth="1"/>
    <col min="4" max="4" width="10.7265625" customWidth="1"/>
    <col min="5" max="5" width="10.81640625" customWidth="1"/>
    <col min="6" max="6" width="11.453125" customWidth="1"/>
    <col min="8" max="8" width="9.90625" customWidth="1"/>
    <col min="9" max="9" width="11.36328125" customWidth="1"/>
    <col min="15" max="15" width="9.7265625" customWidth="1"/>
  </cols>
  <sheetData>
    <row r="1" spans="1:1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.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 ht="13" customHeight="1" x14ac:dyDescent="0.35">
      <c r="B4" s="4" t="s">
        <v>1</v>
      </c>
      <c r="C4" s="4" t="s">
        <v>2</v>
      </c>
      <c r="D4" s="4" t="s">
        <v>3</v>
      </c>
      <c r="E4" s="4" t="s">
        <v>5</v>
      </c>
      <c r="F4" s="4" t="s">
        <v>4</v>
      </c>
      <c r="H4" s="19" t="s">
        <v>43</v>
      </c>
      <c r="I4" s="19"/>
      <c r="J4" s="19"/>
      <c r="K4" s="19"/>
      <c r="L4" s="19"/>
      <c r="M4" s="19"/>
      <c r="N4" s="19"/>
      <c r="O4" s="20"/>
    </row>
    <row r="5" spans="1:15" ht="13" customHeight="1" x14ac:dyDescent="0.35">
      <c r="B5" s="5" t="s">
        <v>6</v>
      </c>
      <c r="C5" s="5" t="s">
        <v>21</v>
      </c>
      <c r="D5" t="s">
        <v>24</v>
      </c>
      <c r="E5" s="5" t="s">
        <v>32</v>
      </c>
      <c r="F5" s="5">
        <v>30224</v>
      </c>
    </row>
    <row r="6" spans="1:15" ht="13" customHeight="1" x14ac:dyDescent="0.35">
      <c r="B6" s="5" t="s">
        <v>7</v>
      </c>
      <c r="C6" s="5" t="s">
        <v>22</v>
      </c>
      <c r="D6" s="5" t="s">
        <v>28</v>
      </c>
      <c r="E6" s="5" t="s">
        <v>33</v>
      </c>
      <c r="F6" s="5">
        <v>35746</v>
      </c>
      <c r="H6" s="11" t="s">
        <v>34</v>
      </c>
      <c r="I6" s="11" t="s">
        <v>35</v>
      </c>
      <c r="J6" s="11"/>
      <c r="K6" s="11"/>
      <c r="L6" s="11"/>
    </row>
    <row r="7" spans="1:15" ht="13" customHeight="1" x14ac:dyDescent="0.35">
      <c r="B7" s="5" t="s">
        <v>8</v>
      </c>
      <c r="C7" s="5" t="s">
        <v>23</v>
      </c>
      <c r="D7" s="5" t="s">
        <v>30</v>
      </c>
      <c r="E7" s="5" t="s">
        <v>32</v>
      </c>
      <c r="F7" s="5">
        <v>20945</v>
      </c>
      <c r="H7" s="10">
        <f>SUMIF(C5:C20,"North",F5:F20)</f>
        <v>223337</v>
      </c>
      <c r="I7" s="10"/>
      <c r="J7" s="10"/>
      <c r="K7" s="10"/>
      <c r="L7" s="10"/>
    </row>
    <row r="8" spans="1:15" ht="13" customHeight="1" x14ac:dyDescent="0.35">
      <c r="B8" s="5" t="s">
        <v>9</v>
      </c>
      <c r="C8" s="5" t="s">
        <v>21</v>
      </c>
      <c r="D8" s="6" t="s">
        <v>25</v>
      </c>
      <c r="E8" s="5" t="s">
        <v>33</v>
      </c>
      <c r="F8" s="5">
        <v>48860</v>
      </c>
      <c r="H8" s="10"/>
      <c r="I8" s="10"/>
      <c r="J8" s="10"/>
      <c r="K8" s="10"/>
      <c r="L8" s="10"/>
    </row>
    <row r="9" spans="1:15" ht="13" customHeight="1" x14ac:dyDescent="0.35">
      <c r="B9" s="5" t="s">
        <v>10</v>
      </c>
      <c r="C9" s="5" t="s">
        <v>22</v>
      </c>
      <c r="D9" s="5" t="s">
        <v>29</v>
      </c>
      <c r="E9" s="5" t="s">
        <v>32</v>
      </c>
      <c r="F9" s="5">
        <v>45443</v>
      </c>
    </row>
    <row r="10" spans="1:15" ht="13" customHeight="1" x14ac:dyDescent="0.35">
      <c r="B10" s="5" t="s">
        <v>11</v>
      </c>
      <c r="C10" s="5" t="s">
        <v>23</v>
      </c>
      <c r="D10" s="5" t="s">
        <v>30</v>
      </c>
      <c r="E10" s="5" t="s">
        <v>33</v>
      </c>
      <c r="F10" s="5">
        <v>38586</v>
      </c>
      <c r="H10" s="11" t="s">
        <v>36</v>
      </c>
      <c r="I10" s="11" t="s">
        <v>37</v>
      </c>
      <c r="J10" s="11"/>
      <c r="K10" s="11"/>
      <c r="L10" s="11"/>
    </row>
    <row r="11" spans="1:15" ht="13" customHeight="1" x14ac:dyDescent="0.35">
      <c r="B11" s="5" t="s">
        <v>12</v>
      </c>
      <c r="C11" s="5" t="s">
        <v>21</v>
      </c>
      <c r="D11" s="6" t="s">
        <v>26</v>
      </c>
      <c r="E11" s="5" t="s">
        <v>32</v>
      </c>
      <c r="F11" s="5">
        <v>18947</v>
      </c>
      <c r="H11" s="10">
        <f>SUMIF(D5:D20,"Bihar",F5:F21)</f>
        <v>82834</v>
      </c>
      <c r="I11" s="10"/>
      <c r="J11" s="10"/>
      <c r="K11" s="10"/>
      <c r="L11" s="10"/>
    </row>
    <row r="12" spans="1:15" ht="13" customHeight="1" x14ac:dyDescent="0.35">
      <c r="B12" s="5" t="s">
        <v>13</v>
      </c>
      <c r="C12" s="5" t="s">
        <v>22</v>
      </c>
      <c r="D12" s="5" t="s">
        <v>28</v>
      </c>
      <c r="E12" s="5" t="s">
        <v>33</v>
      </c>
      <c r="F12" s="5">
        <v>39939</v>
      </c>
      <c r="H12" s="10"/>
      <c r="I12" s="10"/>
      <c r="J12" s="10"/>
      <c r="K12" s="10"/>
      <c r="L12" s="10"/>
    </row>
    <row r="13" spans="1:15" ht="13" customHeight="1" x14ac:dyDescent="0.35">
      <c r="B13" s="5" t="s">
        <v>14</v>
      </c>
      <c r="C13" s="5" t="s">
        <v>23</v>
      </c>
      <c r="D13" s="5" t="s">
        <v>30</v>
      </c>
      <c r="E13" s="5" t="s">
        <v>32</v>
      </c>
      <c r="F13" s="5">
        <v>23303</v>
      </c>
    </row>
    <row r="14" spans="1:15" ht="13" customHeight="1" x14ac:dyDescent="0.35">
      <c r="B14" s="5" t="s">
        <v>15</v>
      </c>
      <c r="C14" s="5" t="s">
        <v>21</v>
      </c>
      <c r="D14" s="6" t="s">
        <v>26</v>
      </c>
      <c r="E14" s="5" t="s">
        <v>33</v>
      </c>
      <c r="F14" s="5">
        <v>42303</v>
      </c>
      <c r="H14" s="16" t="s">
        <v>1</v>
      </c>
      <c r="I14" s="16" t="s">
        <v>49</v>
      </c>
    </row>
    <row r="15" spans="1:15" ht="13" customHeight="1" x14ac:dyDescent="0.35">
      <c r="B15" s="5" t="s">
        <v>16</v>
      </c>
      <c r="C15" s="5" t="s">
        <v>22</v>
      </c>
      <c r="D15" s="5" t="s">
        <v>28</v>
      </c>
      <c r="E15" s="5" t="s">
        <v>33</v>
      </c>
      <c r="F15" s="5">
        <v>22696</v>
      </c>
      <c r="H15" s="15" t="s">
        <v>19</v>
      </c>
      <c r="I15" s="14">
        <f>SUMIF(B5:B20,H15,F5:F20)</f>
        <v>28102</v>
      </c>
    </row>
    <row r="16" spans="1:15" ht="13" customHeight="1" x14ac:dyDescent="0.35">
      <c r="B16" s="5" t="s">
        <v>17</v>
      </c>
      <c r="C16" s="5" t="s">
        <v>23</v>
      </c>
      <c r="D16" s="5" t="s">
        <v>31</v>
      </c>
      <c r="E16" s="5" t="s">
        <v>32</v>
      </c>
      <c r="F16" s="5">
        <v>43413</v>
      </c>
    </row>
    <row r="17" spans="2:6" ht="13" customHeight="1" x14ac:dyDescent="0.35">
      <c r="B17" s="5" t="s">
        <v>18</v>
      </c>
      <c r="C17" s="5" t="s">
        <v>21</v>
      </c>
      <c r="D17" s="5" t="s">
        <v>24</v>
      </c>
      <c r="E17" s="5" t="s">
        <v>33</v>
      </c>
      <c r="F17" s="5">
        <v>41818</v>
      </c>
    </row>
    <row r="18" spans="2:6" ht="13" customHeight="1" x14ac:dyDescent="0.35">
      <c r="B18" s="5" t="s">
        <v>19</v>
      </c>
      <c r="C18" s="5" t="s">
        <v>22</v>
      </c>
      <c r="D18" s="5" t="s">
        <v>29</v>
      </c>
      <c r="E18" s="5" t="s">
        <v>33</v>
      </c>
      <c r="F18" s="5">
        <v>28102</v>
      </c>
    </row>
    <row r="19" spans="2:6" ht="13" customHeight="1" x14ac:dyDescent="0.35">
      <c r="B19" s="5" t="s">
        <v>20</v>
      </c>
      <c r="C19" s="5" t="s">
        <v>23</v>
      </c>
      <c r="D19" s="5" t="s">
        <v>31</v>
      </c>
      <c r="E19" s="5" t="s">
        <v>32</v>
      </c>
      <c r="F19" s="5">
        <v>43759</v>
      </c>
    </row>
    <row r="20" spans="2:6" ht="13" customHeight="1" x14ac:dyDescent="0.35">
      <c r="B20" s="7" t="s">
        <v>27</v>
      </c>
      <c r="C20" s="7" t="s">
        <v>21</v>
      </c>
      <c r="D20" s="5" t="s">
        <v>26</v>
      </c>
      <c r="E20" s="5" t="s">
        <v>32</v>
      </c>
      <c r="F20" s="5">
        <v>41185</v>
      </c>
    </row>
  </sheetData>
  <autoFilter ref="B4:F20" xr:uid="{A3D197E6-B768-49FA-B106-23C2FD6D6E5E}"/>
  <mergeCells count="3">
    <mergeCell ref="A1:O2"/>
    <mergeCell ref="H7:L8"/>
    <mergeCell ref="H11:L12"/>
  </mergeCells>
  <dataValidations count="1">
    <dataValidation type="list" allowBlank="1" showInputMessage="1" showErrorMessage="1" sqref="H15" xr:uid="{EF0C13C4-1E78-4811-9DEA-931B6ECD1325}">
      <formula1>$B$5:$B$20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996F-E782-4BED-966F-C2C901938840}">
  <dimension ref="A1:R20"/>
  <sheetViews>
    <sheetView topLeftCell="A3" workbookViewId="0">
      <selection activeCell="M14" sqref="M14"/>
    </sheetView>
  </sheetViews>
  <sheetFormatPr defaultRowHeight="14.5" x14ac:dyDescent="0.35"/>
  <cols>
    <col min="5" max="5" width="12.6328125" customWidth="1"/>
    <col min="10" max="10" width="11" customWidth="1"/>
    <col min="11" max="11" width="10.90625" customWidth="1"/>
    <col min="12" max="12" width="10.81640625" customWidth="1"/>
    <col min="15" max="15" width="7.81640625" customWidth="1"/>
  </cols>
  <sheetData>
    <row r="1" spans="1:18" ht="14.5" customHeight="1" x14ac:dyDescent="0.3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.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1:18" ht="13" customHeight="1" x14ac:dyDescent="0.35">
      <c r="B4" s="4" t="s">
        <v>1</v>
      </c>
      <c r="C4" s="4" t="s">
        <v>2</v>
      </c>
      <c r="D4" s="4" t="s">
        <v>3</v>
      </c>
      <c r="E4" s="4" t="s">
        <v>5</v>
      </c>
      <c r="F4" s="4" t="s">
        <v>4</v>
      </c>
      <c r="H4" s="8" t="s">
        <v>44</v>
      </c>
      <c r="I4" s="8"/>
      <c r="J4" s="8"/>
      <c r="K4" s="8"/>
      <c r="L4" s="8"/>
      <c r="M4" s="8"/>
      <c r="N4" s="8"/>
      <c r="O4" s="8"/>
    </row>
    <row r="5" spans="1:18" ht="13" customHeight="1" x14ac:dyDescent="0.35">
      <c r="B5" s="5" t="s">
        <v>6</v>
      </c>
      <c r="C5" s="5" t="s">
        <v>21</v>
      </c>
      <c r="D5" t="s">
        <v>24</v>
      </c>
      <c r="E5" s="5" t="s">
        <v>32</v>
      </c>
      <c r="F5" s="5">
        <v>30224</v>
      </c>
    </row>
    <row r="6" spans="1:18" ht="13" customHeight="1" x14ac:dyDescent="0.35">
      <c r="B6" s="5" t="s">
        <v>7</v>
      </c>
      <c r="C6" s="5" t="s">
        <v>22</v>
      </c>
      <c r="D6" s="5" t="s">
        <v>28</v>
      </c>
      <c r="E6" s="5" t="s">
        <v>33</v>
      </c>
      <c r="F6" s="5">
        <v>35746</v>
      </c>
      <c r="H6" s="11" t="s">
        <v>34</v>
      </c>
      <c r="I6" s="11" t="s">
        <v>39</v>
      </c>
      <c r="J6" s="11"/>
      <c r="K6" s="11"/>
      <c r="L6" s="11"/>
      <c r="M6" s="12"/>
      <c r="N6" s="4" t="s">
        <v>2</v>
      </c>
      <c r="O6" s="4" t="s">
        <v>3</v>
      </c>
      <c r="P6" s="4" t="s">
        <v>5</v>
      </c>
    </row>
    <row r="7" spans="1:18" ht="13" customHeight="1" x14ac:dyDescent="0.35">
      <c r="B7" s="5" t="s">
        <v>8</v>
      </c>
      <c r="C7" s="5" t="s">
        <v>23</v>
      </c>
      <c r="D7" s="5" t="s">
        <v>30</v>
      </c>
      <c r="E7" s="5" t="s">
        <v>32</v>
      </c>
      <c r="F7" s="5">
        <v>20945</v>
      </c>
      <c r="H7" s="10">
        <f>SUMIFS(F5:F20,D5:D20,"Delhi",E5:E20,"Telecaller")</f>
        <v>60132</v>
      </c>
      <c r="I7" s="10"/>
      <c r="J7" s="10"/>
      <c r="K7" s="10"/>
      <c r="L7" s="10"/>
      <c r="N7" s="5" t="s">
        <v>21</v>
      </c>
      <c r="O7" s="5" t="s">
        <v>24</v>
      </c>
      <c r="P7" s="5" t="s">
        <v>32</v>
      </c>
    </row>
    <row r="8" spans="1:18" ht="13" customHeight="1" x14ac:dyDescent="0.35">
      <c r="B8" s="5" t="s">
        <v>9</v>
      </c>
      <c r="C8" s="5" t="s">
        <v>21</v>
      </c>
      <c r="D8" s="6" t="s">
        <v>25</v>
      </c>
      <c r="E8" s="5" t="s">
        <v>33</v>
      </c>
      <c r="F8" s="5">
        <v>48860</v>
      </c>
      <c r="H8" s="10"/>
      <c r="I8" s="10"/>
      <c r="J8" s="10"/>
      <c r="K8" s="10"/>
      <c r="L8" s="10"/>
      <c r="N8" s="5" t="s">
        <v>22</v>
      </c>
      <c r="O8" s="5" t="s">
        <v>28</v>
      </c>
      <c r="P8" s="5" t="s">
        <v>33</v>
      </c>
    </row>
    <row r="9" spans="1:18" ht="13" customHeight="1" x14ac:dyDescent="0.35">
      <c r="B9" s="5" t="s">
        <v>10</v>
      </c>
      <c r="C9" s="5" t="s">
        <v>22</v>
      </c>
      <c r="D9" s="5" t="s">
        <v>29</v>
      </c>
      <c r="E9" s="5" t="s">
        <v>32</v>
      </c>
      <c r="F9" s="5">
        <v>45443</v>
      </c>
      <c r="N9" s="5" t="s">
        <v>23</v>
      </c>
      <c r="O9" s="5" t="s">
        <v>30</v>
      </c>
    </row>
    <row r="10" spans="1:18" ht="13" customHeight="1" x14ac:dyDescent="0.35">
      <c r="B10" s="5" t="s">
        <v>11</v>
      </c>
      <c r="C10" s="5" t="s">
        <v>23</v>
      </c>
      <c r="D10" s="5" t="s">
        <v>30</v>
      </c>
      <c r="E10" s="5" t="s">
        <v>33</v>
      </c>
      <c r="F10" s="5">
        <v>38586</v>
      </c>
      <c r="O10" s="17" t="s">
        <v>25</v>
      </c>
    </row>
    <row r="11" spans="1:18" ht="13" customHeight="1" x14ac:dyDescent="0.35">
      <c r="B11" s="5" t="s">
        <v>12</v>
      </c>
      <c r="C11" s="5" t="s">
        <v>21</v>
      </c>
      <c r="D11" s="6" t="s">
        <v>26</v>
      </c>
      <c r="E11" s="5" t="s">
        <v>32</v>
      </c>
      <c r="F11" s="5">
        <v>18947</v>
      </c>
      <c r="O11" s="5" t="s">
        <v>29</v>
      </c>
    </row>
    <row r="12" spans="1:18" ht="13" customHeight="1" x14ac:dyDescent="0.35">
      <c r="B12" s="5" t="s">
        <v>13</v>
      </c>
      <c r="C12" s="5" t="s">
        <v>22</v>
      </c>
      <c r="D12" s="5" t="s">
        <v>28</v>
      </c>
      <c r="E12" s="5" t="s">
        <v>33</v>
      </c>
      <c r="F12" s="5">
        <v>39939</v>
      </c>
      <c r="O12" s="17" t="s">
        <v>26</v>
      </c>
    </row>
    <row r="13" spans="1:18" ht="13" customHeight="1" x14ac:dyDescent="0.35">
      <c r="B13" s="5" t="s">
        <v>14</v>
      </c>
      <c r="C13" s="5" t="s">
        <v>23</v>
      </c>
      <c r="D13" s="5" t="s">
        <v>30</v>
      </c>
      <c r="E13" s="5" t="s">
        <v>32</v>
      </c>
      <c r="F13" s="5">
        <v>23303</v>
      </c>
      <c r="O13" s="5" t="s">
        <v>31</v>
      </c>
    </row>
    <row r="14" spans="1:18" ht="13" customHeight="1" x14ac:dyDescent="0.35">
      <c r="B14" s="5" t="s">
        <v>15</v>
      </c>
      <c r="C14" s="5" t="s">
        <v>21</v>
      </c>
      <c r="D14" s="6" t="s">
        <v>26</v>
      </c>
      <c r="E14" s="5" t="s">
        <v>33</v>
      </c>
      <c r="F14" s="5">
        <v>42303</v>
      </c>
    </row>
    <row r="15" spans="1:18" ht="13" customHeight="1" x14ac:dyDescent="0.35">
      <c r="B15" s="5" t="s">
        <v>16</v>
      </c>
      <c r="C15" s="5" t="s">
        <v>22</v>
      </c>
      <c r="D15" s="5" t="s">
        <v>28</v>
      </c>
      <c r="E15" s="5" t="s">
        <v>33</v>
      </c>
      <c r="F15" s="5">
        <v>22696</v>
      </c>
    </row>
    <row r="16" spans="1:18" ht="13" customHeight="1" x14ac:dyDescent="0.35">
      <c r="B16" s="5" t="s">
        <v>17</v>
      </c>
      <c r="C16" s="5" t="s">
        <v>23</v>
      </c>
      <c r="D16" s="5" t="s">
        <v>31</v>
      </c>
      <c r="E16" s="5" t="s">
        <v>32</v>
      </c>
      <c r="F16" s="5">
        <v>43413</v>
      </c>
      <c r="H16" s="16" t="s">
        <v>2</v>
      </c>
      <c r="I16" s="16" t="s">
        <v>3</v>
      </c>
      <c r="J16" s="16" t="s">
        <v>41</v>
      </c>
      <c r="K16" s="16" t="s">
        <v>48</v>
      </c>
    </row>
    <row r="17" spans="2:11" ht="13" customHeight="1" x14ac:dyDescent="0.35">
      <c r="B17" s="5" t="s">
        <v>18</v>
      </c>
      <c r="C17" s="5" t="s">
        <v>21</v>
      </c>
      <c r="D17" s="5" t="s">
        <v>24</v>
      </c>
      <c r="E17" s="5" t="s">
        <v>33</v>
      </c>
      <c r="F17" s="5">
        <v>41818</v>
      </c>
      <c r="H17" s="15" t="s">
        <v>21</v>
      </c>
      <c r="I17" s="15" t="s">
        <v>26</v>
      </c>
      <c r="J17" s="15" t="s">
        <v>33</v>
      </c>
      <c r="K17" s="9">
        <f>SUMIFS(F5:F20,C5:C20,H17,D5:D20,I17,E5:E20,J17)</f>
        <v>42303</v>
      </c>
    </row>
    <row r="18" spans="2:11" ht="13" customHeight="1" x14ac:dyDescent="0.35">
      <c r="B18" s="5" t="s">
        <v>19</v>
      </c>
      <c r="C18" s="5" t="s">
        <v>22</v>
      </c>
      <c r="D18" s="5" t="s">
        <v>29</v>
      </c>
      <c r="E18" s="5" t="s">
        <v>33</v>
      </c>
      <c r="F18" s="5">
        <v>28102</v>
      </c>
    </row>
    <row r="19" spans="2:11" ht="13" customHeight="1" x14ac:dyDescent="0.35">
      <c r="B19" s="5" t="s">
        <v>20</v>
      </c>
      <c r="C19" s="5" t="s">
        <v>23</v>
      </c>
      <c r="D19" s="5" t="s">
        <v>31</v>
      </c>
      <c r="E19" s="5" t="s">
        <v>32</v>
      </c>
      <c r="F19" s="5">
        <v>43759</v>
      </c>
    </row>
    <row r="20" spans="2:11" ht="13" customHeight="1" x14ac:dyDescent="0.35">
      <c r="B20" s="7" t="s">
        <v>27</v>
      </c>
      <c r="C20" s="7" t="s">
        <v>21</v>
      </c>
      <c r="D20" s="5" t="s">
        <v>26</v>
      </c>
      <c r="E20" s="5" t="s">
        <v>32</v>
      </c>
      <c r="F20" s="5">
        <v>41185</v>
      </c>
    </row>
  </sheetData>
  <dataConsolidate/>
  <mergeCells count="3">
    <mergeCell ref="H4:O4"/>
    <mergeCell ref="A1:R2"/>
    <mergeCell ref="H7:L8"/>
  </mergeCells>
  <dataValidations count="3">
    <dataValidation type="list" allowBlank="1" showInputMessage="1" showErrorMessage="1" sqref="H17" xr:uid="{081B8D98-E259-479B-8F5D-616B016FF72E}">
      <formula1>$N$7:$N$9</formula1>
    </dataValidation>
    <dataValidation type="list" allowBlank="1" showInputMessage="1" showErrorMessage="1" sqref="I17" xr:uid="{E9F42BC0-5EB1-449E-B6AE-A9EB745530DC}">
      <formula1>$O$7:$O$13</formula1>
    </dataValidation>
    <dataValidation type="list" allowBlank="1" showInputMessage="1" showErrorMessage="1" sqref="J17" xr:uid="{0C0D74CD-3C8D-4DC6-9BED-877A5C222267}">
      <formula1>$P$7:$P$8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07E2-86E8-4BD6-A47E-D60100CF7E90}">
  <dimension ref="A1:R20"/>
  <sheetViews>
    <sheetView workbookViewId="0">
      <selection activeCell="K15" sqref="K15"/>
    </sheetView>
  </sheetViews>
  <sheetFormatPr defaultRowHeight="14.5" x14ac:dyDescent="0.35"/>
  <cols>
    <col min="5" max="5" width="10.26953125" customWidth="1"/>
    <col min="6" max="6" width="9.453125" customWidth="1"/>
    <col min="8" max="8" width="12.6328125" customWidth="1"/>
  </cols>
  <sheetData>
    <row r="1" spans="1:18" x14ac:dyDescent="0.35">
      <c r="A1" s="13" t="s">
        <v>40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8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4" spans="1:18" ht="13" customHeight="1" x14ac:dyDescent="0.35">
      <c r="B4" s="4" t="s">
        <v>1</v>
      </c>
      <c r="C4" s="4" t="s">
        <v>2</v>
      </c>
      <c r="D4" s="4" t="s">
        <v>3</v>
      </c>
      <c r="E4" s="4" t="s">
        <v>5</v>
      </c>
      <c r="F4" s="4" t="s">
        <v>4</v>
      </c>
      <c r="H4" s="8" t="s">
        <v>45</v>
      </c>
      <c r="I4" s="8"/>
      <c r="J4" s="8"/>
      <c r="K4" s="8"/>
      <c r="L4" s="8"/>
      <c r="M4" s="8"/>
      <c r="N4" s="8"/>
      <c r="O4" s="8"/>
      <c r="Q4" s="4" t="s">
        <v>3</v>
      </c>
    </row>
    <row r="5" spans="1:18" ht="13" customHeight="1" x14ac:dyDescent="0.35">
      <c r="B5" s="5" t="s">
        <v>6</v>
      </c>
      <c r="C5" s="5" t="s">
        <v>21</v>
      </c>
      <c r="D5" t="s">
        <v>24</v>
      </c>
      <c r="E5" s="5" t="s">
        <v>32</v>
      </c>
      <c r="F5" s="5">
        <v>30224</v>
      </c>
      <c r="Q5" s="5" t="s">
        <v>24</v>
      </c>
    </row>
    <row r="6" spans="1:18" ht="13" customHeight="1" x14ac:dyDescent="0.35">
      <c r="B6" s="5" t="s">
        <v>7</v>
      </c>
      <c r="C6" s="5" t="s">
        <v>22</v>
      </c>
      <c r="D6" s="5" t="s">
        <v>28</v>
      </c>
      <c r="E6" s="5" t="s">
        <v>33</v>
      </c>
      <c r="F6" s="5">
        <v>35746</v>
      </c>
      <c r="H6" s="2" t="s">
        <v>34</v>
      </c>
      <c r="I6" s="2" t="s">
        <v>42</v>
      </c>
      <c r="J6" s="2"/>
      <c r="K6" s="2"/>
      <c r="Q6" s="5" t="s">
        <v>28</v>
      </c>
    </row>
    <row r="7" spans="1:18" ht="13" customHeight="1" x14ac:dyDescent="0.35">
      <c r="B7" s="5" t="s">
        <v>8</v>
      </c>
      <c r="C7" s="5" t="s">
        <v>23</v>
      </c>
      <c r="D7" s="5" t="s">
        <v>30</v>
      </c>
      <c r="E7" s="5" t="s">
        <v>32</v>
      </c>
      <c r="F7" s="5">
        <v>20945</v>
      </c>
      <c r="H7" s="10">
        <f>AVERAGEIF(C5:C20,"North",F5:F20)</f>
        <v>37222.833333333336</v>
      </c>
      <c r="I7" s="10"/>
      <c r="J7" s="10"/>
      <c r="K7" s="10"/>
      <c r="Q7" s="5" t="s">
        <v>30</v>
      </c>
    </row>
    <row r="8" spans="1:18" ht="13" customHeight="1" x14ac:dyDescent="0.35">
      <c r="B8" s="5" t="s">
        <v>9</v>
      </c>
      <c r="C8" s="5" t="s">
        <v>21</v>
      </c>
      <c r="D8" s="6" t="s">
        <v>25</v>
      </c>
      <c r="E8" s="5" t="s">
        <v>33</v>
      </c>
      <c r="F8" s="5">
        <v>48860</v>
      </c>
      <c r="H8" s="10"/>
      <c r="I8" s="10"/>
      <c r="J8" s="10"/>
      <c r="K8" s="10"/>
      <c r="Q8" s="17" t="s">
        <v>25</v>
      </c>
    </row>
    <row r="9" spans="1:18" ht="13" customHeight="1" x14ac:dyDescent="0.35">
      <c r="B9" s="5" t="s">
        <v>10</v>
      </c>
      <c r="C9" s="5" t="s">
        <v>22</v>
      </c>
      <c r="D9" s="5" t="s">
        <v>29</v>
      </c>
      <c r="E9" s="5" t="s">
        <v>32</v>
      </c>
      <c r="F9" s="5">
        <v>45443</v>
      </c>
      <c r="Q9" s="5" t="s">
        <v>29</v>
      </c>
    </row>
    <row r="10" spans="1:18" ht="13" customHeight="1" x14ac:dyDescent="0.35">
      <c r="B10" s="5" t="s">
        <v>11</v>
      </c>
      <c r="C10" s="5" t="s">
        <v>23</v>
      </c>
      <c r="D10" s="5" t="s">
        <v>30</v>
      </c>
      <c r="E10" s="5" t="s">
        <v>33</v>
      </c>
      <c r="F10" s="5">
        <v>38586</v>
      </c>
      <c r="H10" s="3" t="s">
        <v>46</v>
      </c>
      <c r="I10" s="3" t="s">
        <v>47</v>
      </c>
      <c r="Q10" s="17" t="s">
        <v>26</v>
      </c>
    </row>
    <row r="11" spans="1:18" ht="13" customHeight="1" x14ac:dyDescent="0.35">
      <c r="B11" s="5" t="s">
        <v>12</v>
      </c>
      <c r="C11" s="5" t="s">
        <v>21</v>
      </c>
      <c r="D11" s="6" t="s">
        <v>26</v>
      </c>
      <c r="E11" s="5" t="s">
        <v>32</v>
      </c>
      <c r="F11" s="5">
        <v>18947</v>
      </c>
      <c r="H11" s="2" t="s">
        <v>31</v>
      </c>
      <c r="I11" s="9">
        <f>AVERAGEIF(D5:D20,H11,F5:F20)</f>
        <v>43586</v>
      </c>
      <c r="Q11" s="5" t="s">
        <v>31</v>
      </c>
    </row>
    <row r="12" spans="1:18" ht="13" customHeight="1" x14ac:dyDescent="0.35">
      <c r="B12" s="5" t="s">
        <v>13</v>
      </c>
      <c r="C12" s="5" t="s">
        <v>22</v>
      </c>
      <c r="D12" s="5" t="s">
        <v>28</v>
      </c>
      <c r="E12" s="5" t="s">
        <v>33</v>
      </c>
      <c r="F12" s="5">
        <v>39939</v>
      </c>
    </row>
    <row r="13" spans="1:18" ht="13" customHeight="1" x14ac:dyDescent="0.35">
      <c r="B13" s="5" t="s">
        <v>14</v>
      </c>
      <c r="C13" s="5" t="s">
        <v>23</v>
      </c>
      <c r="D13" s="5" t="s">
        <v>30</v>
      </c>
      <c r="E13" s="5" t="s">
        <v>32</v>
      </c>
      <c r="F13" s="5">
        <v>23303</v>
      </c>
    </row>
    <row r="14" spans="1:18" ht="13" customHeight="1" x14ac:dyDescent="0.35">
      <c r="B14" s="5" t="s">
        <v>15</v>
      </c>
      <c r="C14" s="5" t="s">
        <v>21</v>
      </c>
      <c r="D14" s="6" t="s">
        <v>26</v>
      </c>
      <c r="E14" s="5" t="s">
        <v>33</v>
      </c>
      <c r="F14" s="5">
        <v>42303</v>
      </c>
    </row>
    <row r="15" spans="1:18" ht="13" customHeight="1" x14ac:dyDescent="0.35">
      <c r="B15" s="5" t="s">
        <v>16</v>
      </c>
      <c r="C15" s="5" t="s">
        <v>22</v>
      </c>
      <c r="D15" s="5" t="s">
        <v>28</v>
      </c>
      <c r="E15" s="5" t="s">
        <v>33</v>
      </c>
      <c r="F15" s="5">
        <v>22696</v>
      </c>
    </row>
    <row r="16" spans="1:18" ht="13" customHeight="1" x14ac:dyDescent="0.35">
      <c r="B16" s="5" t="s">
        <v>17</v>
      </c>
      <c r="C16" s="5" t="s">
        <v>23</v>
      </c>
      <c r="D16" s="5" t="s">
        <v>31</v>
      </c>
      <c r="E16" s="5" t="s">
        <v>32</v>
      </c>
      <c r="F16" s="5">
        <v>43413</v>
      </c>
    </row>
    <row r="17" spans="2:6" ht="13" customHeight="1" x14ac:dyDescent="0.35">
      <c r="B17" s="5" t="s">
        <v>18</v>
      </c>
      <c r="C17" s="5" t="s">
        <v>21</v>
      </c>
      <c r="D17" s="5" t="s">
        <v>24</v>
      </c>
      <c r="E17" s="5" t="s">
        <v>33</v>
      </c>
      <c r="F17" s="5">
        <v>41818</v>
      </c>
    </row>
    <row r="18" spans="2:6" ht="13" customHeight="1" x14ac:dyDescent="0.35">
      <c r="B18" s="5" t="s">
        <v>19</v>
      </c>
      <c r="C18" s="5" t="s">
        <v>22</v>
      </c>
      <c r="D18" s="5" t="s">
        <v>29</v>
      </c>
      <c r="E18" s="5" t="s">
        <v>33</v>
      </c>
      <c r="F18" s="5">
        <v>28102</v>
      </c>
    </row>
    <row r="19" spans="2:6" ht="13" customHeight="1" x14ac:dyDescent="0.35">
      <c r="B19" s="5" t="s">
        <v>20</v>
      </c>
      <c r="C19" s="5" t="s">
        <v>23</v>
      </c>
      <c r="D19" s="5" t="s">
        <v>31</v>
      </c>
      <c r="E19" s="5" t="s">
        <v>32</v>
      </c>
      <c r="F19" s="5">
        <v>43759</v>
      </c>
    </row>
    <row r="20" spans="2:6" ht="13" customHeight="1" x14ac:dyDescent="0.35">
      <c r="B20" s="7" t="s">
        <v>27</v>
      </c>
      <c r="C20" s="7" t="s">
        <v>21</v>
      </c>
      <c r="D20" s="5" t="s">
        <v>26</v>
      </c>
      <c r="E20" s="5" t="s">
        <v>32</v>
      </c>
      <c r="F20" s="5">
        <v>41185</v>
      </c>
    </row>
  </sheetData>
  <mergeCells count="3">
    <mergeCell ref="A1:R2"/>
    <mergeCell ref="H4:O4"/>
    <mergeCell ref="H7:K8"/>
  </mergeCells>
  <dataValidations count="1">
    <dataValidation type="list" allowBlank="1" showInputMessage="1" showErrorMessage="1" sqref="H11" xr:uid="{3F503AD5-FB5E-46A4-B591-B98E11B7FACA}">
      <formula1>$Q$5:$Q$11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26B5-F0FA-422D-A918-B8876FA5D429}">
  <dimension ref="A1:S20"/>
  <sheetViews>
    <sheetView workbookViewId="0">
      <selection activeCell="K16" sqref="K16"/>
    </sheetView>
  </sheetViews>
  <sheetFormatPr defaultRowHeight="14.5" x14ac:dyDescent="0.35"/>
  <cols>
    <col min="5" max="5" width="10.54296875" customWidth="1"/>
    <col min="10" max="10" width="10.90625" customWidth="1"/>
    <col min="11" max="11" width="10.36328125" customWidth="1"/>
    <col min="12" max="12" width="11.26953125" customWidth="1"/>
    <col min="18" max="18" width="10.08984375" customWidth="1"/>
  </cols>
  <sheetData>
    <row r="1" spans="1:19" ht="14.5" customHeight="1" x14ac:dyDescent="0.3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7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19" ht="13.5" customHeight="1" x14ac:dyDescent="0.35">
      <c r="B4" s="4" t="s">
        <v>1</v>
      </c>
      <c r="C4" s="4" t="s">
        <v>2</v>
      </c>
      <c r="D4" s="4" t="s">
        <v>3</v>
      </c>
      <c r="E4" s="4" t="s">
        <v>5</v>
      </c>
      <c r="F4" s="4" t="s">
        <v>4</v>
      </c>
      <c r="H4" s="8" t="s">
        <v>73</v>
      </c>
      <c r="I4" s="8"/>
      <c r="J4" s="8"/>
      <c r="K4" s="8"/>
      <c r="L4" s="8"/>
      <c r="M4" s="8"/>
      <c r="N4" s="8"/>
      <c r="O4" s="8"/>
    </row>
    <row r="5" spans="1:19" ht="13.5" customHeight="1" x14ac:dyDescent="0.35">
      <c r="B5" s="5" t="s">
        <v>6</v>
      </c>
      <c r="C5" s="5" t="s">
        <v>21</v>
      </c>
      <c r="D5" t="s">
        <v>24</v>
      </c>
      <c r="E5" s="5" t="s">
        <v>32</v>
      </c>
      <c r="F5" s="5">
        <v>30224</v>
      </c>
    </row>
    <row r="6" spans="1:19" ht="13.5" customHeight="1" x14ac:dyDescent="0.35">
      <c r="B6" s="5" t="s">
        <v>7</v>
      </c>
      <c r="C6" s="5" t="s">
        <v>22</v>
      </c>
      <c r="D6" s="5" t="s">
        <v>28</v>
      </c>
      <c r="E6" s="5" t="s">
        <v>33</v>
      </c>
      <c r="F6" s="5">
        <v>35746</v>
      </c>
      <c r="H6" s="11" t="s">
        <v>34</v>
      </c>
      <c r="I6" s="11" t="s">
        <v>51</v>
      </c>
      <c r="J6" s="11"/>
      <c r="K6" s="11"/>
      <c r="L6" s="11"/>
      <c r="M6" s="2"/>
      <c r="P6" s="4" t="s">
        <v>2</v>
      </c>
      <c r="Q6" s="4" t="s">
        <v>3</v>
      </c>
      <c r="R6" s="4" t="s">
        <v>5</v>
      </c>
    </row>
    <row r="7" spans="1:19" ht="13.5" customHeight="1" x14ac:dyDescent="0.35">
      <c r="B7" s="5" t="s">
        <v>8</v>
      </c>
      <c r="C7" s="5" t="s">
        <v>23</v>
      </c>
      <c r="D7" s="5" t="s">
        <v>30</v>
      </c>
      <c r="E7" s="5" t="s">
        <v>32</v>
      </c>
      <c r="F7" s="5">
        <v>20945</v>
      </c>
      <c r="H7" s="10">
        <f>AVERAGEIFS(F5:F20,D5:D20,"Haryana",E5:E20,"Field")</f>
        <v>45581.5</v>
      </c>
      <c r="I7" s="10"/>
      <c r="J7" s="10"/>
      <c r="K7" s="10"/>
      <c r="L7" s="10"/>
      <c r="M7" s="10"/>
      <c r="P7" s="5" t="s">
        <v>21</v>
      </c>
      <c r="Q7" t="s">
        <v>24</v>
      </c>
      <c r="R7" s="5" t="s">
        <v>32</v>
      </c>
    </row>
    <row r="8" spans="1:19" ht="13.5" customHeight="1" x14ac:dyDescent="0.35">
      <c r="B8" s="5" t="s">
        <v>9</v>
      </c>
      <c r="C8" s="5" t="s">
        <v>21</v>
      </c>
      <c r="D8" s="6" t="s">
        <v>25</v>
      </c>
      <c r="E8" s="5" t="s">
        <v>33</v>
      </c>
      <c r="F8" s="5">
        <v>48860</v>
      </c>
      <c r="H8" s="10"/>
      <c r="I8" s="10"/>
      <c r="J8" s="10"/>
      <c r="K8" s="10"/>
      <c r="L8" s="10"/>
      <c r="M8" s="10"/>
      <c r="P8" s="5" t="s">
        <v>22</v>
      </c>
      <c r="Q8" s="5" t="s">
        <v>28</v>
      </c>
      <c r="R8" s="5" t="s">
        <v>33</v>
      </c>
    </row>
    <row r="9" spans="1:19" ht="13.5" customHeight="1" x14ac:dyDescent="0.35">
      <c r="B9" s="5" t="s">
        <v>10</v>
      </c>
      <c r="C9" s="5" t="s">
        <v>22</v>
      </c>
      <c r="D9" s="5" t="s">
        <v>29</v>
      </c>
      <c r="E9" s="5" t="s">
        <v>32</v>
      </c>
      <c r="F9" s="5">
        <v>45443</v>
      </c>
      <c r="P9" s="5" t="s">
        <v>23</v>
      </c>
      <c r="Q9" s="5" t="s">
        <v>30</v>
      </c>
    </row>
    <row r="10" spans="1:19" ht="13.5" customHeight="1" x14ac:dyDescent="0.35">
      <c r="B10" s="5" t="s">
        <v>11</v>
      </c>
      <c r="C10" s="5" t="s">
        <v>23</v>
      </c>
      <c r="D10" s="5" t="s">
        <v>30</v>
      </c>
      <c r="E10" s="5" t="s">
        <v>33</v>
      </c>
      <c r="F10" s="5">
        <v>38586</v>
      </c>
      <c r="Q10" s="6" t="s">
        <v>25</v>
      </c>
    </row>
    <row r="11" spans="1:19" ht="13.5" customHeight="1" x14ac:dyDescent="0.35">
      <c r="B11" s="5" t="s">
        <v>12</v>
      </c>
      <c r="C11" s="5" t="s">
        <v>21</v>
      </c>
      <c r="D11" s="6" t="s">
        <v>26</v>
      </c>
      <c r="E11" s="5" t="s">
        <v>32</v>
      </c>
      <c r="F11" s="5">
        <v>18947</v>
      </c>
      <c r="H11" s="16" t="s">
        <v>2</v>
      </c>
      <c r="I11" s="16" t="s">
        <v>3</v>
      </c>
      <c r="J11" s="16" t="s">
        <v>41</v>
      </c>
      <c r="K11" s="16" t="s">
        <v>48</v>
      </c>
      <c r="Q11" s="5" t="s">
        <v>29</v>
      </c>
    </row>
    <row r="12" spans="1:19" ht="13.5" customHeight="1" x14ac:dyDescent="0.35">
      <c r="B12" s="5" t="s">
        <v>13</v>
      </c>
      <c r="C12" s="5" t="s">
        <v>22</v>
      </c>
      <c r="D12" s="5" t="s">
        <v>28</v>
      </c>
      <c r="E12" s="5" t="s">
        <v>33</v>
      </c>
      <c r="F12" s="5">
        <v>39939</v>
      </c>
      <c r="H12" s="15" t="s">
        <v>21</v>
      </c>
      <c r="I12" s="15" t="s">
        <v>26</v>
      </c>
      <c r="J12" s="15" t="s">
        <v>32</v>
      </c>
      <c r="K12" s="9">
        <f>AVERAGEIFS(F5:F20,C5:C20,H12,D5:D20,I12,E5:E20,J12)</f>
        <v>30066</v>
      </c>
      <c r="Q12" s="17" t="s">
        <v>26</v>
      </c>
    </row>
    <row r="13" spans="1:19" ht="13.5" customHeight="1" x14ac:dyDescent="0.35">
      <c r="B13" s="5" t="s">
        <v>14</v>
      </c>
      <c r="C13" s="5" t="s">
        <v>23</v>
      </c>
      <c r="D13" s="5" t="s">
        <v>30</v>
      </c>
      <c r="E13" s="5" t="s">
        <v>32</v>
      </c>
      <c r="F13" s="5">
        <v>23303</v>
      </c>
      <c r="Q13" s="18" t="s">
        <v>31</v>
      </c>
    </row>
    <row r="14" spans="1:19" ht="13.5" customHeight="1" x14ac:dyDescent="0.35">
      <c r="B14" s="5" t="s">
        <v>15</v>
      </c>
      <c r="C14" s="5" t="s">
        <v>21</v>
      </c>
      <c r="D14" s="6" t="s">
        <v>25</v>
      </c>
      <c r="E14" s="5" t="s">
        <v>33</v>
      </c>
      <c r="F14" s="5">
        <v>42303</v>
      </c>
      <c r="Q14" s="5" t="s">
        <v>24</v>
      </c>
    </row>
    <row r="15" spans="1:19" ht="13.5" customHeight="1" x14ac:dyDescent="0.35">
      <c r="B15" s="5" t="s">
        <v>16</v>
      </c>
      <c r="C15" s="5" t="s">
        <v>22</v>
      </c>
      <c r="D15" s="5" t="s">
        <v>28</v>
      </c>
      <c r="E15" s="5" t="s">
        <v>33</v>
      </c>
      <c r="F15" s="5">
        <v>22696</v>
      </c>
    </row>
    <row r="16" spans="1:19" ht="13.5" customHeight="1" x14ac:dyDescent="0.35">
      <c r="B16" s="5" t="s">
        <v>17</v>
      </c>
      <c r="C16" s="5" t="s">
        <v>23</v>
      </c>
      <c r="D16" s="5" t="s">
        <v>31</v>
      </c>
      <c r="E16" s="5" t="s">
        <v>32</v>
      </c>
      <c r="F16" s="5">
        <v>43413</v>
      </c>
    </row>
    <row r="17" spans="2:6" ht="13.5" customHeight="1" x14ac:dyDescent="0.35">
      <c r="B17" s="5" t="s">
        <v>18</v>
      </c>
      <c r="C17" s="5" t="s">
        <v>21</v>
      </c>
      <c r="D17" s="5" t="s">
        <v>24</v>
      </c>
      <c r="E17" s="5" t="s">
        <v>33</v>
      </c>
      <c r="F17" s="5">
        <v>41818</v>
      </c>
    </row>
    <row r="18" spans="2:6" ht="13.5" customHeight="1" x14ac:dyDescent="0.35">
      <c r="B18" s="5" t="s">
        <v>19</v>
      </c>
      <c r="C18" s="5" t="s">
        <v>22</v>
      </c>
      <c r="D18" s="5" t="s">
        <v>29</v>
      </c>
      <c r="E18" s="5" t="s">
        <v>33</v>
      </c>
      <c r="F18" s="5">
        <v>28102</v>
      </c>
    </row>
    <row r="19" spans="2:6" ht="13.5" customHeight="1" x14ac:dyDescent="0.35">
      <c r="B19" s="5" t="s">
        <v>20</v>
      </c>
      <c r="C19" s="5" t="s">
        <v>23</v>
      </c>
      <c r="D19" s="5" t="s">
        <v>31</v>
      </c>
      <c r="E19" s="5" t="s">
        <v>32</v>
      </c>
      <c r="F19" s="5">
        <v>43759</v>
      </c>
    </row>
    <row r="20" spans="2:6" ht="13.5" customHeight="1" x14ac:dyDescent="0.35">
      <c r="B20" s="7" t="s">
        <v>27</v>
      </c>
      <c r="C20" s="7" t="s">
        <v>21</v>
      </c>
      <c r="D20" s="5" t="s">
        <v>26</v>
      </c>
      <c r="E20" s="5" t="s">
        <v>32</v>
      </c>
      <c r="F20" s="5">
        <v>41185</v>
      </c>
    </row>
  </sheetData>
  <mergeCells count="3">
    <mergeCell ref="A1:S2"/>
    <mergeCell ref="H4:O4"/>
    <mergeCell ref="H7:M8"/>
  </mergeCells>
  <dataValidations count="3">
    <dataValidation type="list" allowBlank="1" showInputMessage="1" showErrorMessage="1" sqref="H12" xr:uid="{15B83000-D98A-4215-BD1A-EA7E978AC8C4}">
      <formula1>$C$4:$C$7</formula1>
    </dataValidation>
    <dataValidation type="list" allowBlank="1" showInputMessage="1" showErrorMessage="1" sqref="I12" xr:uid="{6B470180-E93E-4FE1-842B-02410B4DF939}">
      <formula1>$Q$6:$Q$13</formula1>
    </dataValidation>
    <dataValidation type="list" allowBlank="1" showInputMessage="1" showErrorMessage="1" sqref="J12" xr:uid="{9B26FC31-73EE-4B62-A4FB-3966E1490F79}">
      <formula1>$E$4:$E$6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FAB0-5F53-4E5E-91D6-CE52365ECA71}">
  <dimension ref="A1:S14"/>
  <sheetViews>
    <sheetView workbookViewId="0">
      <selection activeCell="N15" sqref="N15"/>
    </sheetView>
  </sheetViews>
  <sheetFormatPr defaultRowHeight="14.5" x14ac:dyDescent="0.35"/>
  <cols>
    <col min="7" max="7" width="10.1796875" customWidth="1"/>
    <col min="15" max="15" width="11.36328125" customWidth="1"/>
  </cols>
  <sheetData>
    <row r="1" spans="1:19" x14ac:dyDescent="0.35">
      <c r="A1" s="13" t="s">
        <v>66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6.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4" spans="1:19" ht="15.5" x14ac:dyDescent="0.35"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  <c r="H4" s="4" t="s">
        <v>58</v>
      </c>
      <c r="I4" s="4" t="s">
        <v>65</v>
      </c>
      <c r="J4" s="4" t="s">
        <v>67</v>
      </c>
      <c r="L4" s="8" t="s">
        <v>68</v>
      </c>
      <c r="M4" s="8"/>
      <c r="N4" s="8"/>
      <c r="O4" s="8"/>
      <c r="P4" s="8"/>
      <c r="Q4" s="8"/>
      <c r="R4" s="8"/>
      <c r="S4" s="8"/>
    </row>
    <row r="5" spans="1:19" x14ac:dyDescent="0.35">
      <c r="B5" s="5">
        <v>1</v>
      </c>
      <c r="C5" s="5" t="s">
        <v>6</v>
      </c>
      <c r="D5" s="5">
        <v>87</v>
      </c>
      <c r="E5" s="5">
        <v>68</v>
      </c>
      <c r="F5" s="5">
        <v>92</v>
      </c>
      <c r="G5" s="5">
        <v>92</v>
      </c>
      <c r="H5" s="5">
        <v>45</v>
      </c>
      <c r="I5" s="5">
        <f>SUM(D5:H5)</f>
        <v>384</v>
      </c>
      <c r="J5" s="5" t="str">
        <f>IF(I5&gt;=300,"Pass","Fail")</f>
        <v>Pass</v>
      </c>
    </row>
    <row r="6" spans="1:19" x14ac:dyDescent="0.35">
      <c r="B6" s="5">
        <v>2</v>
      </c>
      <c r="C6" s="5" t="s">
        <v>8</v>
      </c>
      <c r="D6" s="5">
        <v>61</v>
      </c>
      <c r="E6" s="5">
        <v>60</v>
      </c>
      <c r="F6" s="5">
        <v>78</v>
      </c>
      <c r="G6" s="5">
        <v>42</v>
      </c>
      <c r="H6" s="5">
        <v>71</v>
      </c>
      <c r="I6" s="5">
        <f t="shared" ref="I6:I14" si="0">SUM(D6:H6)</f>
        <v>312</v>
      </c>
      <c r="J6" s="5" t="str">
        <f t="shared" ref="J6:J14" si="1">IF(I6&gt;=300,"Pass","Fail")</f>
        <v>Pass</v>
      </c>
      <c r="L6" s="2" t="s">
        <v>34</v>
      </c>
      <c r="M6" s="2" t="s">
        <v>69</v>
      </c>
      <c r="N6" s="2"/>
      <c r="O6" s="2"/>
    </row>
    <row r="7" spans="1:19" x14ac:dyDescent="0.35">
      <c r="B7" s="5">
        <v>3</v>
      </c>
      <c r="C7" s="5" t="s">
        <v>9</v>
      </c>
      <c r="D7" s="5">
        <v>51</v>
      </c>
      <c r="E7" s="5">
        <v>96</v>
      </c>
      <c r="F7" s="5">
        <v>94</v>
      </c>
      <c r="G7" s="5">
        <v>97</v>
      </c>
      <c r="H7" s="5">
        <v>27</v>
      </c>
      <c r="I7" s="5">
        <f t="shared" si="0"/>
        <v>365</v>
      </c>
      <c r="J7" s="5" t="str">
        <f t="shared" si="1"/>
        <v>Pass</v>
      </c>
      <c r="L7" s="10">
        <f>COUNTIF(J5:J14,"Pass")</f>
        <v>8</v>
      </c>
      <c r="M7" s="10"/>
      <c r="N7" s="10"/>
      <c r="O7" s="10"/>
    </row>
    <row r="8" spans="1:19" x14ac:dyDescent="0.35">
      <c r="B8" s="5">
        <v>4</v>
      </c>
      <c r="C8" s="5" t="s">
        <v>10</v>
      </c>
      <c r="D8" s="5">
        <v>86</v>
      </c>
      <c r="E8" s="5">
        <v>97</v>
      </c>
      <c r="F8" s="5">
        <v>92</v>
      </c>
      <c r="G8" s="5">
        <v>35</v>
      </c>
      <c r="H8" s="5">
        <v>72</v>
      </c>
      <c r="I8" s="5">
        <f t="shared" si="0"/>
        <v>382</v>
      </c>
      <c r="J8" s="5" t="str">
        <f t="shared" si="1"/>
        <v>Pass</v>
      </c>
      <c r="L8" s="10"/>
      <c r="M8" s="10"/>
      <c r="N8" s="10"/>
      <c r="O8" s="10"/>
    </row>
    <row r="9" spans="1:19" x14ac:dyDescent="0.35">
      <c r="B9" s="5">
        <v>5</v>
      </c>
      <c r="C9" s="5" t="s">
        <v>59</v>
      </c>
      <c r="D9" s="5">
        <v>73</v>
      </c>
      <c r="E9" s="5">
        <v>93</v>
      </c>
      <c r="F9" s="5">
        <v>74</v>
      </c>
      <c r="G9" s="5">
        <v>71</v>
      </c>
      <c r="H9" s="5">
        <v>37</v>
      </c>
      <c r="I9" s="5">
        <f t="shared" si="0"/>
        <v>348</v>
      </c>
      <c r="J9" s="5" t="str">
        <f t="shared" si="1"/>
        <v>Pass</v>
      </c>
    </row>
    <row r="10" spans="1:19" x14ac:dyDescent="0.35">
      <c r="B10" s="5">
        <v>6</v>
      </c>
      <c r="C10" s="5" t="s">
        <v>60</v>
      </c>
      <c r="D10" s="5">
        <v>91</v>
      </c>
      <c r="E10" s="5">
        <v>95</v>
      </c>
      <c r="F10" s="5">
        <v>34</v>
      </c>
      <c r="G10" s="5">
        <v>89</v>
      </c>
      <c r="H10" s="5">
        <v>83</v>
      </c>
      <c r="I10" s="5">
        <f t="shared" si="0"/>
        <v>392</v>
      </c>
      <c r="J10" s="5" t="str">
        <f t="shared" si="1"/>
        <v>Pass</v>
      </c>
      <c r="L10" s="2" t="s">
        <v>34</v>
      </c>
      <c r="M10" s="2" t="s">
        <v>70</v>
      </c>
      <c r="N10" s="2"/>
      <c r="O10" s="2"/>
    </row>
    <row r="11" spans="1:19" x14ac:dyDescent="0.35">
      <c r="B11" s="5">
        <v>7</v>
      </c>
      <c r="C11" s="5" t="s">
        <v>61</v>
      </c>
      <c r="D11" s="5">
        <v>49</v>
      </c>
      <c r="E11" s="5">
        <v>35</v>
      </c>
      <c r="F11" s="5">
        <v>36</v>
      </c>
      <c r="G11" s="5">
        <v>25</v>
      </c>
      <c r="H11" s="5">
        <v>85</v>
      </c>
      <c r="I11" s="5">
        <f t="shared" si="0"/>
        <v>230</v>
      </c>
      <c r="J11" s="5" t="str">
        <f t="shared" si="1"/>
        <v>Fail</v>
      </c>
      <c r="L11" s="10">
        <f>COUNTIF(J5:J14,"Fail")</f>
        <v>2</v>
      </c>
      <c r="M11" s="10"/>
      <c r="N11" s="10"/>
      <c r="O11" s="10"/>
    </row>
    <row r="12" spans="1:19" x14ac:dyDescent="0.35">
      <c r="B12" s="5">
        <v>8</v>
      </c>
      <c r="C12" s="5" t="s">
        <v>62</v>
      </c>
      <c r="D12" s="5">
        <v>97</v>
      </c>
      <c r="E12" s="5">
        <v>72</v>
      </c>
      <c r="F12" s="5">
        <v>71</v>
      </c>
      <c r="G12" s="5">
        <v>72</v>
      </c>
      <c r="H12" s="5">
        <v>62</v>
      </c>
      <c r="I12" s="5">
        <f t="shared" si="0"/>
        <v>374</v>
      </c>
      <c r="J12" s="5" t="str">
        <f t="shared" si="1"/>
        <v>Pass</v>
      </c>
      <c r="L12" s="10"/>
      <c r="M12" s="10"/>
      <c r="N12" s="10"/>
      <c r="O12" s="10"/>
    </row>
    <row r="13" spans="1:19" x14ac:dyDescent="0.35">
      <c r="B13" s="5">
        <v>9</v>
      </c>
      <c r="C13" s="5" t="s">
        <v>63</v>
      </c>
      <c r="D13" s="5">
        <v>99</v>
      </c>
      <c r="E13" s="5">
        <v>53</v>
      </c>
      <c r="F13" s="5">
        <v>49</v>
      </c>
      <c r="G13" s="5">
        <v>24</v>
      </c>
      <c r="H13" s="5">
        <v>66</v>
      </c>
      <c r="I13" s="5">
        <f t="shared" si="0"/>
        <v>291</v>
      </c>
      <c r="J13" s="5" t="str">
        <f t="shared" si="1"/>
        <v>Fail</v>
      </c>
    </row>
    <row r="14" spans="1:19" x14ac:dyDescent="0.35">
      <c r="B14" s="5">
        <v>10</v>
      </c>
      <c r="C14" s="5" t="s">
        <v>64</v>
      </c>
      <c r="D14" s="5">
        <v>88</v>
      </c>
      <c r="E14" s="5">
        <v>71</v>
      </c>
      <c r="F14" s="5">
        <v>56</v>
      </c>
      <c r="G14" s="5">
        <v>93</v>
      </c>
      <c r="H14" s="5">
        <v>98</v>
      </c>
      <c r="I14" s="5">
        <f t="shared" si="0"/>
        <v>406</v>
      </c>
      <c r="J14" s="5" t="str">
        <f t="shared" si="1"/>
        <v>Pass</v>
      </c>
    </row>
  </sheetData>
  <mergeCells count="4">
    <mergeCell ref="A1:S2"/>
    <mergeCell ref="L4:S4"/>
    <mergeCell ref="L7:O8"/>
    <mergeCell ref="L11:O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79F8-C6BB-4F93-9F67-CCBC4FBDA3D4}">
  <dimension ref="A1:R20"/>
  <sheetViews>
    <sheetView tabSelected="1" topLeftCell="A10" workbookViewId="0">
      <selection activeCell="I17" sqref="I17"/>
    </sheetView>
  </sheetViews>
  <sheetFormatPr defaultRowHeight="14.5" x14ac:dyDescent="0.35"/>
  <cols>
    <col min="8" max="8" width="10.1796875" customWidth="1"/>
    <col min="9" max="9" width="10.08984375" customWidth="1"/>
    <col min="10" max="10" width="11.7265625" customWidth="1"/>
  </cols>
  <sheetData>
    <row r="1" spans="1:18" x14ac:dyDescent="0.35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5" x14ac:dyDescent="0.35">
      <c r="D3" s="12"/>
    </row>
    <row r="4" spans="1:18" ht="12.5" customHeight="1" x14ac:dyDescent="0.35">
      <c r="B4" s="4" t="s">
        <v>1</v>
      </c>
      <c r="C4" s="4" t="s">
        <v>2</v>
      </c>
      <c r="D4" s="4" t="s">
        <v>3</v>
      </c>
      <c r="E4" s="4" t="s">
        <v>5</v>
      </c>
      <c r="F4" s="4" t="s">
        <v>4</v>
      </c>
      <c r="H4" s="8" t="s">
        <v>72</v>
      </c>
      <c r="I4" s="8"/>
      <c r="J4" s="8"/>
      <c r="K4" s="8"/>
      <c r="L4" s="8"/>
      <c r="M4" s="8"/>
      <c r="N4" s="8"/>
      <c r="O4" s="8"/>
    </row>
    <row r="5" spans="1:18" x14ac:dyDescent="0.35">
      <c r="B5" s="5" t="s">
        <v>6</v>
      </c>
      <c r="C5" s="5" t="s">
        <v>21</v>
      </c>
      <c r="D5" t="s">
        <v>24</v>
      </c>
      <c r="E5" s="5" t="s">
        <v>32</v>
      </c>
      <c r="F5" s="5">
        <v>30224</v>
      </c>
    </row>
    <row r="6" spans="1:18" x14ac:dyDescent="0.35">
      <c r="B6" s="5" t="s">
        <v>7</v>
      </c>
      <c r="C6" s="5" t="s">
        <v>22</v>
      </c>
      <c r="D6" s="5" t="s">
        <v>28</v>
      </c>
      <c r="E6" s="5" t="s">
        <v>33</v>
      </c>
      <c r="F6" s="5">
        <v>35746</v>
      </c>
    </row>
    <row r="7" spans="1:18" x14ac:dyDescent="0.35">
      <c r="B7" s="5" t="s">
        <v>8</v>
      </c>
      <c r="C7" s="5" t="s">
        <v>23</v>
      </c>
      <c r="D7" s="5" t="s">
        <v>30</v>
      </c>
      <c r="E7" s="5" t="s">
        <v>32</v>
      </c>
      <c r="F7" s="5">
        <v>20945</v>
      </c>
    </row>
    <row r="8" spans="1:18" x14ac:dyDescent="0.35">
      <c r="B8" s="5" t="s">
        <v>9</v>
      </c>
      <c r="C8" s="5" t="s">
        <v>21</v>
      </c>
      <c r="D8" s="6" t="s">
        <v>25</v>
      </c>
      <c r="E8" s="5" t="s">
        <v>33</v>
      </c>
      <c r="F8" s="5">
        <v>48860</v>
      </c>
    </row>
    <row r="9" spans="1:18" x14ac:dyDescent="0.35">
      <c r="B9" s="5" t="s">
        <v>10</v>
      </c>
      <c r="C9" s="5" t="s">
        <v>22</v>
      </c>
      <c r="D9" s="5" t="s">
        <v>29</v>
      </c>
      <c r="E9" s="5" t="s">
        <v>32</v>
      </c>
      <c r="F9" s="5">
        <v>45443</v>
      </c>
    </row>
    <row r="10" spans="1:18" x14ac:dyDescent="0.35">
      <c r="B10" s="5" t="s">
        <v>11</v>
      </c>
      <c r="C10" s="5" t="s">
        <v>23</v>
      </c>
      <c r="D10" s="5" t="s">
        <v>30</v>
      </c>
      <c r="E10" s="5" t="s">
        <v>33</v>
      </c>
      <c r="F10" s="5">
        <v>38586</v>
      </c>
      <c r="H10" s="3" t="s">
        <v>2</v>
      </c>
      <c r="I10" s="3" t="s">
        <v>5</v>
      </c>
      <c r="J10" s="3" t="s">
        <v>74</v>
      </c>
    </row>
    <row r="11" spans="1:18" x14ac:dyDescent="0.35">
      <c r="B11" s="5" t="s">
        <v>12</v>
      </c>
      <c r="C11" s="5" t="s">
        <v>21</v>
      </c>
      <c r="D11" s="6" t="s">
        <v>26</v>
      </c>
      <c r="E11" s="5" t="s">
        <v>32</v>
      </c>
      <c r="F11" s="5">
        <v>18947</v>
      </c>
      <c r="H11" s="2" t="s">
        <v>23</v>
      </c>
      <c r="I11" s="2" t="s">
        <v>33</v>
      </c>
      <c r="J11" s="14">
        <f>COUNTIFS(C5:C20,H11,E5:E20,I11)</f>
        <v>1</v>
      </c>
    </row>
    <row r="12" spans="1:18" x14ac:dyDescent="0.35">
      <c r="B12" s="5" t="s">
        <v>13</v>
      </c>
      <c r="C12" s="5" t="s">
        <v>22</v>
      </c>
      <c r="D12" s="5" t="s">
        <v>28</v>
      </c>
      <c r="E12" s="5" t="s">
        <v>33</v>
      </c>
      <c r="F12" s="5">
        <v>39939</v>
      </c>
    </row>
    <row r="13" spans="1:18" x14ac:dyDescent="0.35">
      <c r="B13" s="5" t="s">
        <v>14</v>
      </c>
      <c r="C13" s="5" t="s">
        <v>23</v>
      </c>
      <c r="D13" s="5" t="s">
        <v>30</v>
      </c>
      <c r="E13" s="5" t="s">
        <v>32</v>
      </c>
      <c r="F13" s="5">
        <v>23303</v>
      </c>
    </row>
    <row r="14" spans="1:18" x14ac:dyDescent="0.35">
      <c r="B14" s="5" t="s">
        <v>15</v>
      </c>
      <c r="C14" s="5" t="s">
        <v>21</v>
      </c>
      <c r="D14" s="6" t="s">
        <v>26</v>
      </c>
      <c r="E14" s="5" t="s">
        <v>33</v>
      </c>
      <c r="F14" s="5">
        <v>42303</v>
      </c>
    </row>
    <row r="15" spans="1:18" x14ac:dyDescent="0.35">
      <c r="B15" s="5" t="s">
        <v>16</v>
      </c>
      <c r="C15" s="5" t="s">
        <v>22</v>
      </c>
      <c r="D15" s="5" t="s">
        <v>28</v>
      </c>
      <c r="E15" s="5" t="s">
        <v>33</v>
      </c>
      <c r="F15" s="5">
        <v>22696</v>
      </c>
    </row>
    <row r="16" spans="1:18" x14ac:dyDescent="0.35">
      <c r="B16" s="5" t="s">
        <v>17</v>
      </c>
      <c r="C16" s="5" t="s">
        <v>23</v>
      </c>
      <c r="D16" s="5" t="s">
        <v>31</v>
      </c>
      <c r="E16" s="5" t="s">
        <v>32</v>
      </c>
      <c r="F16" s="5">
        <v>43413</v>
      </c>
    </row>
    <row r="17" spans="2:6" x14ac:dyDescent="0.35">
      <c r="B17" s="5" t="s">
        <v>18</v>
      </c>
      <c r="C17" s="5" t="s">
        <v>21</v>
      </c>
      <c r="D17" s="5" t="s">
        <v>24</v>
      </c>
      <c r="E17" s="5" t="s">
        <v>33</v>
      </c>
      <c r="F17" s="5">
        <v>41818</v>
      </c>
    </row>
    <row r="18" spans="2:6" x14ac:dyDescent="0.35">
      <c r="B18" s="5" t="s">
        <v>19</v>
      </c>
      <c r="C18" s="5" t="s">
        <v>22</v>
      </c>
      <c r="D18" s="5" t="s">
        <v>29</v>
      </c>
      <c r="E18" s="5" t="s">
        <v>33</v>
      </c>
      <c r="F18" s="5">
        <v>28102</v>
      </c>
    </row>
    <row r="19" spans="2:6" x14ac:dyDescent="0.35">
      <c r="B19" s="5" t="s">
        <v>20</v>
      </c>
      <c r="C19" s="5" t="s">
        <v>23</v>
      </c>
      <c r="D19" s="5" t="s">
        <v>31</v>
      </c>
      <c r="E19" s="5" t="s">
        <v>32</v>
      </c>
      <c r="F19" s="5">
        <v>43759</v>
      </c>
    </row>
    <row r="20" spans="2:6" x14ac:dyDescent="0.35">
      <c r="B20" s="7" t="s">
        <v>27</v>
      </c>
      <c r="C20" s="7" t="s">
        <v>21</v>
      </c>
      <c r="D20" s="5" t="s">
        <v>26</v>
      </c>
      <c r="E20" s="5" t="s">
        <v>32</v>
      </c>
      <c r="F20" s="5">
        <v>41185</v>
      </c>
    </row>
  </sheetData>
  <mergeCells count="2">
    <mergeCell ref="A1:R2"/>
    <mergeCell ref="H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SUMIF</vt:lpstr>
      <vt:lpstr>SUMIFS</vt:lpstr>
      <vt:lpstr>AVERAGEIF</vt:lpstr>
      <vt:lpstr>AVERAGEIFS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Verma</dc:creator>
  <cp:lastModifiedBy>Adarsh Verma</cp:lastModifiedBy>
  <dcterms:created xsi:type="dcterms:W3CDTF">2025-04-02T04:04:08Z</dcterms:created>
  <dcterms:modified xsi:type="dcterms:W3CDTF">2025-04-02T08:48:06Z</dcterms:modified>
</cp:coreProperties>
</file>