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steering\Desktop\ADCTests\"/>
    </mc:Choice>
  </mc:AlternateContent>
  <bookViews>
    <workbookView xWindow="0" yWindow="0" windowWidth="27870" windowHeight="15645" activeTab="6"/>
  </bookViews>
  <sheets>
    <sheet name="ColoradoCounties" sheetId="1" r:id="rId1"/>
    <sheet name="KansasCounties" sheetId="2" r:id="rId2"/>
    <sheet name="OklahomaCounties" sheetId="3" r:id="rId3"/>
    <sheet name="Chart1" sheetId="5" r:id="rId4"/>
    <sheet name="Chart2" sheetId="8" r:id="rId5"/>
    <sheet name="CountiesPopulations" sheetId="4" r:id="rId6"/>
    <sheet name="Chart3" sheetId="10" r:id="rId7"/>
    <sheet name="Class Size vs Time" sheetId="9" r:id="rId8"/>
  </sheets>
  <definedNames>
    <definedName name="solver_adj" localSheetId="5" hidden="1">CountiesPopulations!$L$3,CountiesPopulations!$L$4</definedName>
    <definedName name="solver_cvg" localSheetId="5" hidden="1">0.0001</definedName>
    <definedName name="solver_drv" localSheetId="5" hidden="1">2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CountiesPopulations!$L$4</definedName>
    <definedName name="solver_lhs2" localSheetId="5" hidden="1">CountiesPopulations!$L$4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CountiesPopulations!$L$5</definedName>
    <definedName name="solver_pre" localSheetId="5" hidden="1">0.000001</definedName>
    <definedName name="solver_rbv" localSheetId="5" hidden="1">2</definedName>
    <definedName name="solver_rel1" localSheetId="5" hidden="1">1</definedName>
    <definedName name="solver_rel2" localSheetId="5" hidden="1">3</definedName>
    <definedName name="solver_rhs1" localSheetId="5" hidden="1">0.5</definedName>
    <definedName name="solver_rhs2" localSheetId="5" hidden="1">-0.2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9" l="1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4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B6" i="9"/>
  <c r="B7" i="9" s="1"/>
  <c r="B5" i="9"/>
  <c r="B8" i="9" l="1"/>
  <c r="B9" i="9" l="1"/>
  <c r="B10" i="9" l="1"/>
  <c r="B11" i="9" l="1"/>
  <c r="B12" i="9" l="1"/>
  <c r="B13" i="9" l="1"/>
  <c r="B14" i="9" l="1"/>
  <c r="B15" i="9" l="1"/>
  <c r="B16" i="9" l="1"/>
  <c r="B17" i="9" l="1"/>
  <c r="B18" i="9" l="1"/>
  <c r="B19" i="9" l="1"/>
  <c r="B20" i="9" l="1"/>
  <c r="B21" i="9" l="1"/>
  <c r="B22" i="9" l="1"/>
  <c r="B23" i="9" l="1"/>
  <c r="B24" i="9" l="1"/>
  <c r="B25" i="9" l="1"/>
  <c r="B26" i="9" l="1"/>
  <c r="B27" i="9" l="1"/>
  <c r="B28" i="9" l="1"/>
  <c r="B29" i="9" l="1"/>
  <c r="B30" i="9" l="1"/>
  <c r="B31" i="9" l="1"/>
  <c r="B32" i="9" l="1"/>
  <c r="B33" i="9" l="1"/>
  <c r="B34" i="9" l="1"/>
  <c r="B35" i="9" l="1"/>
  <c r="B36" i="9" l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J47" i="4" l="1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M2" i="4"/>
  <c r="O2" i="4" l="1"/>
  <c r="P2" i="4"/>
  <c r="M4" i="4"/>
  <c r="O4" i="4" s="1"/>
  <c r="M3" i="4"/>
  <c r="O3" i="4" l="1"/>
  <c r="P3" i="4"/>
  <c r="P4" i="4"/>
  <c r="M47" i="4" l="1"/>
  <c r="O47" i="4" s="1"/>
  <c r="M46" i="4"/>
  <c r="O46" i="4" s="1"/>
  <c r="M45" i="4"/>
  <c r="O45" i="4" s="1"/>
  <c r="M44" i="4"/>
  <c r="O44" i="4" s="1"/>
  <c r="M43" i="4"/>
  <c r="O43" i="4" s="1"/>
  <c r="M42" i="4"/>
  <c r="O42" i="4" s="1"/>
  <c r="M41" i="4"/>
  <c r="O41" i="4" s="1"/>
  <c r="M40" i="4"/>
  <c r="O40" i="4" s="1"/>
  <c r="M39" i="4"/>
  <c r="O39" i="4" s="1"/>
  <c r="M38" i="4"/>
  <c r="O38" i="4" s="1"/>
  <c r="M37" i="4"/>
  <c r="O37" i="4" s="1"/>
  <c r="M36" i="4"/>
  <c r="O36" i="4" s="1"/>
  <c r="M35" i="4"/>
  <c r="O35" i="4" s="1"/>
  <c r="M34" i="4"/>
  <c r="O34" i="4" s="1"/>
  <c r="M33" i="4"/>
  <c r="O33" i="4" s="1"/>
  <c r="M32" i="4"/>
  <c r="O32" i="4" s="1"/>
  <c r="M31" i="4"/>
  <c r="O31" i="4" s="1"/>
  <c r="M30" i="4"/>
  <c r="O30" i="4" s="1"/>
  <c r="M29" i="4"/>
  <c r="O29" i="4" s="1"/>
  <c r="M28" i="4"/>
  <c r="O28" i="4" s="1"/>
  <c r="M27" i="4"/>
  <c r="O27" i="4" s="1"/>
  <c r="M26" i="4"/>
  <c r="O26" i="4" s="1"/>
  <c r="M25" i="4"/>
  <c r="O25" i="4" s="1"/>
  <c r="M24" i="4"/>
  <c r="O24" i="4" s="1"/>
  <c r="M23" i="4"/>
  <c r="O23" i="4" s="1"/>
  <c r="M22" i="4"/>
  <c r="O22" i="4" s="1"/>
  <c r="M21" i="4"/>
  <c r="O21" i="4" s="1"/>
  <c r="M20" i="4"/>
  <c r="O20" i="4" s="1"/>
  <c r="M19" i="4"/>
  <c r="O19" i="4" s="1"/>
  <c r="M18" i="4"/>
  <c r="O18" i="4" s="1"/>
  <c r="M17" i="4"/>
  <c r="O17" i="4" s="1"/>
  <c r="M16" i="4"/>
  <c r="O16" i="4" s="1"/>
  <c r="M15" i="4"/>
  <c r="O15" i="4" s="1"/>
  <c r="M14" i="4"/>
  <c r="O14" i="4" s="1"/>
  <c r="M13" i="4"/>
  <c r="O13" i="4" s="1"/>
  <c r="M12" i="4"/>
  <c r="O12" i="4" s="1"/>
  <c r="M11" i="4"/>
  <c r="O11" i="4" s="1"/>
  <c r="M10" i="4"/>
  <c r="M9" i="4"/>
  <c r="O9" i="4" s="1"/>
  <c r="M8" i="4"/>
  <c r="O8" i="4" s="1"/>
  <c r="M7" i="4"/>
  <c r="M6" i="4"/>
  <c r="O6" i="4" s="1"/>
  <c r="M5" i="4"/>
  <c r="R2" i="4" l="1"/>
  <c r="O10" i="4"/>
  <c r="L5" i="4" s="1"/>
  <c r="O7" i="4"/>
  <c r="O5" i="4"/>
  <c r="P14" i="4"/>
  <c r="P7" i="4"/>
  <c r="P32" i="4"/>
  <c r="P40" i="4"/>
  <c r="P46" i="4"/>
  <c r="P15" i="4"/>
  <c r="P8" i="4"/>
  <c r="P25" i="4"/>
  <c r="P33" i="4"/>
  <c r="P41" i="4"/>
  <c r="P38" i="4"/>
  <c r="P39" i="4"/>
  <c r="P9" i="4"/>
  <c r="P18" i="4"/>
  <c r="P34" i="4"/>
  <c r="P42" i="4"/>
  <c r="P30" i="4"/>
  <c r="P23" i="4"/>
  <c r="P16" i="4"/>
  <c r="P10" i="4"/>
  <c r="P26" i="4"/>
  <c r="P11" i="4"/>
  <c r="P19" i="4"/>
  <c r="P27" i="4"/>
  <c r="P35" i="4"/>
  <c r="P43" i="4"/>
  <c r="P6" i="4"/>
  <c r="P47" i="4"/>
  <c r="P17" i="4"/>
  <c r="P12" i="4"/>
  <c r="P20" i="4"/>
  <c r="P28" i="4"/>
  <c r="P36" i="4"/>
  <c r="P44" i="4"/>
  <c r="P22" i="4"/>
  <c r="P31" i="4"/>
  <c r="P24" i="4"/>
  <c r="P5" i="4"/>
  <c r="P13" i="4"/>
  <c r="P21" i="4"/>
  <c r="P29" i="4"/>
  <c r="P37" i="4"/>
  <c r="P45" i="4"/>
</calcChain>
</file>

<file path=xl/sharedStrings.xml><?xml version="1.0" encoding="utf-8"?>
<sst xmlns="http://schemas.openxmlformats.org/spreadsheetml/2006/main" count="720" uniqueCount="398">
  <si>
    <t>KANSAS</t>
  </si>
  <si>
    <t>FIPS</t>
  </si>
  <si>
    <t>United</t>
  </si>
  <si>
    <t>States</t>
  </si>
  <si>
    <t>County</t>
  </si>
  <si>
    <t>Baca</t>
  </si>
  <si>
    <t>Cheyenne</t>
  </si>
  <si>
    <t>Douglas</t>
  </si>
  <si>
    <t>Jackson</t>
  </si>
  <si>
    <t>Jefferson</t>
  </si>
  <si>
    <t>Kiowa</t>
  </si>
  <si>
    <t>Lincoln</t>
  </si>
  <si>
    <t>Logan</t>
  </si>
  <si>
    <t>Phillips</t>
  </si>
  <si>
    <t>Prowers</t>
  </si>
  <si>
    <t>Sedgwick</t>
  </si>
  <si>
    <t>Washington</t>
  </si>
  <si>
    <t>Clear Creek County</t>
  </si>
  <si>
    <t xml:space="preserve">Custer County </t>
  </si>
  <si>
    <t>El Paso County</t>
  </si>
  <si>
    <t xml:space="preserve">Garfield County </t>
  </si>
  <si>
    <t xml:space="preserve">Jackson County </t>
  </si>
  <si>
    <t xml:space="preserve">Jefferson County </t>
  </si>
  <si>
    <t xml:space="preserve">Kiowa County </t>
  </si>
  <si>
    <t>Kit Carson County</t>
  </si>
  <si>
    <t>La Plata County</t>
  </si>
  <si>
    <t>Las Animas County</t>
  </si>
  <si>
    <t xml:space="preserve">Lincoln County </t>
  </si>
  <si>
    <t xml:space="preserve">Logan County </t>
  </si>
  <si>
    <t>Rio Blanco County</t>
  </si>
  <si>
    <t>Rio Grande County</t>
  </si>
  <si>
    <t>San Juan County</t>
  </si>
  <si>
    <t>San Miguel County</t>
  </si>
  <si>
    <t xml:space="preserve">Washington County 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</si>
  <si>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</si>
  <si>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</si>
  <si>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</si>
  <si>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</si>
  <si>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</si>
  <si>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</si>
  <si>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</si>
  <si>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Chaffee County</t>
  </si>
  <si>
    <t>Cheyenne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</si>
  <si>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</si>
  <si>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</si>
  <si>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</si>
  <si>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</si>
  <si>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</si>
  <si>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</si>
  <si>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</si>
  <si>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</si>
  <si>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</si>
  <si>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</si>
  <si>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</si>
  <si>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</si>
  <si>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</si>
  <si>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</si>
  <si>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</si>
  <si>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</si>
  <si>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</si>
  <si>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Jackson County</t>
  </si>
  <si>
    <t>Jefferson County</t>
  </si>
  <si>
    <t>Kiowa County</t>
  </si>
  <si>
    <t>Lake County</t>
  </si>
  <si>
    <t>Larimer County</t>
  </si>
  <si>
    <t>Lincoln County</t>
  </si>
  <si>
    <t>Logan County</t>
  </si>
  <si>
    <t>Mesa County</t>
  </si>
  <si>
    <t>Mineral County</t>
  </si>
  <si>
    <t>Moffat County</t>
  </si>
  <si>
    <t>Montezuma County</t>
  </si>
  <si>
    <t>Montrose County</t>
  </si>
  <si>
    <t>Morgan County</t>
  </si>
  <si>
    <t>Otero County</t>
  </si>
  <si>
    <t>Ouray County</t>
  </si>
  <si>
    <t>Park County</t>
  </si>
  <si>
    <t>Phillips County</t>
  </si>
  <si>
    <t>Pitkin County</t>
  </si>
  <si>
    <t>Prowers County</t>
  </si>
  <si>
    <t>Pueblo County</t>
  </si>
  <si>
    <t>Routt County</t>
  </si>
  <si>
    <t>Saguache County</t>
  </si>
  <si>
    <t>Sedgwick County</t>
  </si>
  <si>
    <t>Summit County</t>
  </si>
  <si>
    <t>Teller County</t>
  </si>
  <si>
    <t>Washington County</t>
  </si>
  <si>
    <t>Weld County</t>
  </si>
  <si>
    <t>Yuma County</t>
  </si>
  <si>
    <t>ID</t>
  </si>
  <si>
    <t>Population</t>
  </si>
  <si>
    <t>of</t>
  </si>
  <si>
    <t>Counties</t>
  </si>
  <si>
    <t>by</t>
  </si>
  <si>
    <t>Decennial</t>
  </si>
  <si>
    <t>Compiled</t>
  </si>
  <si>
    <t>and</t>
  </si>
  <si>
    <t>edited</t>
  </si>
  <si>
    <t>Richard</t>
  </si>
  <si>
    <t>Division</t>
  </si>
  <si>
    <t>US</t>
  </si>
  <si>
    <t>Bureau</t>
  </si>
  <si>
    <t>the</t>
  </si>
  <si>
    <t>Washington,</t>
  </si>
  <si>
    <t>DC</t>
  </si>
  <si>
    <t>Please</t>
  </si>
  <si>
    <t>see</t>
  </si>
  <si>
    <t>file,</t>
  </si>
  <si>
    <t>1900-90.doc</t>
  </si>
  <si>
    <t>for</t>
  </si>
  <si>
    <t>Kansas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</si>
  <si>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</si>
  <si>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</si>
  <si>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</si>
  <si>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</si>
  <si>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</si>
  <si>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</si>
  <si>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</si>
  <si>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</si>
  <si>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</si>
  <si>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</si>
  <si>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</si>
  <si>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</si>
  <si>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</si>
  <si>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</si>
  <si>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</si>
  <si>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</si>
  <si>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</si>
  <si>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</si>
  <si>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</si>
  <si>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</si>
  <si>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</si>
  <si>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</si>
  <si>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</si>
  <si>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</si>
  <si>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</si>
  <si>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</si>
  <si>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</si>
  <si>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</si>
  <si>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</si>
  <si>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</si>
  <si>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</si>
  <si>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</si>
  <si>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</si>
  <si>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</si>
  <si>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</si>
  <si>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</si>
  <si>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</si>
  <si>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</si>
  <si>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</si>
  <si>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</si>
  <si>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Jewell</t>
  </si>
  <si>
    <t>Johnson</t>
  </si>
  <si>
    <t>Kearny</t>
  </si>
  <si>
    <t>Kingman</t>
  </si>
  <si>
    <t>Labette</t>
  </si>
  <si>
    <t>Lane</t>
  </si>
  <si>
    <t>Leavenworth</t>
  </si>
  <si>
    <t>Linn</t>
  </si>
  <si>
    <t>Lyon</t>
  </si>
  <si>
    <t>McPherson</t>
  </si>
  <si>
    <t>Marion</t>
  </si>
  <si>
    <t>Marshall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</si>
  <si>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</si>
  <si>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</si>
  <si>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</si>
  <si>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</si>
  <si>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</si>
  <si>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</si>
  <si>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</si>
  <si>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</si>
  <si>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</si>
  <si>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</si>
  <si>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</si>
  <si>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</si>
  <si>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</si>
  <si>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</si>
  <si>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</si>
  <si>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</si>
  <si>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</si>
  <si>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</si>
  <si>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</si>
  <si>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</si>
  <si>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</si>
  <si>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</si>
  <si>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</si>
  <si>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</si>
  <si>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</si>
  <si>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</si>
  <si>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</si>
  <si>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</si>
  <si>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</si>
  <si>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</si>
  <si>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</si>
  <si>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</si>
  <si>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</si>
  <si>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</si>
  <si>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</si>
  <si>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</si>
  <si>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</si>
  <si>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</si>
  <si>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</si>
  <si>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Wichita</t>
  </si>
  <si>
    <t>Wilson</t>
  </si>
  <si>
    <t>Woodson</t>
  </si>
  <si>
    <t>Wyandotte</t>
  </si>
  <si>
    <t>Allen County</t>
  </si>
  <si>
    <t>Anderson County</t>
  </si>
  <si>
    <t>Atchison County</t>
  </si>
  <si>
    <t>Barber County</t>
  </si>
  <si>
    <t>Barton County</t>
  </si>
  <si>
    <t>Bourbon County</t>
  </si>
  <si>
    <t>Brown County</t>
  </si>
  <si>
    <t>Butler County</t>
  </si>
  <si>
    <t>Chase County</t>
  </si>
  <si>
    <t>Chautauqua County</t>
  </si>
  <si>
    <t>Cherokee County</t>
  </si>
  <si>
    <t>Clark County</t>
  </si>
  <si>
    <t>Clay County</t>
  </si>
  <si>
    <t>Cloud County</t>
  </si>
  <si>
    <t>Coffey County</t>
  </si>
  <si>
    <t>Comanche County</t>
  </si>
  <si>
    <t>Cowley County</t>
  </si>
  <si>
    <t>Crawford County</t>
  </si>
  <si>
    <t>Decatur County</t>
  </si>
  <si>
    <t>Dickinson County</t>
  </si>
  <si>
    <t>Doniphan County</t>
  </si>
  <si>
    <t>Edwards County</t>
  </si>
  <si>
    <t>Elk County</t>
  </si>
  <si>
    <t>Ellis County</t>
  </si>
  <si>
    <t>Ellsworth County</t>
  </si>
  <si>
    <t>Finney County</t>
  </si>
  <si>
    <t>Ford County</t>
  </si>
  <si>
    <t>Franklin County</t>
  </si>
  <si>
    <t>Geary County</t>
  </si>
  <si>
    <t>Gove County</t>
  </si>
  <si>
    <t>Graham County</t>
  </si>
  <si>
    <t>Grant County</t>
  </si>
  <si>
    <t>Gray County</t>
  </si>
  <si>
    <t>Greeley County</t>
  </si>
  <si>
    <t>Greenwood County</t>
  </si>
  <si>
    <t>Hamilton County</t>
  </si>
  <si>
    <t>Harper County</t>
  </si>
  <si>
    <t>Harvey County</t>
  </si>
  <si>
    <t>Haskell County</t>
  </si>
  <si>
    <t>Hodgeman County</t>
  </si>
  <si>
    <t>Jewell County</t>
  </si>
  <si>
    <t>Johnson County</t>
  </si>
  <si>
    <t>Kearny County</t>
  </si>
  <si>
    <t>Kingman County</t>
  </si>
  <si>
    <t>Labette County</t>
  </si>
  <si>
    <t>Lane County</t>
  </si>
  <si>
    <t>Leavenworth County</t>
  </si>
  <si>
    <t>Linn County</t>
  </si>
  <si>
    <t>Lyon County</t>
  </si>
  <si>
    <t>McPherson County</t>
  </si>
  <si>
    <t>Marion County</t>
  </si>
  <si>
    <t>Marshall County</t>
  </si>
  <si>
    <t>Meade County</t>
  </si>
  <si>
    <t>Miami County</t>
  </si>
  <si>
    <t>Mitchell County</t>
  </si>
  <si>
    <t>Montgomery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</si>
  <si>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</si>
  <si>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</si>
  <si>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</si>
  <si>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</si>
  <si>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</si>
  <si>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</si>
  <si>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</si>
  <si>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</si>
  <si>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</si>
  <si>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</si>
  <si>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</si>
  <si>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</si>
  <si>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</si>
  <si>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</si>
  <si>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</si>
  <si>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</si>
  <si>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</si>
  <si>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</si>
  <si>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Rush County</t>
  </si>
  <si>
    <t>Russell County</t>
  </si>
  <si>
    <t>Saline County</t>
  </si>
  <si>
    <t>Scott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</si>
  <si>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</si>
  <si>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</si>
  <si>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</si>
  <si>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</si>
  <si>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</si>
  <si>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</si>
  <si>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</si>
  <si>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</si>
  <si>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</si>
  <si>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Thomas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</si>
  <si>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</si>
  <si>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</si>
  <si>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</si>
  <si>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</si>
  <si>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</si>
  <si>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</si>
  <si>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</si>
  <si>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State</t>
  </si>
  <si>
    <t>KS</t>
  </si>
  <si>
    <t>CO</t>
  </si>
  <si>
    <t>Cimarron</t>
  </si>
  <si>
    <t xml:space="preserve">Adair County </t>
  </si>
  <si>
    <t xml:space="preserve">Alfalfa County </t>
  </si>
  <si>
    <t xml:space="preserve">Atoka County </t>
  </si>
  <si>
    <t xml:space="preserve">Beaver County </t>
  </si>
  <si>
    <t xml:space="preserve">Beckham County </t>
  </si>
  <si>
    <t xml:space="preserve">Blaine County </t>
  </si>
  <si>
    <t xml:space="preserve">Bryan County </t>
  </si>
  <si>
    <t xml:space="preserve">Caddo County </t>
  </si>
  <si>
    <t xml:space="preserve">Canadian County </t>
  </si>
  <si>
    <t xml:space="preserve">Carter County </t>
  </si>
  <si>
    <t xml:space="preserve">Cherokee County </t>
  </si>
  <si>
    <t xml:space="preserve">Choctaw County </t>
  </si>
  <si>
    <t xml:space="preserve">Cimarron County </t>
  </si>
  <si>
    <t xml:space="preserve">Cleveland County </t>
  </si>
  <si>
    <t xml:space="preserve">Coal County </t>
  </si>
  <si>
    <t xml:space="preserve">Comanche County </t>
  </si>
  <si>
    <t xml:space="preserve">Cotton County </t>
  </si>
  <si>
    <t xml:space="preserve">Craig County </t>
  </si>
  <si>
    <t xml:space="preserve">Creek County </t>
  </si>
  <si>
    <t xml:space="preserve">Day County </t>
  </si>
  <si>
    <t xml:space="preserve">Delaware County </t>
  </si>
  <si>
    <t xml:space="preserve">Dewey County </t>
  </si>
  <si>
    <t xml:space="preserve">Ellis County </t>
  </si>
  <si>
    <t xml:space="preserve">Garvin County </t>
  </si>
  <si>
    <t xml:space="preserve">Grady County </t>
  </si>
  <si>
    <t xml:space="preserve">Grant County </t>
  </si>
  <si>
    <t xml:space="preserve">Greer County </t>
  </si>
  <si>
    <t xml:space="preserve">Harmon County </t>
  </si>
  <si>
    <t xml:space="preserve">Harper County </t>
  </si>
  <si>
    <t xml:space="preserve">Haskell County </t>
  </si>
  <si>
    <t xml:space="preserve">Hughes County </t>
  </si>
  <si>
    <t xml:space="preserve">Johnston County </t>
  </si>
  <si>
    <t xml:space="preserve">Kay County </t>
  </si>
  <si>
    <t xml:space="preserve">Kingfisher County </t>
  </si>
  <si>
    <t xml:space="preserve">Latimer County </t>
  </si>
  <si>
    <t>Le Flore County</t>
  </si>
  <si>
    <t xml:space="preserve">Love County </t>
  </si>
  <si>
    <t xml:space="preserve">McClain County </t>
  </si>
  <si>
    <t xml:space="preserve">McCurtain County </t>
  </si>
  <si>
    <t xml:space="preserve">McIntosh County </t>
  </si>
  <si>
    <t xml:space="preserve">Major County </t>
  </si>
  <si>
    <t xml:space="preserve">Marshall County </t>
  </si>
  <si>
    <t xml:space="preserve">Mayes County </t>
  </si>
  <si>
    <t xml:space="preserve">Murray County </t>
  </si>
  <si>
    <t xml:space="preserve">Muskogee County </t>
  </si>
  <si>
    <t xml:space="preserve">Noble County </t>
  </si>
  <si>
    <t xml:space="preserve">Nowata County </t>
  </si>
  <si>
    <t xml:space="preserve">Okfuskee County </t>
  </si>
  <si>
    <t xml:space="preserve">Oklahoma County </t>
  </si>
  <si>
    <t xml:space="preserve">Okmulgee County </t>
  </si>
  <si>
    <t xml:space="preserve">Osage County </t>
  </si>
  <si>
    <t xml:space="preserve">Ottawa County </t>
  </si>
  <si>
    <t xml:space="preserve">Pawnee County </t>
  </si>
  <si>
    <t xml:space="preserve">Payne County </t>
  </si>
  <si>
    <t xml:space="preserve">Pittsburg County </t>
  </si>
  <si>
    <t xml:space="preserve">Pontotoc County </t>
  </si>
  <si>
    <t xml:space="preserve">Pottawatomie County </t>
  </si>
  <si>
    <t xml:space="preserve">Pushmataha County </t>
  </si>
  <si>
    <t>Roger Mills County</t>
  </si>
  <si>
    <t xml:space="preserve">Rogers County </t>
  </si>
  <si>
    <t xml:space="preserve">Seminole County </t>
  </si>
  <si>
    <t xml:space="preserve">Sequoyah County </t>
  </si>
  <si>
    <t xml:space="preserve">Stephens County </t>
  </si>
  <si>
    <t xml:space="preserve">Texas County </t>
  </si>
  <si>
    <t xml:space="preserve">Tillman County </t>
  </si>
  <si>
    <t xml:space="preserve">Tulsa County </t>
  </si>
  <si>
    <t xml:space="preserve">Wagoner County </t>
  </si>
  <si>
    <t xml:space="preserve">Washita County </t>
  </si>
  <si>
    <t xml:space="preserve">Woods County </t>
  </si>
  <si>
    <t xml:space="preserve">Woodward County </t>
  </si>
  <si>
    <t>OK</t>
  </si>
  <si>
    <t>Year</t>
  </si>
  <si>
    <t>Census Year</t>
  </si>
  <si>
    <t>Exponential</t>
  </si>
  <si>
    <t>Model</t>
  </si>
  <si>
    <t>T0</t>
  </si>
  <si>
    <t>Po</t>
  </si>
  <si>
    <t>Rate</t>
  </si>
  <si>
    <t>Estimate</t>
  </si>
  <si>
    <t>error</t>
  </si>
  <si>
    <t>rms</t>
  </si>
  <si>
    <t>error square</t>
  </si>
  <si>
    <t>1980-2017</t>
  </si>
  <si>
    <t>R^2</t>
  </si>
  <si>
    <t>Growth Rate</t>
  </si>
  <si>
    <t>Indata</t>
  </si>
  <si>
    <t>1950-2017</t>
  </si>
  <si>
    <t>1900-2017</t>
  </si>
  <si>
    <t>Weight</t>
  </si>
  <si>
    <t>Year Range</t>
  </si>
  <si>
    <t>Current Average Enrollment</t>
  </si>
  <si>
    <t>Delta Year</t>
  </si>
  <si>
    <t>Enrollment</t>
  </si>
  <si>
    <t>Current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</si>
</sst>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"/>
    <numFmt numFmtId="173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2" fontId="0" fillId="0" borderId="0" xfId="0" applyNumberFormat="1"/>
    <xf numFmtId="173" fontId="0" fillId="0" borderId="0" xfId="1" applyNumberFormat="1" applyFont="1"/>
    <xf numFmtId="10" fontId="0" fillId="0" borderId="0" xfId="1" applyNumberFormat="1" applyFont="1"/>
    <xf numFmtId="0" fontId="0" fillId="0" borderId="1" xfId="0" applyBorder="1"/>
    <xf numFmtId="0" fontId="0" fillId="0" borderId="2" xfId="0" applyBorder="1"/>
    <xf numFmtId="172" fontId="0" fillId="0" borderId="2" xfId="0" applyNumberFormat="1" applyBorder="1"/>
    <xf numFmtId="10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72" fontId="0" fillId="0" borderId="5" xfId="0" applyNumberFormat="1" applyBorder="1"/>
    <xf numFmtId="10" fontId="0" fillId="0" borderId="6" xfId="1" applyNumberFormat="1" applyFont="1" applyBorder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72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Offset</a:t>
            </a:r>
            <a:r>
              <a:rPr lang="en-US" baseline="0"/>
              <a:t> County Population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CountiesPopulations!$B$1</c:f>
              <c:strCache>
                <c:ptCount val="1"/>
                <c:pt idx="0">
                  <c:v>Prowers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CountiesPopulations!$A$2:$A$91</c:f>
              <c:numCache>
                <c:formatCode>General</c:formatCode>
                <c:ptCount val="9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</c:numCache>
            </c:numRef>
          </c:xVal>
          <c:yVal>
            <c:numRef>
              <c:f>CountiesPopulations!$B$2:$B$91</c:f>
              <c:numCache>
                <c:formatCode>General</c:formatCode>
                <c:ptCount val="90"/>
                <c:pt idx="0">
                  <c:v>3766</c:v>
                </c:pt>
                <c:pt idx="1">
                  <c:v>9520</c:v>
                </c:pt>
                <c:pt idx="2">
                  <c:v>13845</c:v>
                </c:pt>
                <c:pt idx="3">
                  <c:v>14762</c:v>
                </c:pt>
                <c:pt idx="4">
                  <c:v>12304</c:v>
                </c:pt>
                <c:pt idx="5">
                  <c:v>14836</c:v>
                </c:pt>
                <c:pt idx="6">
                  <c:v>13296</c:v>
                </c:pt>
                <c:pt idx="7">
                  <c:v>13258</c:v>
                </c:pt>
                <c:pt idx="8">
                  <c:v>13070</c:v>
                </c:pt>
                <c:pt idx="9">
                  <c:v>13024</c:v>
                </c:pt>
                <c:pt idx="10">
                  <c:v>13262</c:v>
                </c:pt>
                <c:pt idx="11">
                  <c:v>13813</c:v>
                </c:pt>
                <c:pt idx="12">
                  <c:v>14223</c:v>
                </c:pt>
                <c:pt idx="13">
                  <c:v>14116</c:v>
                </c:pt>
                <c:pt idx="14">
                  <c:v>14113</c:v>
                </c:pt>
                <c:pt idx="15">
                  <c:v>14001</c:v>
                </c:pt>
                <c:pt idx="16">
                  <c:v>13945</c:v>
                </c:pt>
                <c:pt idx="17">
                  <c:v>13503</c:v>
                </c:pt>
                <c:pt idx="18">
                  <c:v>13319</c:v>
                </c:pt>
                <c:pt idx="19">
                  <c:v>13252</c:v>
                </c:pt>
                <c:pt idx="20">
                  <c:v>13140</c:v>
                </c:pt>
                <c:pt idx="21">
                  <c:v>13194</c:v>
                </c:pt>
                <c:pt idx="22">
                  <c:v>13513</c:v>
                </c:pt>
                <c:pt idx="23">
                  <c:v>13532</c:v>
                </c:pt>
                <c:pt idx="24">
                  <c:v>13548</c:v>
                </c:pt>
                <c:pt idx="25">
                  <c:v>13660</c:v>
                </c:pt>
                <c:pt idx="26">
                  <c:v>13704</c:v>
                </c:pt>
                <c:pt idx="27">
                  <c:v>13781</c:v>
                </c:pt>
                <c:pt idx="28">
                  <c:v>14443</c:v>
                </c:pt>
                <c:pt idx="29">
                  <c:v>14251</c:v>
                </c:pt>
                <c:pt idx="30">
                  <c:v>14183</c:v>
                </c:pt>
                <c:pt idx="31">
                  <c:v>14029</c:v>
                </c:pt>
                <c:pt idx="32">
                  <c:v>13835</c:v>
                </c:pt>
                <c:pt idx="33">
                  <c:v>13750</c:v>
                </c:pt>
                <c:pt idx="34">
                  <c:v>13440</c:v>
                </c:pt>
                <c:pt idx="35">
                  <c:v>13082</c:v>
                </c:pt>
                <c:pt idx="36">
                  <c:v>13050</c:v>
                </c:pt>
                <c:pt idx="37">
                  <c:v>13021</c:v>
                </c:pt>
                <c:pt idx="38">
                  <c:v>12571</c:v>
                </c:pt>
                <c:pt idx="39">
                  <c:v>12516</c:v>
                </c:pt>
                <c:pt idx="40">
                  <c:v>12437</c:v>
                </c:pt>
                <c:pt idx="41">
                  <c:v>12331</c:v>
                </c:pt>
                <c:pt idx="42">
                  <c:v>12075</c:v>
                </c:pt>
                <c:pt idx="43">
                  <c:v>11953</c:v>
                </c:pt>
                <c:pt idx="44">
                  <c:v>11989</c:v>
                </c:pt>
                <c:pt idx="45">
                  <c:v>12070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B-437B-85EE-03C91894FBDA}"/>
            </c:ext>
          </c:extLst>
        </c:ser>
        <c:ser>
          <c:idx val="1"/>
          <c:order val="1"/>
          <c:tx>
            <c:strRef>
              <c:f>CountiesPopulations!$C$1</c:f>
              <c:strCache>
                <c:ptCount val="1"/>
                <c:pt idx="0">
                  <c:v>Baca</c:v>
                </c:pt>
              </c:strCache>
            </c:strRef>
          </c:tx>
          <c:spPr>
            <a:ln w="539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539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CountiesPopulations!$A$2:$A$91</c:f>
              <c:numCache>
                <c:formatCode>General</c:formatCode>
                <c:ptCount val="9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</c:numCache>
            </c:numRef>
          </c:xVal>
          <c:yVal>
            <c:numRef>
              <c:f>CountiesPopulations!$C$2:$C$91</c:f>
              <c:numCache>
                <c:formatCode>General</c:formatCode>
                <c:ptCount val="90"/>
                <c:pt idx="0">
                  <c:v>759</c:v>
                </c:pt>
                <c:pt idx="1">
                  <c:v>2516</c:v>
                </c:pt>
                <c:pt idx="2">
                  <c:v>8721</c:v>
                </c:pt>
                <c:pt idx="3">
                  <c:v>10570</c:v>
                </c:pt>
                <c:pt idx="4">
                  <c:v>6207</c:v>
                </c:pt>
                <c:pt idx="5">
                  <c:v>7964</c:v>
                </c:pt>
                <c:pt idx="6">
                  <c:v>6310</c:v>
                </c:pt>
                <c:pt idx="7">
                  <c:v>5674</c:v>
                </c:pt>
                <c:pt idx="8">
                  <c:v>5419</c:v>
                </c:pt>
                <c:pt idx="9">
                  <c:v>5300</c:v>
                </c:pt>
                <c:pt idx="10">
                  <c:v>5241</c:v>
                </c:pt>
                <c:pt idx="11">
                  <c:v>5186</c:v>
                </c:pt>
                <c:pt idx="12">
                  <c:v>5112</c:v>
                </c:pt>
                <c:pt idx="13">
                  <c:v>4992</c:v>
                </c:pt>
                <c:pt idx="14">
                  <c:v>4873</c:v>
                </c:pt>
                <c:pt idx="15">
                  <c:v>4873</c:v>
                </c:pt>
                <c:pt idx="16">
                  <c:v>4828</c:v>
                </c:pt>
                <c:pt idx="17">
                  <c:v>4743</c:v>
                </c:pt>
                <c:pt idx="18">
                  <c:v>4519</c:v>
                </c:pt>
                <c:pt idx="19">
                  <c:v>4494</c:v>
                </c:pt>
                <c:pt idx="20">
                  <c:v>4431</c:v>
                </c:pt>
                <c:pt idx="21">
                  <c:v>4339</c:v>
                </c:pt>
                <c:pt idx="22">
                  <c:v>4322</c:v>
                </c:pt>
                <c:pt idx="23">
                  <c:v>4373</c:v>
                </c:pt>
                <c:pt idx="24">
                  <c:v>4454</c:v>
                </c:pt>
                <c:pt idx="25">
                  <c:v>4379</c:v>
                </c:pt>
                <c:pt idx="26">
                  <c:v>4327</c:v>
                </c:pt>
                <c:pt idx="27">
                  <c:v>4319</c:v>
                </c:pt>
                <c:pt idx="28">
                  <c:v>4493</c:v>
                </c:pt>
                <c:pt idx="29">
                  <c:v>4465</c:v>
                </c:pt>
                <c:pt idx="30">
                  <c:v>4332</c:v>
                </c:pt>
                <c:pt idx="31">
                  <c:v>4113</c:v>
                </c:pt>
                <c:pt idx="32">
                  <c:v>4061</c:v>
                </c:pt>
                <c:pt idx="33">
                  <c:v>3994</c:v>
                </c:pt>
                <c:pt idx="34">
                  <c:v>3929</c:v>
                </c:pt>
                <c:pt idx="35">
                  <c:v>3863</c:v>
                </c:pt>
                <c:pt idx="36">
                  <c:v>3802</c:v>
                </c:pt>
                <c:pt idx="37">
                  <c:v>3763</c:v>
                </c:pt>
                <c:pt idx="38">
                  <c:v>3808</c:v>
                </c:pt>
                <c:pt idx="39">
                  <c:v>3778</c:v>
                </c:pt>
                <c:pt idx="40">
                  <c:v>3722</c:v>
                </c:pt>
                <c:pt idx="41">
                  <c:v>3655</c:v>
                </c:pt>
                <c:pt idx="42">
                  <c:v>3586</c:v>
                </c:pt>
                <c:pt idx="43">
                  <c:v>3552</c:v>
                </c:pt>
                <c:pt idx="44">
                  <c:v>3548</c:v>
                </c:pt>
                <c:pt idx="45">
                  <c:v>3562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B-437B-85EE-03C91894FBDA}"/>
            </c:ext>
          </c:extLst>
        </c:ser>
        <c:ser>
          <c:idx val="2"/>
          <c:order val="2"/>
          <c:tx>
            <c:strRef>
              <c:f>CountiesPopulations!$D$1</c:f>
              <c:strCache>
                <c:ptCount val="1"/>
                <c:pt idx="0">
                  <c:v>Morton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CountiesPopulations!$A$2:$A$91</c:f>
              <c:numCache>
                <c:formatCode>General</c:formatCode>
                <c:ptCount val="9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</c:numCache>
            </c:numRef>
          </c:xVal>
          <c:yVal>
            <c:numRef>
              <c:f>CountiesPopulations!$D$2:$D$91</c:f>
              <c:numCache>
                <c:formatCode>General</c:formatCode>
                <c:ptCount val="90"/>
                <c:pt idx="0">
                  <c:v>304</c:v>
                </c:pt>
                <c:pt idx="1">
                  <c:v>1333</c:v>
                </c:pt>
                <c:pt idx="2">
                  <c:v>3177</c:v>
                </c:pt>
                <c:pt idx="3">
                  <c:v>4092</c:v>
                </c:pt>
                <c:pt idx="4">
                  <c:v>2186</c:v>
                </c:pt>
                <c:pt idx="5">
                  <c:v>2610</c:v>
                </c:pt>
                <c:pt idx="6">
                  <c:v>3354</c:v>
                </c:pt>
                <c:pt idx="7">
                  <c:v>3576</c:v>
                </c:pt>
                <c:pt idx="8">
                  <c:v>3454</c:v>
                </c:pt>
                <c:pt idx="9">
                  <c:v>3456</c:v>
                </c:pt>
                <c:pt idx="10">
                  <c:v>3505</c:v>
                </c:pt>
                <c:pt idx="11">
                  <c:v>3552</c:v>
                </c:pt>
                <c:pt idx="12">
                  <c:v>3534</c:v>
                </c:pt>
                <c:pt idx="13">
                  <c:v>3560</c:v>
                </c:pt>
                <c:pt idx="14">
                  <c:v>3577</c:v>
                </c:pt>
                <c:pt idx="15">
                  <c:v>3568</c:v>
                </c:pt>
                <c:pt idx="16">
                  <c:v>3545</c:v>
                </c:pt>
                <c:pt idx="17">
                  <c:v>3496</c:v>
                </c:pt>
                <c:pt idx="18">
                  <c:v>3480</c:v>
                </c:pt>
                <c:pt idx="19">
                  <c:v>3422</c:v>
                </c:pt>
                <c:pt idx="20">
                  <c:v>3434</c:v>
                </c:pt>
                <c:pt idx="21">
                  <c:v>3394</c:v>
                </c:pt>
                <c:pt idx="22">
                  <c:v>3454</c:v>
                </c:pt>
                <c:pt idx="23">
                  <c:v>3360</c:v>
                </c:pt>
                <c:pt idx="24">
                  <c:v>3394</c:v>
                </c:pt>
                <c:pt idx="25">
                  <c:v>3418</c:v>
                </c:pt>
                <c:pt idx="26">
                  <c:v>3428</c:v>
                </c:pt>
                <c:pt idx="27">
                  <c:v>3489</c:v>
                </c:pt>
                <c:pt idx="28">
                  <c:v>3473</c:v>
                </c:pt>
                <c:pt idx="29">
                  <c:v>3365</c:v>
                </c:pt>
                <c:pt idx="30">
                  <c:v>3339</c:v>
                </c:pt>
                <c:pt idx="31">
                  <c:v>3336</c:v>
                </c:pt>
                <c:pt idx="32">
                  <c:v>3241</c:v>
                </c:pt>
                <c:pt idx="33">
                  <c:v>3197</c:v>
                </c:pt>
                <c:pt idx="34">
                  <c:v>3162</c:v>
                </c:pt>
                <c:pt idx="35">
                  <c:v>3116</c:v>
                </c:pt>
                <c:pt idx="36">
                  <c:v>3068</c:v>
                </c:pt>
                <c:pt idx="37">
                  <c:v>3048</c:v>
                </c:pt>
                <c:pt idx="38">
                  <c:v>3240</c:v>
                </c:pt>
                <c:pt idx="39">
                  <c:v>3178</c:v>
                </c:pt>
                <c:pt idx="40">
                  <c:v>3130</c:v>
                </c:pt>
                <c:pt idx="41">
                  <c:v>3119</c:v>
                </c:pt>
                <c:pt idx="42">
                  <c:v>3045</c:v>
                </c:pt>
                <c:pt idx="43">
                  <c:v>2952</c:v>
                </c:pt>
                <c:pt idx="44">
                  <c:v>2800</c:v>
                </c:pt>
                <c:pt idx="45">
                  <c:v>2740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BB-437B-85EE-03C91894FBDA}"/>
            </c:ext>
          </c:extLst>
        </c:ser>
        <c:ser>
          <c:idx val="3"/>
          <c:order val="3"/>
          <c:tx>
            <c:strRef>
              <c:f>CountiesPopulations!$E$1</c:f>
              <c:strCache>
                <c:ptCount val="1"/>
                <c:pt idx="0">
                  <c:v>Stanton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CountiesPopulations!$A$2:$A$91</c:f>
              <c:numCache>
                <c:formatCode>General</c:formatCode>
                <c:ptCount val="9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</c:numCache>
            </c:numRef>
          </c:xVal>
          <c:yVal>
            <c:numRef>
              <c:f>CountiesPopulations!$E$2:$E$91</c:f>
              <c:numCache>
                <c:formatCode>General</c:formatCode>
                <c:ptCount val="90"/>
                <c:pt idx="0">
                  <c:v>327</c:v>
                </c:pt>
                <c:pt idx="1">
                  <c:v>1034</c:v>
                </c:pt>
                <c:pt idx="2">
                  <c:v>908</c:v>
                </c:pt>
                <c:pt idx="3">
                  <c:v>2152</c:v>
                </c:pt>
                <c:pt idx="4">
                  <c:v>1443</c:v>
                </c:pt>
                <c:pt idx="5">
                  <c:v>2263</c:v>
                </c:pt>
                <c:pt idx="6">
                  <c:v>2108</c:v>
                </c:pt>
                <c:pt idx="7">
                  <c:v>2287</c:v>
                </c:pt>
                <c:pt idx="8">
                  <c:v>2339</c:v>
                </c:pt>
                <c:pt idx="9">
                  <c:v>2353</c:v>
                </c:pt>
                <c:pt idx="10">
                  <c:v>2337</c:v>
                </c:pt>
                <c:pt idx="11">
                  <c:v>2440</c:v>
                </c:pt>
                <c:pt idx="12">
                  <c:v>2390</c:v>
                </c:pt>
                <c:pt idx="13">
                  <c:v>2379</c:v>
                </c:pt>
                <c:pt idx="14">
                  <c:v>2423</c:v>
                </c:pt>
                <c:pt idx="15">
                  <c:v>2441</c:v>
                </c:pt>
                <c:pt idx="16">
                  <c:v>2413</c:v>
                </c:pt>
                <c:pt idx="17">
                  <c:v>2342</c:v>
                </c:pt>
                <c:pt idx="18">
                  <c:v>2329</c:v>
                </c:pt>
                <c:pt idx="19">
                  <c:v>2379</c:v>
                </c:pt>
                <c:pt idx="20">
                  <c:v>2298</c:v>
                </c:pt>
                <c:pt idx="21">
                  <c:v>2243</c:v>
                </c:pt>
                <c:pt idx="22">
                  <c:v>2299</c:v>
                </c:pt>
                <c:pt idx="23">
                  <c:v>2299</c:v>
                </c:pt>
                <c:pt idx="24">
                  <c:v>2293</c:v>
                </c:pt>
                <c:pt idx="25">
                  <c:v>2303</c:v>
                </c:pt>
                <c:pt idx="26">
                  <c:v>2244</c:v>
                </c:pt>
                <c:pt idx="27">
                  <c:v>2225</c:v>
                </c:pt>
                <c:pt idx="28">
                  <c:v>2393</c:v>
                </c:pt>
                <c:pt idx="29">
                  <c:v>2405</c:v>
                </c:pt>
                <c:pt idx="30">
                  <c:v>2411</c:v>
                </c:pt>
                <c:pt idx="31">
                  <c:v>2352</c:v>
                </c:pt>
                <c:pt idx="32">
                  <c:v>2334</c:v>
                </c:pt>
                <c:pt idx="33">
                  <c:v>2229</c:v>
                </c:pt>
                <c:pt idx="34">
                  <c:v>2185</c:v>
                </c:pt>
                <c:pt idx="35">
                  <c:v>2144</c:v>
                </c:pt>
                <c:pt idx="36">
                  <c:v>2132</c:v>
                </c:pt>
                <c:pt idx="37">
                  <c:v>2132</c:v>
                </c:pt>
                <c:pt idx="38">
                  <c:v>2245</c:v>
                </c:pt>
                <c:pt idx="39">
                  <c:v>2212</c:v>
                </c:pt>
                <c:pt idx="40">
                  <c:v>2154</c:v>
                </c:pt>
                <c:pt idx="41">
                  <c:v>2176</c:v>
                </c:pt>
                <c:pt idx="42">
                  <c:v>2133</c:v>
                </c:pt>
                <c:pt idx="43">
                  <c:v>2066</c:v>
                </c:pt>
                <c:pt idx="44">
                  <c:v>2100</c:v>
                </c:pt>
                <c:pt idx="45">
                  <c:v>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BB-437B-85EE-03C91894FBDA}"/>
            </c:ext>
          </c:extLst>
        </c:ser>
        <c:ser>
          <c:idx val="4"/>
          <c:order val="4"/>
          <c:tx>
            <c:strRef>
              <c:f>CountiesPopulations!$F$1</c:f>
              <c:strCache>
                <c:ptCount val="1"/>
                <c:pt idx="0">
                  <c:v>Cimarron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CountiesPopulations!$A$2:$A$91</c:f>
              <c:numCache>
                <c:formatCode>General</c:formatCode>
                <c:ptCount val="9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</c:numCache>
            </c:numRef>
          </c:xVal>
          <c:yVal>
            <c:numRef>
              <c:f>CountiesPopulations!$F$2:$F$91</c:f>
              <c:numCache>
                <c:formatCode>General</c:formatCode>
                <c:ptCount val="90"/>
                <c:pt idx="1">
                  <c:v>4553</c:v>
                </c:pt>
                <c:pt idx="2">
                  <c:v>3436</c:v>
                </c:pt>
                <c:pt idx="3">
                  <c:v>5408</c:v>
                </c:pt>
                <c:pt idx="4">
                  <c:v>3654</c:v>
                </c:pt>
                <c:pt idx="5">
                  <c:v>4589</c:v>
                </c:pt>
                <c:pt idx="6">
                  <c:v>4496</c:v>
                </c:pt>
                <c:pt idx="7">
                  <c:v>4145</c:v>
                </c:pt>
                <c:pt idx="8">
                  <c:v>3648</c:v>
                </c:pt>
                <c:pt idx="9">
                  <c:v>3709</c:v>
                </c:pt>
                <c:pt idx="10">
                  <c:v>3648</c:v>
                </c:pt>
                <c:pt idx="11">
                  <c:v>3806</c:v>
                </c:pt>
                <c:pt idx="12">
                  <c:v>3853</c:v>
                </c:pt>
                <c:pt idx="13">
                  <c:v>3790</c:v>
                </c:pt>
                <c:pt idx="14">
                  <c:v>3763</c:v>
                </c:pt>
                <c:pt idx="15">
                  <c:v>3891</c:v>
                </c:pt>
                <c:pt idx="16">
                  <c:v>3551</c:v>
                </c:pt>
                <c:pt idx="17">
                  <c:v>3441</c:v>
                </c:pt>
                <c:pt idx="18">
                  <c:v>3286</c:v>
                </c:pt>
                <c:pt idx="19">
                  <c:v>3205</c:v>
                </c:pt>
                <c:pt idx="20">
                  <c:v>3180</c:v>
                </c:pt>
                <c:pt idx="21">
                  <c:v>3150</c:v>
                </c:pt>
                <c:pt idx="22">
                  <c:v>3118</c:v>
                </c:pt>
                <c:pt idx="23">
                  <c:v>3031</c:v>
                </c:pt>
                <c:pt idx="24">
                  <c:v>3038</c:v>
                </c:pt>
                <c:pt idx="25">
                  <c:v>3067</c:v>
                </c:pt>
                <c:pt idx="26">
                  <c:v>2990</c:v>
                </c:pt>
                <c:pt idx="27">
                  <c:v>2922</c:v>
                </c:pt>
                <c:pt idx="28">
                  <c:v>3118</c:v>
                </c:pt>
                <c:pt idx="29">
                  <c:v>3027</c:v>
                </c:pt>
                <c:pt idx="30">
                  <c:v>2952</c:v>
                </c:pt>
                <c:pt idx="31">
                  <c:v>2878</c:v>
                </c:pt>
                <c:pt idx="32">
                  <c:v>2779</c:v>
                </c:pt>
                <c:pt idx="33">
                  <c:v>2697</c:v>
                </c:pt>
                <c:pt idx="34">
                  <c:v>2673</c:v>
                </c:pt>
                <c:pt idx="35">
                  <c:v>2646</c:v>
                </c:pt>
                <c:pt idx="36">
                  <c:v>2576</c:v>
                </c:pt>
                <c:pt idx="37">
                  <c:v>2641</c:v>
                </c:pt>
                <c:pt idx="38">
                  <c:v>2468</c:v>
                </c:pt>
                <c:pt idx="39">
                  <c:v>2466</c:v>
                </c:pt>
                <c:pt idx="40">
                  <c:v>2383</c:v>
                </c:pt>
                <c:pt idx="41">
                  <c:v>2307</c:v>
                </c:pt>
                <c:pt idx="42">
                  <c:v>2271</c:v>
                </c:pt>
                <c:pt idx="43">
                  <c:v>2202</c:v>
                </c:pt>
                <c:pt idx="44">
                  <c:v>2170</c:v>
                </c:pt>
                <c:pt idx="45">
                  <c:v>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BB-437B-85EE-03C91894F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191183"/>
        <c:axId val="1936187439"/>
      </c:scatterChart>
      <c:valAx>
        <c:axId val="19361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87439"/>
        <c:crosses val="autoZero"/>
        <c:crossBetween val="midCat"/>
        <c:majorUnit val="10"/>
      </c:valAx>
      <c:valAx>
        <c:axId val="193618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9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Offset</a:t>
            </a:r>
            <a:r>
              <a:rPr lang="en-US" baseline="0"/>
              <a:t> County Population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CountiesPopulations!$B$1</c:f>
              <c:strCache>
                <c:ptCount val="1"/>
                <c:pt idx="0">
                  <c:v>Prowers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CountiesPopulations!$A$2:$A$91</c:f>
              <c:numCache>
                <c:formatCode>General</c:formatCode>
                <c:ptCount val="9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</c:numCache>
            </c:numRef>
          </c:xVal>
          <c:yVal>
            <c:numRef>
              <c:f>CountiesPopulations!$B$2:$B$91</c:f>
              <c:numCache>
                <c:formatCode>General</c:formatCode>
                <c:ptCount val="90"/>
                <c:pt idx="0">
                  <c:v>3766</c:v>
                </c:pt>
                <c:pt idx="1">
                  <c:v>9520</c:v>
                </c:pt>
                <c:pt idx="2">
                  <c:v>13845</c:v>
                </c:pt>
                <c:pt idx="3">
                  <c:v>14762</c:v>
                </c:pt>
                <c:pt idx="4">
                  <c:v>12304</c:v>
                </c:pt>
                <c:pt idx="5">
                  <c:v>14836</c:v>
                </c:pt>
                <c:pt idx="6">
                  <c:v>13296</c:v>
                </c:pt>
                <c:pt idx="7">
                  <c:v>13258</c:v>
                </c:pt>
                <c:pt idx="8">
                  <c:v>13070</c:v>
                </c:pt>
                <c:pt idx="9">
                  <c:v>13024</c:v>
                </c:pt>
                <c:pt idx="10">
                  <c:v>13262</c:v>
                </c:pt>
                <c:pt idx="11">
                  <c:v>13813</c:v>
                </c:pt>
                <c:pt idx="12">
                  <c:v>14223</c:v>
                </c:pt>
                <c:pt idx="13">
                  <c:v>14116</c:v>
                </c:pt>
                <c:pt idx="14">
                  <c:v>14113</c:v>
                </c:pt>
                <c:pt idx="15">
                  <c:v>14001</c:v>
                </c:pt>
                <c:pt idx="16">
                  <c:v>13945</c:v>
                </c:pt>
                <c:pt idx="17">
                  <c:v>13503</c:v>
                </c:pt>
                <c:pt idx="18">
                  <c:v>13319</c:v>
                </c:pt>
                <c:pt idx="19">
                  <c:v>13252</c:v>
                </c:pt>
                <c:pt idx="20">
                  <c:v>13140</c:v>
                </c:pt>
                <c:pt idx="21">
                  <c:v>13194</c:v>
                </c:pt>
                <c:pt idx="22">
                  <c:v>13513</c:v>
                </c:pt>
                <c:pt idx="23">
                  <c:v>13532</c:v>
                </c:pt>
                <c:pt idx="24">
                  <c:v>13548</c:v>
                </c:pt>
                <c:pt idx="25">
                  <c:v>13660</c:v>
                </c:pt>
                <c:pt idx="26">
                  <c:v>13704</c:v>
                </c:pt>
                <c:pt idx="27">
                  <c:v>13781</c:v>
                </c:pt>
                <c:pt idx="28">
                  <c:v>14443</c:v>
                </c:pt>
                <c:pt idx="29">
                  <c:v>14251</c:v>
                </c:pt>
                <c:pt idx="30">
                  <c:v>14183</c:v>
                </c:pt>
                <c:pt idx="31">
                  <c:v>14029</c:v>
                </c:pt>
                <c:pt idx="32">
                  <c:v>13835</c:v>
                </c:pt>
                <c:pt idx="33">
                  <c:v>13750</c:v>
                </c:pt>
                <c:pt idx="34">
                  <c:v>13440</c:v>
                </c:pt>
                <c:pt idx="35">
                  <c:v>13082</c:v>
                </c:pt>
                <c:pt idx="36">
                  <c:v>13050</c:v>
                </c:pt>
                <c:pt idx="37">
                  <c:v>13021</c:v>
                </c:pt>
                <c:pt idx="38">
                  <c:v>12571</c:v>
                </c:pt>
                <c:pt idx="39">
                  <c:v>12516</c:v>
                </c:pt>
                <c:pt idx="40">
                  <c:v>12437</c:v>
                </c:pt>
                <c:pt idx="41">
                  <c:v>12331</c:v>
                </c:pt>
                <c:pt idx="42">
                  <c:v>12075</c:v>
                </c:pt>
                <c:pt idx="43">
                  <c:v>11953</c:v>
                </c:pt>
                <c:pt idx="44">
                  <c:v>11989</c:v>
                </c:pt>
                <c:pt idx="45">
                  <c:v>12070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2-4C65-AE71-4CF49896B8CA}"/>
            </c:ext>
          </c:extLst>
        </c:ser>
        <c:ser>
          <c:idx val="1"/>
          <c:order val="1"/>
          <c:tx>
            <c:strRef>
              <c:f>CountiesPopulations!$C$1</c:f>
              <c:strCache>
                <c:ptCount val="1"/>
                <c:pt idx="0">
                  <c:v>Baca</c:v>
                </c:pt>
              </c:strCache>
            </c:strRef>
          </c:tx>
          <c:spPr>
            <a:ln w="539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539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5936472387132436E-2"/>
                  <c:y val="-6.6714514279174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CountiesPopulations!$A$2:$A$91</c:f>
              <c:numCache>
                <c:formatCode>General</c:formatCode>
                <c:ptCount val="9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</c:numCache>
            </c:numRef>
          </c:xVal>
          <c:yVal>
            <c:numRef>
              <c:f>CountiesPopulations!$C$2:$C$91</c:f>
              <c:numCache>
                <c:formatCode>General</c:formatCode>
                <c:ptCount val="90"/>
                <c:pt idx="0">
                  <c:v>759</c:v>
                </c:pt>
                <c:pt idx="1">
                  <c:v>2516</c:v>
                </c:pt>
                <c:pt idx="2">
                  <c:v>8721</c:v>
                </c:pt>
                <c:pt idx="3">
                  <c:v>10570</c:v>
                </c:pt>
                <c:pt idx="4">
                  <c:v>6207</c:v>
                </c:pt>
                <c:pt idx="5">
                  <c:v>7964</c:v>
                </c:pt>
                <c:pt idx="6">
                  <c:v>6310</c:v>
                </c:pt>
                <c:pt idx="7">
                  <c:v>5674</c:v>
                </c:pt>
                <c:pt idx="8">
                  <c:v>5419</c:v>
                </c:pt>
                <c:pt idx="9">
                  <c:v>5300</c:v>
                </c:pt>
                <c:pt idx="10">
                  <c:v>5241</c:v>
                </c:pt>
                <c:pt idx="11">
                  <c:v>5186</c:v>
                </c:pt>
                <c:pt idx="12">
                  <c:v>5112</c:v>
                </c:pt>
                <c:pt idx="13">
                  <c:v>4992</c:v>
                </c:pt>
                <c:pt idx="14">
                  <c:v>4873</c:v>
                </c:pt>
                <c:pt idx="15">
                  <c:v>4873</c:v>
                </c:pt>
                <c:pt idx="16">
                  <c:v>4828</c:v>
                </c:pt>
                <c:pt idx="17">
                  <c:v>4743</c:v>
                </c:pt>
                <c:pt idx="18">
                  <c:v>4519</c:v>
                </c:pt>
                <c:pt idx="19">
                  <c:v>4494</c:v>
                </c:pt>
                <c:pt idx="20">
                  <c:v>4431</c:v>
                </c:pt>
                <c:pt idx="21">
                  <c:v>4339</c:v>
                </c:pt>
                <c:pt idx="22">
                  <c:v>4322</c:v>
                </c:pt>
                <c:pt idx="23">
                  <c:v>4373</c:v>
                </c:pt>
                <c:pt idx="24">
                  <c:v>4454</c:v>
                </c:pt>
                <c:pt idx="25">
                  <c:v>4379</c:v>
                </c:pt>
                <c:pt idx="26">
                  <c:v>4327</c:v>
                </c:pt>
                <c:pt idx="27">
                  <c:v>4319</c:v>
                </c:pt>
                <c:pt idx="28">
                  <c:v>4493</c:v>
                </c:pt>
                <c:pt idx="29">
                  <c:v>4465</c:v>
                </c:pt>
                <c:pt idx="30">
                  <c:v>4332</c:v>
                </c:pt>
                <c:pt idx="31">
                  <c:v>4113</c:v>
                </c:pt>
                <c:pt idx="32">
                  <c:v>4061</c:v>
                </c:pt>
                <c:pt idx="33">
                  <c:v>3994</c:v>
                </c:pt>
                <c:pt idx="34">
                  <c:v>3929</c:v>
                </c:pt>
                <c:pt idx="35">
                  <c:v>3863</c:v>
                </c:pt>
                <c:pt idx="36">
                  <c:v>3802</c:v>
                </c:pt>
                <c:pt idx="37">
                  <c:v>3763</c:v>
                </c:pt>
                <c:pt idx="38">
                  <c:v>3808</c:v>
                </c:pt>
                <c:pt idx="39">
                  <c:v>3778</c:v>
                </c:pt>
                <c:pt idx="40">
                  <c:v>3722</c:v>
                </c:pt>
                <c:pt idx="41">
                  <c:v>3655</c:v>
                </c:pt>
                <c:pt idx="42">
                  <c:v>3586</c:v>
                </c:pt>
                <c:pt idx="43">
                  <c:v>3552</c:v>
                </c:pt>
                <c:pt idx="44">
                  <c:v>3548</c:v>
                </c:pt>
                <c:pt idx="45">
                  <c:v>3562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2-4C65-AE71-4CF49896B8CA}"/>
            </c:ext>
          </c:extLst>
        </c:ser>
        <c:ser>
          <c:idx val="2"/>
          <c:order val="2"/>
          <c:tx>
            <c:strRef>
              <c:f>CountiesPopulations!$D$1</c:f>
              <c:strCache>
                <c:ptCount val="1"/>
                <c:pt idx="0">
                  <c:v>Morton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77653308824038303"/>
                  <c:y val="-2.0211244824787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CountiesPopulations!$A$2:$A$91</c:f>
              <c:numCache>
                <c:formatCode>General</c:formatCode>
                <c:ptCount val="9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</c:numCache>
            </c:numRef>
          </c:xVal>
          <c:yVal>
            <c:numRef>
              <c:f>CountiesPopulations!$D$2:$D$91</c:f>
              <c:numCache>
                <c:formatCode>General</c:formatCode>
                <c:ptCount val="90"/>
                <c:pt idx="0">
                  <c:v>304</c:v>
                </c:pt>
                <c:pt idx="1">
                  <c:v>1333</c:v>
                </c:pt>
                <c:pt idx="2">
                  <c:v>3177</c:v>
                </c:pt>
                <c:pt idx="3">
                  <c:v>4092</c:v>
                </c:pt>
                <c:pt idx="4">
                  <c:v>2186</c:v>
                </c:pt>
                <c:pt idx="5">
                  <c:v>2610</c:v>
                </c:pt>
                <c:pt idx="6">
                  <c:v>3354</c:v>
                </c:pt>
                <c:pt idx="7">
                  <c:v>3576</c:v>
                </c:pt>
                <c:pt idx="8">
                  <c:v>3454</c:v>
                </c:pt>
                <c:pt idx="9">
                  <c:v>3456</c:v>
                </c:pt>
                <c:pt idx="10">
                  <c:v>3505</c:v>
                </c:pt>
                <c:pt idx="11">
                  <c:v>3552</c:v>
                </c:pt>
                <c:pt idx="12">
                  <c:v>3534</c:v>
                </c:pt>
                <c:pt idx="13">
                  <c:v>3560</c:v>
                </c:pt>
                <c:pt idx="14">
                  <c:v>3577</c:v>
                </c:pt>
                <c:pt idx="15">
                  <c:v>3568</c:v>
                </c:pt>
                <c:pt idx="16">
                  <c:v>3545</c:v>
                </c:pt>
                <c:pt idx="17">
                  <c:v>3496</c:v>
                </c:pt>
                <c:pt idx="18">
                  <c:v>3480</c:v>
                </c:pt>
                <c:pt idx="19">
                  <c:v>3422</c:v>
                </c:pt>
                <c:pt idx="20">
                  <c:v>3434</c:v>
                </c:pt>
                <c:pt idx="21">
                  <c:v>3394</c:v>
                </c:pt>
                <c:pt idx="22">
                  <c:v>3454</c:v>
                </c:pt>
                <c:pt idx="23">
                  <c:v>3360</c:v>
                </c:pt>
                <c:pt idx="24">
                  <c:v>3394</c:v>
                </c:pt>
                <c:pt idx="25">
                  <c:v>3418</c:v>
                </c:pt>
                <c:pt idx="26">
                  <c:v>3428</c:v>
                </c:pt>
                <c:pt idx="27">
                  <c:v>3489</c:v>
                </c:pt>
                <c:pt idx="28">
                  <c:v>3473</c:v>
                </c:pt>
                <c:pt idx="29">
                  <c:v>3365</c:v>
                </c:pt>
                <c:pt idx="30">
                  <c:v>3339</c:v>
                </c:pt>
                <c:pt idx="31">
                  <c:v>3336</c:v>
                </c:pt>
                <c:pt idx="32">
                  <c:v>3241</c:v>
                </c:pt>
                <c:pt idx="33">
                  <c:v>3197</c:v>
                </c:pt>
                <c:pt idx="34">
                  <c:v>3162</c:v>
                </c:pt>
                <c:pt idx="35">
                  <c:v>3116</c:v>
                </c:pt>
                <c:pt idx="36">
                  <c:v>3068</c:v>
                </c:pt>
                <c:pt idx="37">
                  <c:v>3048</c:v>
                </c:pt>
                <c:pt idx="38">
                  <c:v>3240</c:v>
                </c:pt>
                <c:pt idx="39">
                  <c:v>3178</c:v>
                </c:pt>
                <c:pt idx="40">
                  <c:v>3130</c:v>
                </c:pt>
                <c:pt idx="41">
                  <c:v>3119</c:v>
                </c:pt>
                <c:pt idx="42">
                  <c:v>3045</c:v>
                </c:pt>
                <c:pt idx="43">
                  <c:v>2952</c:v>
                </c:pt>
                <c:pt idx="44">
                  <c:v>2800</c:v>
                </c:pt>
                <c:pt idx="45">
                  <c:v>2740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22-4C65-AE71-4CF49896B8CA}"/>
            </c:ext>
          </c:extLst>
        </c:ser>
        <c:ser>
          <c:idx val="3"/>
          <c:order val="3"/>
          <c:tx>
            <c:strRef>
              <c:f>CountiesPopulations!$E$1</c:f>
              <c:strCache>
                <c:ptCount val="1"/>
                <c:pt idx="0">
                  <c:v>Stanton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>
                    <a:lumMod val="60000"/>
                  </a:schemeClr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8509279342752248"/>
                  <c:y val="2.8304962560435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CountiesPopulations!$A$2:$A$91</c:f>
              <c:numCache>
                <c:formatCode>General</c:formatCode>
                <c:ptCount val="9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</c:numCache>
            </c:numRef>
          </c:xVal>
          <c:yVal>
            <c:numRef>
              <c:f>CountiesPopulations!$E$2:$E$91</c:f>
              <c:numCache>
                <c:formatCode>General</c:formatCode>
                <c:ptCount val="90"/>
                <c:pt idx="0">
                  <c:v>327</c:v>
                </c:pt>
                <c:pt idx="1">
                  <c:v>1034</c:v>
                </c:pt>
                <c:pt idx="2">
                  <c:v>908</c:v>
                </c:pt>
                <c:pt idx="3">
                  <c:v>2152</c:v>
                </c:pt>
                <c:pt idx="4">
                  <c:v>1443</c:v>
                </c:pt>
                <c:pt idx="5">
                  <c:v>2263</c:v>
                </c:pt>
                <c:pt idx="6">
                  <c:v>2108</c:v>
                </c:pt>
                <c:pt idx="7">
                  <c:v>2287</c:v>
                </c:pt>
                <c:pt idx="8">
                  <c:v>2339</c:v>
                </c:pt>
                <c:pt idx="9">
                  <c:v>2353</c:v>
                </c:pt>
                <c:pt idx="10">
                  <c:v>2337</c:v>
                </c:pt>
                <c:pt idx="11">
                  <c:v>2440</c:v>
                </c:pt>
                <c:pt idx="12">
                  <c:v>2390</c:v>
                </c:pt>
                <c:pt idx="13">
                  <c:v>2379</c:v>
                </c:pt>
                <c:pt idx="14">
                  <c:v>2423</c:v>
                </c:pt>
                <c:pt idx="15">
                  <c:v>2441</c:v>
                </c:pt>
                <c:pt idx="16">
                  <c:v>2413</c:v>
                </c:pt>
                <c:pt idx="17">
                  <c:v>2342</c:v>
                </c:pt>
                <c:pt idx="18">
                  <c:v>2329</c:v>
                </c:pt>
                <c:pt idx="19">
                  <c:v>2379</c:v>
                </c:pt>
                <c:pt idx="20">
                  <c:v>2298</c:v>
                </c:pt>
                <c:pt idx="21">
                  <c:v>2243</c:v>
                </c:pt>
                <c:pt idx="22">
                  <c:v>2299</c:v>
                </c:pt>
                <c:pt idx="23">
                  <c:v>2299</c:v>
                </c:pt>
                <c:pt idx="24">
                  <c:v>2293</c:v>
                </c:pt>
                <c:pt idx="25">
                  <c:v>2303</c:v>
                </c:pt>
                <c:pt idx="26">
                  <c:v>2244</c:v>
                </c:pt>
                <c:pt idx="27">
                  <c:v>2225</c:v>
                </c:pt>
                <c:pt idx="28">
                  <c:v>2393</c:v>
                </c:pt>
                <c:pt idx="29">
                  <c:v>2405</c:v>
                </c:pt>
                <c:pt idx="30">
                  <c:v>2411</c:v>
                </c:pt>
                <c:pt idx="31">
                  <c:v>2352</c:v>
                </c:pt>
                <c:pt idx="32">
                  <c:v>2334</c:v>
                </c:pt>
                <c:pt idx="33">
                  <c:v>2229</c:v>
                </c:pt>
                <c:pt idx="34">
                  <c:v>2185</c:v>
                </c:pt>
                <c:pt idx="35">
                  <c:v>2144</c:v>
                </c:pt>
                <c:pt idx="36">
                  <c:v>2132</c:v>
                </c:pt>
                <c:pt idx="37">
                  <c:v>2132</c:v>
                </c:pt>
                <c:pt idx="38">
                  <c:v>2245</c:v>
                </c:pt>
                <c:pt idx="39">
                  <c:v>2212</c:v>
                </c:pt>
                <c:pt idx="40">
                  <c:v>2154</c:v>
                </c:pt>
                <c:pt idx="41">
                  <c:v>2176</c:v>
                </c:pt>
                <c:pt idx="42">
                  <c:v>2133</c:v>
                </c:pt>
                <c:pt idx="43">
                  <c:v>2066</c:v>
                </c:pt>
                <c:pt idx="44">
                  <c:v>2100</c:v>
                </c:pt>
                <c:pt idx="45">
                  <c:v>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22-4C65-AE71-4CF49896B8CA}"/>
            </c:ext>
          </c:extLst>
        </c:ser>
        <c:ser>
          <c:idx val="4"/>
          <c:order val="4"/>
          <c:tx>
            <c:strRef>
              <c:f>CountiesPopulations!$F$1</c:f>
              <c:strCache>
                <c:ptCount val="1"/>
                <c:pt idx="0">
                  <c:v>Cimarron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>
                    <a:lumMod val="60000"/>
                  </a:schemeClr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78133067200777362"/>
                  <c:y val="-0.14806403949891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CountiesPopulations!$A$2:$A$91</c:f>
              <c:numCache>
                <c:formatCode>General</c:formatCode>
                <c:ptCount val="9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</c:numCache>
            </c:numRef>
          </c:xVal>
          <c:yVal>
            <c:numRef>
              <c:f>CountiesPopulations!$F$2:$F$91</c:f>
              <c:numCache>
                <c:formatCode>General</c:formatCode>
                <c:ptCount val="90"/>
                <c:pt idx="1">
                  <c:v>4553</c:v>
                </c:pt>
                <c:pt idx="2">
                  <c:v>3436</c:v>
                </c:pt>
                <c:pt idx="3">
                  <c:v>5408</c:v>
                </c:pt>
                <c:pt idx="4">
                  <c:v>3654</c:v>
                </c:pt>
                <c:pt idx="5">
                  <c:v>4589</c:v>
                </c:pt>
                <c:pt idx="6">
                  <c:v>4496</c:v>
                </c:pt>
                <c:pt idx="7">
                  <c:v>4145</c:v>
                </c:pt>
                <c:pt idx="8">
                  <c:v>3648</c:v>
                </c:pt>
                <c:pt idx="9">
                  <c:v>3709</c:v>
                </c:pt>
                <c:pt idx="10">
                  <c:v>3648</c:v>
                </c:pt>
                <c:pt idx="11">
                  <c:v>3806</c:v>
                </c:pt>
                <c:pt idx="12">
                  <c:v>3853</c:v>
                </c:pt>
                <c:pt idx="13">
                  <c:v>3790</c:v>
                </c:pt>
                <c:pt idx="14">
                  <c:v>3763</c:v>
                </c:pt>
                <c:pt idx="15">
                  <c:v>3891</c:v>
                </c:pt>
                <c:pt idx="16">
                  <c:v>3551</c:v>
                </c:pt>
                <c:pt idx="17">
                  <c:v>3441</c:v>
                </c:pt>
                <c:pt idx="18">
                  <c:v>3286</c:v>
                </c:pt>
                <c:pt idx="19">
                  <c:v>3205</c:v>
                </c:pt>
                <c:pt idx="20">
                  <c:v>3180</c:v>
                </c:pt>
                <c:pt idx="21">
                  <c:v>3150</c:v>
                </c:pt>
                <c:pt idx="22">
                  <c:v>3118</c:v>
                </c:pt>
                <c:pt idx="23">
                  <c:v>3031</c:v>
                </c:pt>
                <c:pt idx="24">
                  <c:v>3038</c:v>
                </c:pt>
                <c:pt idx="25">
                  <c:v>3067</c:v>
                </c:pt>
                <c:pt idx="26">
                  <c:v>2990</c:v>
                </c:pt>
                <c:pt idx="27">
                  <c:v>2922</c:v>
                </c:pt>
                <c:pt idx="28">
                  <c:v>3118</c:v>
                </c:pt>
                <c:pt idx="29">
                  <c:v>3027</c:v>
                </c:pt>
                <c:pt idx="30">
                  <c:v>2952</c:v>
                </c:pt>
                <c:pt idx="31">
                  <c:v>2878</c:v>
                </c:pt>
                <c:pt idx="32">
                  <c:v>2779</c:v>
                </c:pt>
                <c:pt idx="33">
                  <c:v>2697</c:v>
                </c:pt>
                <c:pt idx="34">
                  <c:v>2673</c:v>
                </c:pt>
                <c:pt idx="35">
                  <c:v>2646</c:v>
                </c:pt>
                <c:pt idx="36">
                  <c:v>2576</c:v>
                </c:pt>
                <c:pt idx="37">
                  <c:v>2641</c:v>
                </c:pt>
                <c:pt idx="38">
                  <c:v>2468</c:v>
                </c:pt>
                <c:pt idx="39">
                  <c:v>2466</c:v>
                </c:pt>
                <c:pt idx="40">
                  <c:v>2383</c:v>
                </c:pt>
                <c:pt idx="41">
                  <c:v>2307</c:v>
                </c:pt>
                <c:pt idx="42">
                  <c:v>2271</c:v>
                </c:pt>
                <c:pt idx="43">
                  <c:v>2202</c:v>
                </c:pt>
                <c:pt idx="44">
                  <c:v>2170</c:v>
                </c:pt>
                <c:pt idx="45">
                  <c:v>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22-4C65-AE71-4CF49896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191183"/>
        <c:axId val="1936187439"/>
      </c:scatterChart>
      <c:valAx>
        <c:axId val="1936191183"/>
        <c:scaling>
          <c:orientation val="minMax"/>
          <c:max val="2020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87439"/>
        <c:crosses val="autoZero"/>
        <c:crossBetween val="midCat"/>
        <c:majorUnit val="10"/>
      </c:valAx>
      <c:valAx>
        <c:axId val="1936187439"/>
        <c:scaling>
          <c:orientation val="minMax"/>
          <c:max val="2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9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Models of Average Enrollment  Through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Size vs Time'!$C$3</c:f>
              <c:strCache>
                <c:ptCount val="1"/>
                <c:pt idx="0">
                  <c:v>0.5%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'Class Size vs Time'!$A$4:$A$54</c:f>
              <c:numCache>
                <c:formatCode>General</c:formatCode>
                <c:ptCount val="5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</c:numCache>
            </c:numRef>
          </c:xVal>
          <c:yVal>
            <c:numRef>
              <c:f>'Class Size vs Time'!$C$4:$C$54</c:f>
              <c:numCache>
                <c:formatCode>General</c:formatCode>
                <c:ptCount val="51"/>
                <c:pt idx="0">
                  <c:v>166</c:v>
                </c:pt>
                <c:pt idx="1">
                  <c:v>166.83207846266055</c:v>
                </c:pt>
                <c:pt idx="2">
                  <c:v>167.66832773597187</c:v>
                </c:pt>
                <c:pt idx="3">
                  <c:v>168.50876872620935</c:v>
                </c:pt>
                <c:pt idx="4">
                  <c:v>169.35342244444146</c:v>
                </c:pt>
                <c:pt idx="5">
                  <c:v>170.20231000705519</c:v>
                </c:pt>
                <c:pt idx="6">
                  <c:v>171.0554526362838</c:v>
                </c:pt>
                <c:pt idx="7">
                  <c:v>171.91287166073747</c:v>
                </c:pt>
                <c:pt idx="8">
                  <c:v>172.77458851593644</c:v>
                </c:pt>
                <c:pt idx="9">
                  <c:v>173.640624744847</c:v>
                </c:pt>
                <c:pt idx="10">
                  <c:v>174.51100199842</c:v>
                </c:pt>
                <c:pt idx="11">
                  <c:v>175.38574203613206</c:v>
                </c:pt>
                <c:pt idx="12">
                  <c:v>176.2648667265297</c:v>
                </c:pt>
                <c:pt idx="13">
                  <c:v>177.14839804777597</c:v>
                </c:pt>
                <c:pt idx="14">
                  <c:v>178.03635808819993</c:v>
                </c:pt>
                <c:pt idx="15">
                  <c:v>178.92876904684883</c:v>
                </c:pt>
                <c:pt idx="16">
                  <c:v>179.82565323404313</c:v>
                </c:pt>
                <c:pt idx="17">
                  <c:v>180.72703307193419</c:v>
                </c:pt>
                <c:pt idx="18">
                  <c:v>181.63293109506492</c:v>
                </c:pt>
                <c:pt idx="19">
                  <c:v>182.54336995093308</c:v>
                </c:pt>
                <c:pt idx="20">
                  <c:v>183.45837240055752</c:v>
                </c:pt>
                <c:pt idx="21">
                  <c:v>184.37796131904705</c:v>
                </c:pt>
                <c:pt idx="22">
                  <c:v>185.30215969617262</c:v>
                </c:pt>
                <c:pt idx="23">
                  <c:v>186.23099063694175</c:v>
                </c:pt>
                <c:pt idx="24">
                  <c:v>187.16447736217637</c:v>
                </c:pt>
                <c:pt idx="25">
                  <c:v>188.10264320909317</c:v>
                </c:pt>
                <c:pt idx="26">
                  <c:v>189.04551163188722</c:v>
                </c:pt>
                <c:pt idx="27">
                  <c:v>189.99310620231822</c:v>
                </c:pt>
                <c:pt idx="28">
                  <c:v>190.94545061029973</c:v>
                </c:pt>
                <c:pt idx="29">
                  <c:v>191.90256866449158</c:v>
                </c:pt>
                <c:pt idx="30">
                  <c:v>192.86448429289499</c:v>
                </c:pt>
                <c:pt idx="31">
                  <c:v>193.83122154345074</c:v>
                </c:pt>
                <c:pt idx="32">
                  <c:v>194.80280458464051</c:v>
                </c:pt>
                <c:pt idx="33">
                  <c:v>195.77925770609085</c:v>
                </c:pt>
                <c:pt idx="34">
                  <c:v>196.76060531918066</c:v>
                </c:pt>
                <c:pt idx="35">
                  <c:v>197.74687195765145</c:v>
                </c:pt>
                <c:pt idx="36">
                  <c:v>198.73808227822047</c:v>
                </c:pt>
                <c:pt idx="37">
                  <c:v>199.73426106119743</c:v>
                </c:pt>
                <c:pt idx="38">
                  <c:v>200.73543321110375</c:v>
                </c:pt>
                <c:pt idx="39">
                  <c:v>201.74162375729529</c:v>
                </c:pt>
                <c:pt idx="40">
                  <c:v>202.7528578545882</c:v>
                </c:pt>
                <c:pt idx="41">
                  <c:v>203.76916078388749</c:v>
                </c:pt>
                <c:pt idx="42">
                  <c:v>204.79055795281937</c:v>
                </c:pt>
                <c:pt idx="43">
                  <c:v>205.81707489636625</c:v>
                </c:pt>
                <c:pt idx="44">
                  <c:v>206.84873727750522</c:v>
                </c:pt>
                <c:pt idx="45">
                  <c:v>207.8855708878495</c:v>
                </c:pt>
                <c:pt idx="46">
                  <c:v>208.92760164829332</c:v>
                </c:pt>
                <c:pt idx="47">
                  <c:v>209.97485560966001</c:v>
                </c:pt>
                <c:pt idx="48">
                  <c:v>211.02735895335317</c:v>
                </c:pt>
                <c:pt idx="49">
                  <c:v>212.08513799201117</c:v>
                </c:pt>
                <c:pt idx="50">
                  <c:v>213.14821917016508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7-4F6B-BC4E-241DF4E125D9}"/>
            </c:ext>
          </c:extLst>
        </c:ser>
        <c:ser>
          <c:idx val="1"/>
          <c:order val="1"/>
          <c:tx>
            <c:strRef>
              <c:f>'Class Size vs Time'!$D$3</c:f>
              <c:strCache>
                <c:ptCount val="1"/>
                <c:pt idx="0">
                  <c:v>0.0%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'Class Size vs Time'!$A$4:$A$54</c:f>
              <c:numCache>
                <c:formatCode>General</c:formatCode>
                <c:ptCount val="5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</c:numCache>
            </c:numRef>
          </c:xVal>
          <c:yVal>
            <c:numRef>
              <c:f>'Class Size vs Time'!$D$4:$D$54</c:f>
              <c:numCache>
                <c:formatCode>General</c:formatCode>
                <c:ptCount val="51"/>
                <c:pt idx="0">
                  <c:v>166</c:v>
                </c:pt>
                <c:pt idx="1">
                  <c:v>166</c:v>
                </c:pt>
                <c:pt idx="2">
                  <c:v>166</c:v>
                </c:pt>
                <c:pt idx="3">
                  <c:v>166</c:v>
                </c:pt>
                <c:pt idx="4">
                  <c:v>166</c:v>
                </c:pt>
                <c:pt idx="5">
                  <c:v>166</c:v>
                </c:pt>
                <c:pt idx="6">
                  <c:v>166</c:v>
                </c:pt>
                <c:pt idx="7">
                  <c:v>166</c:v>
                </c:pt>
                <c:pt idx="8">
                  <c:v>166</c:v>
                </c:pt>
                <c:pt idx="9">
                  <c:v>166</c:v>
                </c:pt>
                <c:pt idx="10">
                  <c:v>166</c:v>
                </c:pt>
                <c:pt idx="11">
                  <c:v>166</c:v>
                </c:pt>
                <c:pt idx="12">
                  <c:v>166</c:v>
                </c:pt>
                <c:pt idx="13">
                  <c:v>166</c:v>
                </c:pt>
                <c:pt idx="14">
                  <c:v>166</c:v>
                </c:pt>
                <c:pt idx="15">
                  <c:v>166</c:v>
                </c:pt>
                <c:pt idx="16">
                  <c:v>166</c:v>
                </c:pt>
                <c:pt idx="17">
                  <c:v>166</c:v>
                </c:pt>
                <c:pt idx="18">
                  <c:v>166</c:v>
                </c:pt>
                <c:pt idx="19">
                  <c:v>166</c:v>
                </c:pt>
                <c:pt idx="20">
                  <c:v>166</c:v>
                </c:pt>
                <c:pt idx="21">
                  <c:v>166</c:v>
                </c:pt>
                <c:pt idx="22">
                  <c:v>166</c:v>
                </c:pt>
                <c:pt idx="23">
                  <c:v>166</c:v>
                </c:pt>
                <c:pt idx="24">
                  <c:v>166</c:v>
                </c:pt>
                <c:pt idx="25">
                  <c:v>166</c:v>
                </c:pt>
                <c:pt idx="26">
                  <c:v>166</c:v>
                </c:pt>
                <c:pt idx="27">
                  <c:v>166</c:v>
                </c:pt>
                <c:pt idx="28">
                  <c:v>166</c:v>
                </c:pt>
                <c:pt idx="29">
                  <c:v>166</c:v>
                </c:pt>
                <c:pt idx="30">
                  <c:v>166</c:v>
                </c:pt>
                <c:pt idx="31">
                  <c:v>166</c:v>
                </c:pt>
                <c:pt idx="32">
                  <c:v>166</c:v>
                </c:pt>
                <c:pt idx="33">
                  <c:v>166</c:v>
                </c:pt>
                <c:pt idx="34">
                  <c:v>166</c:v>
                </c:pt>
                <c:pt idx="35">
                  <c:v>166</c:v>
                </c:pt>
                <c:pt idx="36">
                  <c:v>166</c:v>
                </c:pt>
                <c:pt idx="37">
                  <c:v>166</c:v>
                </c:pt>
                <c:pt idx="38">
                  <c:v>166</c:v>
                </c:pt>
                <c:pt idx="39">
                  <c:v>166</c:v>
                </c:pt>
                <c:pt idx="40">
                  <c:v>166</c:v>
                </c:pt>
                <c:pt idx="41">
                  <c:v>166</c:v>
                </c:pt>
                <c:pt idx="42">
                  <c:v>166</c:v>
                </c:pt>
                <c:pt idx="43">
                  <c:v>166</c:v>
                </c:pt>
                <c:pt idx="44">
                  <c:v>166</c:v>
                </c:pt>
                <c:pt idx="45">
                  <c:v>166</c:v>
                </c:pt>
                <c:pt idx="46">
                  <c:v>166</c:v>
                </c:pt>
                <c:pt idx="47">
                  <c:v>166</c:v>
                </c:pt>
                <c:pt idx="48">
                  <c:v>166</c:v>
                </c:pt>
                <c:pt idx="49">
                  <c:v>166</c:v>
                </c:pt>
                <c:pt idx="50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7-4F6B-BC4E-241DF4E125D9}"/>
            </c:ext>
          </c:extLst>
        </c:ser>
        <c:ser>
          <c:idx val="2"/>
          <c:order val="2"/>
          <c:tx>
            <c:strRef>
              <c:f>'Class Size vs Time'!$E$3</c:f>
              <c:strCache>
                <c:ptCount val="1"/>
                <c:pt idx="0">
                  <c:v>-0.5%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'Class Size vs Time'!$A$4:$A$54</c:f>
              <c:numCache>
                <c:formatCode>General</c:formatCode>
                <c:ptCount val="5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</c:numCache>
            </c:numRef>
          </c:xVal>
          <c:yVal>
            <c:numRef>
              <c:f>'Class Size vs Time'!$E$4:$E$54</c:f>
              <c:numCache>
                <c:formatCode>General</c:formatCode>
                <c:ptCount val="51"/>
                <c:pt idx="0">
                  <c:v>166</c:v>
                </c:pt>
                <c:pt idx="1">
                  <c:v>165.17207154598526</c:v>
                </c:pt>
                <c:pt idx="2">
                  <c:v>164.34827240236191</c:v>
                </c:pt>
                <c:pt idx="3">
                  <c:v>163.52858197410839</c:v>
                </c:pt>
                <c:pt idx="4">
                  <c:v>162.71297976892137</c:v>
                </c:pt>
                <c:pt idx="5">
                  <c:v>161.90144539670322</c:v>
                </c:pt>
                <c:pt idx="6">
                  <c:v>161.09395856905235</c:v>
                </c:pt>
                <c:pt idx="7">
                  <c:v>160.29049909875604</c:v>
                </c:pt>
                <c:pt idx="8">
                  <c:v>159.49104689928564</c:v>
                </c:pt>
                <c:pt idx="9">
                  <c:v>158.69558198429459</c:v>
                </c:pt>
                <c:pt idx="10">
                  <c:v>157.90408446711854</c:v>
                </c:pt>
                <c:pt idx="11">
                  <c:v>157.11653456027832</c:v>
                </c:pt>
                <c:pt idx="12">
                  <c:v>156.3329125749853</c:v>
                </c:pt>
                <c:pt idx="13">
                  <c:v>155.55319892064898</c:v>
                </c:pt>
                <c:pt idx="14">
                  <c:v>154.77737410438741</c:v>
                </c:pt>
                <c:pt idx="15">
                  <c:v>154.00541873053979</c:v>
                </c:pt>
                <c:pt idx="16">
                  <c:v>153.23731350018153</c:v>
                </c:pt>
                <c:pt idx="17">
                  <c:v>152.47303921064193</c:v>
                </c:pt>
                <c:pt idx="18">
                  <c:v>151.71257675502389</c:v>
                </c:pt>
                <c:pt idx="19">
                  <c:v>150.95590712172643</c:v>
                </c:pt>
                <c:pt idx="20">
                  <c:v>150.20301139396929</c:v>
                </c:pt>
                <c:pt idx="21">
                  <c:v>149.45387074932009</c:v>
                </c:pt>
                <c:pt idx="22">
                  <c:v>148.70846645922367</c:v>
                </c:pt>
                <c:pt idx="23">
                  <c:v>147.96677988853401</c:v>
                </c:pt>
                <c:pt idx="24">
                  <c:v>147.22879249504814</c:v>
                </c:pt>
                <c:pt idx="25">
                  <c:v>146.49448582904284</c:v>
                </c:pt>
                <c:pt idx="26">
                  <c:v>145.76384153281319</c:v>
                </c:pt>
                <c:pt idx="27">
                  <c:v>145.03684134021373</c:v>
                </c:pt>
                <c:pt idx="28">
                  <c:v>144.31346707620176</c:v>
                </c:pt>
                <c:pt idx="29">
                  <c:v>143.59370065638305</c:v>
                </c:pt>
                <c:pt idx="30">
                  <c:v>142.87752408655959</c:v>
                </c:pt>
                <c:pt idx="31">
                  <c:v>142.16491946227984</c:v>
                </c:pt>
                <c:pt idx="32">
                  <c:v>141.45586896839109</c:v>
                </c:pt>
                <c:pt idx="33">
                  <c:v>140.75035487859404</c:v>
                </c:pt>
                <c:pt idx="34">
                  <c:v>140.04835955499971</c:v>
                </c:pt>
                <c:pt idx="35">
                  <c:v>139.34986544768842</c:v>
                </c:pt>
                <c:pt idx="36">
                  <c:v>138.65485509427114</c:v>
                </c:pt>
                <c:pt idx="37">
                  <c:v>137.96331111945287</c:v>
                </c:pt>
                <c:pt idx="38">
                  <c:v>137.27521623459813</c:v>
                </c:pt>
                <c:pt idx="39">
                  <c:v>136.59055323729905</c:v>
                </c:pt>
                <c:pt idx="40">
                  <c:v>135.90930501094499</c:v>
                </c:pt>
                <c:pt idx="41">
                  <c:v>135.2314545242948</c:v>
                </c:pt>
                <c:pt idx="42">
                  <c:v>134.55698483105107</c:v>
                </c:pt>
                <c:pt idx="43">
                  <c:v>133.88587906943627</c:v>
                </c:pt>
                <c:pt idx="44">
                  <c:v>133.21812046177143</c:v>
                </c:pt>
                <c:pt idx="45">
                  <c:v>132.5536923140566</c:v>
                </c:pt>
                <c:pt idx="46">
                  <c:v>131.89257801555345</c:v>
                </c:pt>
                <c:pt idx="47">
                  <c:v>131.2347610383701</c:v>
                </c:pt>
                <c:pt idx="48">
                  <c:v>130.58022493704789</c:v>
                </c:pt>
                <c:pt idx="49">
                  <c:v>129.92895334815012</c:v>
                </c:pt>
                <c:pt idx="50">
                  <c:v>129.28092998985321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27-4F6B-BC4E-241DF4E125D9}"/>
            </c:ext>
          </c:extLst>
        </c:ser>
        <c:ser>
          <c:idx val="3"/>
          <c:order val="3"/>
          <c:tx>
            <c:strRef>
              <c:f>'Class Size vs Time'!$F$3</c:f>
              <c:strCache>
                <c:ptCount val="1"/>
                <c:pt idx="0">
                  <c:v>-1.0%</c:v>
                </c:pt>
              </c:strCache>
            </c:strRef>
          </c:tx>
          <c:spPr>
            <a:ln w="38100" cap="rnd" cmpd="sng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'Class Size vs Time'!$A$4:$A$54</c:f>
              <c:numCache>
                <c:formatCode>General</c:formatCode>
                <c:ptCount val="5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</c:numCache>
            </c:numRef>
          </c:xVal>
          <c:yVal>
            <c:numRef>
              <c:f>'Class Size vs Time'!$F$4:$F$54</c:f>
              <c:numCache>
                <c:formatCode>General</c:formatCode>
                <c:ptCount val="51"/>
                <c:pt idx="0">
                  <c:v>166</c:v>
                </c:pt>
                <c:pt idx="1">
                  <c:v>164.34827240236191</c:v>
                </c:pt>
                <c:pt idx="2">
                  <c:v>162.71297976892137</c:v>
                </c:pt>
                <c:pt idx="3">
                  <c:v>161.09395856905235</c:v>
                </c:pt>
                <c:pt idx="4">
                  <c:v>159.49104689928564</c:v>
                </c:pt>
                <c:pt idx="5">
                  <c:v>157.90408446711854</c:v>
                </c:pt>
                <c:pt idx="6">
                  <c:v>156.3329125749853</c:v>
                </c:pt>
                <c:pt idx="7">
                  <c:v>154.77737410438741</c:v>
                </c:pt>
                <c:pt idx="8">
                  <c:v>153.23731350018153</c:v>
                </c:pt>
                <c:pt idx="9">
                  <c:v>151.71257675502389</c:v>
                </c:pt>
                <c:pt idx="10">
                  <c:v>150.20301139396929</c:v>
                </c:pt>
                <c:pt idx="11">
                  <c:v>148.70846645922367</c:v>
                </c:pt>
                <c:pt idx="12">
                  <c:v>147.22879249504814</c:v>
                </c:pt>
                <c:pt idx="13">
                  <c:v>145.76384153281319</c:v>
                </c:pt>
                <c:pt idx="14">
                  <c:v>144.31346707620176</c:v>
                </c:pt>
                <c:pt idx="15">
                  <c:v>142.87752408655959</c:v>
                </c:pt>
                <c:pt idx="16">
                  <c:v>141.45586896839109</c:v>
                </c:pt>
                <c:pt idx="17">
                  <c:v>140.04835955499971</c:v>
                </c:pt>
                <c:pt idx="18">
                  <c:v>138.65485509427114</c:v>
                </c:pt>
                <c:pt idx="19">
                  <c:v>137.27521623459813</c:v>
                </c:pt>
                <c:pt idx="20">
                  <c:v>135.90930501094499</c:v>
                </c:pt>
                <c:pt idx="21">
                  <c:v>134.55698483105107</c:v>
                </c:pt>
                <c:pt idx="22">
                  <c:v>133.21812046177143</c:v>
                </c:pt>
                <c:pt idx="23">
                  <c:v>131.89257801555345</c:v>
                </c:pt>
                <c:pt idx="24">
                  <c:v>130.58022493704789</c:v>
                </c:pt>
                <c:pt idx="25">
                  <c:v>129.28092998985321</c:v>
                </c:pt>
                <c:pt idx="26">
                  <c:v>127.99456324339199</c:v>
                </c:pt>
                <c:pt idx="27">
                  <c:v>126.72099605991762</c:v>
                </c:pt>
                <c:pt idx="28">
                  <c:v>125.46010108165042</c:v>
                </c:pt>
                <c:pt idx="29">
                  <c:v>124.21175221804184</c:v>
                </c:pt>
                <c:pt idx="30">
                  <c:v>122.97582463316516</c:v>
                </c:pt>
                <c:pt idx="31">
                  <c:v>121.75219473323202</c:v>
                </c:pt>
                <c:pt idx="32">
                  <c:v>120.54074015423269</c:v>
                </c:pt>
                <c:pt idx="33">
                  <c:v>119.34133974969974</c:v>
                </c:pt>
                <c:pt idx="34">
                  <c:v>118.15387357859321</c:v>
                </c:pt>
                <c:pt idx="35">
                  <c:v>116.97822289330644</c:v>
                </c:pt>
                <c:pt idx="36">
                  <c:v>115.81427012779115</c:v>
                </c:pt>
                <c:pt idx="37">
                  <c:v>114.66189888580088</c:v>
                </c:pt>
                <c:pt idx="38">
                  <c:v>113.52099392925106</c:v>
                </c:pt>
                <c:pt idx="39">
                  <c:v>112.39144116669533</c:v>
                </c:pt>
                <c:pt idx="40">
                  <c:v>111.27312764191613</c:v>
                </c:pt>
                <c:pt idx="41">
                  <c:v>110.16594152262903</c:v>
                </c:pt>
                <c:pt idx="42">
                  <c:v>109.06977208929942</c:v>
                </c:pt>
                <c:pt idx="43">
                  <c:v>107.98450972407055</c:v>
                </c:pt>
                <c:pt idx="44">
                  <c:v>106.91004589980147</c:v>
                </c:pt>
                <c:pt idx="45">
                  <c:v>105.84627316921437</c:v>
                </c:pt>
                <c:pt idx="46">
                  <c:v>104.79308515414971</c:v>
                </c:pt>
                <c:pt idx="47">
                  <c:v>103.75037653492834</c:v>
                </c:pt>
                <c:pt idx="48">
                  <c:v>102.71804303981938</c:v>
                </c:pt>
                <c:pt idx="49">
                  <c:v>101.69598143461307</c:v>
                </c:pt>
                <c:pt idx="50">
                  <c:v>100.68408951229715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27-4F6B-BC4E-241DF4E125D9}"/>
            </c:ext>
          </c:extLst>
        </c:ser>
        <c:ser>
          <c:idx val="4"/>
          <c:order val="4"/>
          <c:tx>
            <c:strRef>
              <c:f>'Class Size vs Time'!$G$3</c:f>
              <c:strCache>
                <c:ptCount val="1"/>
                <c:pt idx="0">
                  <c:v>-1.5%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'Class Size vs Time'!$A$4:$A$53</c:f>
              <c:numCache>
                <c:formatCode>General</c:formatCode>
                <c:ptCount val="5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</c:numCache>
            </c:numRef>
          </c:xVal>
          <c:yVal>
            <c:numRef>
              <c:f>'Class Size vs Time'!$G$4:$G$54</c:f>
              <c:numCache>
                <c:formatCode>General</c:formatCode>
                <c:ptCount val="51"/>
                <c:pt idx="0">
                  <c:v>166</c:v>
                </c:pt>
                <c:pt idx="1">
                  <c:v>163.52858197410839</c:v>
                </c:pt>
                <c:pt idx="2">
                  <c:v>161.09395856905235</c:v>
                </c:pt>
                <c:pt idx="3">
                  <c:v>158.69558198429459</c:v>
                </c:pt>
                <c:pt idx="4">
                  <c:v>156.3329125749853</c:v>
                </c:pt>
                <c:pt idx="5">
                  <c:v>154.00541873053979</c:v>
                </c:pt>
                <c:pt idx="6">
                  <c:v>151.71257675502389</c:v>
                </c:pt>
                <c:pt idx="7">
                  <c:v>149.45387074932009</c:v>
                </c:pt>
                <c:pt idx="8">
                  <c:v>147.22879249504814</c:v>
                </c:pt>
                <c:pt idx="9">
                  <c:v>145.03684134021373</c:v>
                </c:pt>
                <c:pt idx="10">
                  <c:v>142.87752408655959</c:v>
                </c:pt>
                <c:pt idx="11">
                  <c:v>140.75035487859404</c:v>
                </c:pt>
                <c:pt idx="12">
                  <c:v>138.65485509427114</c:v>
                </c:pt>
                <c:pt idx="13">
                  <c:v>136.59055323729905</c:v>
                </c:pt>
                <c:pt idx="14">
                  <c:v>134.55698483105107</c:v>
                </c:pt>
                <c:pt idx="15">
                  <c:v>132.5536923140566</c:v>
                </c:pt>
                <c:pt idx="16">
                  <c:v>130.58022493704789</c:v>
                </c:pt>
                <c:pt idx="17">
                  <c:v>128.63613866153943</c:v>
                </c:pt>
                <c:pt idx="18">
                  <c:v>126.72099605991762</c:v>
                </c:pt>
                <c:pt idx="19">
                  <c:v>124.83436621701752</c:v>
                </c:pt>
                <c:pt idx="20">
                  <c:v>122.97582463316516</c:v>
                </c:pt>
                <c:pt idx="21">
                  <c:v>121.14495312866343</c:v>
                </c:pt>
                <c:pt idx="22">
                  <c:v>119.34133974969974</c:v>
                </c:pt>
                <c:pt idx="23">
                  <c:v>117.5645786756548</c:v>
                </c:pt>
                <c:pt idx="24">
                  <c:v>115.81427012779115</c:v>
                </c:pt>
                <c:pt idx="25">
                  <c:v>114.09002027930138</c:v>
                </c:pt>
                <c:pt idx="26">
                  <c:v>112.39144116669533</c:v>
                </c:pt>
                <c:pt idx="27">
                  <c:v>110.71815060250675</c:v>
                </c:pt>
                <c:pt idx="28">
                  <c:v>109.06977208929942</c:v>
                </c:pt>
                <c:pt idx="29">
                  <c:v>107.44593473495375</c:v>
                </c:pt>
                <c:pt idx="30">
                  <c:v>105.84627316921437</c:v>
                </c:pt>
                <c:pt idx="31">
                  <c:v>104.27042746148038</c:v>
                </c:pt>
                <c:pt idx="32">
                  <c:v>102.71804303981938</c:v>
                </c:pt>
                <c:pt idx="33">
                  <c:v>101.18877061118734</c:v>
                </c:pt>
                <c:pt idx="34">
                  <c:v>99.682266082836136</c:v>
                </c:pt>
                <c:pt idx="35">
                  <c:v>98.198190484891313</c:v>
                </c:pt>
                <c:pt idx="36">
                  <c:v>96.736209894082279</c:v>
                </c:pt>
                <c:pt idx="37">
                  <c:v>95.29599535860838</c:v>
                </c:pt>
                <c:pt idx="38">
                  <c:v>93.877222824123152</c:v>
                </c:pt>
                <c:pt idx="39">
                  <c:v>92.479573060820869</c:v>
                </c:pt>
                <c:pt idx="40">
                  <c:v>91.102731591608375</c:v>
                </c:pt>
                <c:pt idx="41">
                  <c:v>89.746388621346554</c:v>
                </c:pt>
                <c:pt idx="42">
                  <c:v>88.410238967144934</c:v>
                </c:pt>
                <c:pt idx="43">
                  <c:v>87.093981989694427</c:v>
                </c:pt>
                <c:pt idx="44">
                  <c:v>85.797321525622081</c:v>
                </c:pt>
                <c:pt idx="45">
                  <c:v>84.519965820853159</c:v>
                </c:pt>
                <c:pt idx="46">
                  <c:v>83.26162746496523</c:v>
                </c:pt>
                <c:pt idx="47">
                  <c:v>82.022023326519516</c:v>
                </c:pt>
                <c:pt idx="48">
                  <c:v>80.800874489355294</c:v>
                </c:pt>
                <c:pt idx="49">
                  <c:v>79.597906189832415</c:v>
                </c:pt>
                <c:pt idx="50">
                  <c:v>78.412847755008443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27-4F6B-BC4E-241DF4E1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142015"/>
        <c:axId val="1939135775"/>
      </c:scatterChart>
      <c:valAx>
        <c:axId val="193914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35775"/>
        <c:crosses val="autoZero"/>
        <c:crossBetween val="midCat"/>
      </c:valAx>
      <c:valAx>
        <c:axId val="19391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4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908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908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908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H47" totalsRowShown="0">
  <autoFilter ref="A1:H47"/>
  <sortState ref="A2:G47">
    <sortCondition ref="A1:A47"/>
  </sortState>
  <tableColumns count="8">
    <tableColumn id="1" name="Year"/>
    <tableColumn id="2" name="Prowers"/>
    <tableColumn id="3" name="Baca"/>
    <tableColumn id="4" name="Morton"/>
    <tableColumn id="5" name="Stanton"/>
    <tableColumn id="6" name="Cimarron"/>
    <tableColumn id="7" name="Census Year"/>
    <tableColumn id="8" name="Exponenti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T1:W16" totalsRowShown="0">
  <autoFilter ref="T1:W16">
    <filterColumn colId="0" hiddenButton="1"/>
    <filterColumn colId="1" hiddenButton="1"/>
    <filterColumn colId="2" hiddenButton="1"/>
    <filterColumn colId="3" hiddenButton="1"/>
  </autoFilter>
  <sortState ref="T2:W16">
    <sortCondition ref="T2:T16"/>
    <sortCondition ref="U2:U16"/>
  </sortState>
  <tableColumns count="4">
    <tableColumn id="1" name="County"/>
    <tableColumn id="2" name="Year Range"/>
    <tableColumn id="3" name="R^2" dataDxfId="1"/>
    <tableColumn id="4" name="Growth Rat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pane ySplit="1" topLeftCell="A35" activePane="bottomLeft" state="frozen"/>
      <selection pane="bottomLeft" activeCell="F89" sqref="F89"/>
    </sheetView>
  </sheetViews>
  <sheetFormatPr defaultRowHeight="15"/>
  <sheetData>
    <row r="1" spans="1:13">
      <c r="A1" t="s">
        <v>88</v>
      </c>
      <c r="B1">
        <v>1990</v>
      </c>
      <c r="C1">
        <v>1980</v>
      </c>
      <c r="D1">
        <v>1970</v>
      </c>
      <c r="E1">
        <v>1960</v>
      </c>
      <c r="F1">
        <v>1950</v>
      </c>
      <c r="G1">
        <v>1940</v>
      </c>
      <c r="H1">
        <v>1930</v>
      </c>
      <c r="I1">
        <v>1920</v>
      </c>
      <c r="J1">
        <v>1910</v>
      </c>
      <c r="K1">
        <v>1900</v>
      </c>
      <c r="L1" t="s">
        <v>4</v>
      </c>
      <c r="M1" t="s">
        <v>300</v>
      </c>
    </row>
    <row r="2" spans="1:13">
      <c r="A2">
        <v>8001</v>
      </c>
      <c r="B2">
        <v>265038</v>
      </c>
      <c r="C2">
        <v>245944</v>
      </c>
      <c r="D2">
        <v>185789</v>
      </c>
      <c r="E2">
        <v>120296</v>
      </c>
      <c r="F2">
        <v>40234</v>
      </c>
      <c r="G2">
        <v>22481</v>
      </c>
      <c r="H2">
        <v>20245</v>
      </c>
      <c r="I2">
        <v>14430</v>
      </c>
      <c r="J2">
        <v>8892</v>
      </c>
      <c r="L2" t="s">
        <v>34</v>
      </c>
      <c r="M2" t="s">
        <v>302</v>
      </c>
    </row>
    <row r="3" spans="1:13">
      <c r="A3">
        <v>8003</v>
      </c>
      <c r="B3">
        <v>13617</v>
      </c>
      <c r="C3">
        <v>11799</v>
      </c>
      <c r="D3">
        <v>11422</v>
      </c>
      <c r="E3">
        <v>10000</v>
      </c>
      <c r="F3">
        <v>10531</v>
      </c>
      <c r="G3">
        <v>10484</v>
      </c>
      <c r="H3">
        <v>8602</v>
      </c>
      <c r="I3">
        <v>5148</v>
      </c>
      <c r="L3" t="s">
        <v>35</v>
      </c>
      <c r="M3" t="s">
        <v>302</v>
      </c>
    </row>
    <row r="4" spans="1:13">
      <c r="A4">
        <v>8005</v>
      </c>
      <c r="B4">
        <v>391511</v>
      </c>
      <c r="C4">
        <v>293621</v>
      </c>
      <c r="D4">
        <v>162142</v>
      </c>
      <c r="E4">
        <v>113426</v>
      </c>
      <c r="F4">
        <v>52125</v>
      </c>
      <c r="G4">
        <v>32150</v>
      </c>
      <c r="H4">
        <v>22647</v>
      </c>
      <c r="I4">
        <v>13766</v>
      </c>
      <c r="J4">
        <v>10263</v>
      </c>
      <c r="K4">
        <v>153017</v>
      </c>
      <c r="L4" t="s">
        <v>36</v>
      </c>
      <c r="M4" t="s">
        <v>302</v>
      </c>
    </row>
    <row r="5" spans="1:13">
      <c r="A5">
        <v>8007</v>
      </c>
      <c r="B5">
        <v>5345</v>
      </c>
      <c r="C5">
        <v>3664</v>
      </c>
      <c r="D5">
        <v>2733</v>
      </c>
      <c r="E5">
        <v>2629</v>
      </c>
      <c r="F5">
        <v>3030</v>
      </c>
      <c r="G5">
        <v>3806</v>
      </c>
      <c r="H5">
        <v>3204</v>
      </c>
      <c r="I5">
        <v>3590</v>
      </c>
      <c r="J5">
        <v>3302</v>
      </c>
      <c r="K5">
        <v>2117</v>
      </c>
      <c r="L5" t="s">
        <v>37</v>
      </c>
      <c r="M5" t="s">
        <v>302</v>
      </c>
    </row>
    <row r="6" spans="1:13">
      <c r="A6">
        <v>8009</v>
      </c>
      <c r="B6">
        <v>4556</v>
      </c>
      <c r="C6">
        <v>5419</v>
      </c>
      <c r="D6">
        <v>5674</v>
      </c>
      <c r="E6">
        <v>6310</v>
      </c>
      <c r="F6">
        <v>7964</v>
      </c>
      <c r="G6">
        <v>6207</v>
      </c>
      <c r="H6">
        <v>10570</v>
      </c>
      <c r="I6">
        <v>8721</v>
      </c>
      <c r="J6">
        <v>2516</v>
      </c>
      <c r="K6">
        <v>759</v>
      </c>
      <c r="L6" t="s">
        <v>38</v>
      </c>
      <c r="M6" t="s">
        <v>302</v>
      </c>
    </row>
    <row r="7" spans="1:13">
      <c r="A7">
        <v>8011</v>
      </c>
      <c r="B7">
        <v>5048</v>
      </c>
      <c r="C7">
        <v>5945</v>
      </c>
      <c r="D7">
        <v>6493</v>
      </c>
      <c r="E7">
        <v>7419</v>
      </c>
      <c r="F7">
        <v>8775</v>
      </c>
      <c r="G7">
        <v>9653</v>
      </c>
      <c r="H7">
        <v>9134</v>
      </c>
      <c r="I7">
        <v>9705</v>
      </c>
      <c r="J7">
        <v>5043</v>
      </c>
      <c r="K7">
        <v>3049</v>
      </c>
      <c r="L7" t="s">
        <v>39</v>
      </c>
      <c r="M7" t="s">
        <v>302</v>
      </c>
    </row>
    <row r="8" spans="1:13">
      <c r="A8">
        <v>8013</v>
      </c>
      <c r="B8">
        <v>225339</v>
      </c>
      <c r="C8">
        <v>189625</v>
      </c>
      <c r="D8">
        <v>131889</v>
      </c>
      <c r="E8">
        <v>74254</v>
      </c>
      <c r="F8">
        <v>48296</v>
      </c>
      <c r="G8">
        <v>37438</v>
      </c>
      <c r="H8">
        <v>32456</v>
      </c>
      <c r="I8">
        <v>31861</v>
      </c>
      <c r="J8">
        <v>30330</v>
      </c>
      <c r="K8">
        <v>21544</v>
      </c>
      <c r="L8" t="s">
        <v>40</v>
      </c>
      <c r="M8" t="s">
        <v>302</v>
      </c>
    </row>
    <row r="9" spans="1:13">
      <c r="A9">
        <v>8015</v>
      </c>
      <c r="B9">
        <v>12684</v>
      </c>
      <c r="C9">
        <v>13227</v>
      </c>
      <c r="D9">
        <v>10162</v>
      </c>
      <c r="E9">
        <v>8298</v>
      </c>
      <c r="F9">
        <v>7168</v>
      </c>
      <c r="G9">
        <v>8109</v>
      </c>
      <c r="H9">
        <v>8126</v>
      </c>
      <c r="I9">
        <v>7753</v>
      </c>
      <c r="J9">
        <v>7622</v>
      </c>
      <c r="K9">
        <v>7085</v>
      </c>
      <c r="L9" t="s">
        <v>41</v>
      </c>
      <c r="M9" t="s">
        <v>302</v>
      </c>
    </row>
    <row r="10" spans="1:13">
      <c r="A10">
        <v>8017</v>
      </c>
      <c r="B10">
        <v>2397</v>
      </c>
      <c r="C10">
        <v>2153</v>
      </c>
      <c r="D10">
        <v>2396</v>
      </c>
      <c r="E10">
        <v>2789</v>
      </c>
      <c r="F10">
        <v>3453</v>
      </c>
      <c r="G10">
        <v>2964</v>
      </c>
      <c r="H10">
        <v>3723</v>
      </c>
      <c r="I10">
        <v>3746</v>
      </c>
      <c r="J10">
        <v>3687</v>
      </c>
      <c r="K10">
        <v>501</v>
      </c>
      <c r="L10" t="s">
        <v>42</v>
      </c>
      <c r="M10" t="s">
        <v>302</v>
      </c>
    </row>
    <row r="11" spans="1:13">
      <c r="A11">
        <v>8019</v>
      </c>
      <c r="B11">
        <v>7619</v>
      </c>
      <c r="C11">
        <v>7308</v>
      </c>
      <c r="D11">
        <v>4819</v>
      </c>
      <c r="E11">
        <v>2793</v>
      </c>
      <c r="F11">
        <v>3289</v>
      </c>
      <c r="G11">
        <v>3784</v>
      </c>
      <c r="H11">
        <v>2155</v>
      </c>
      <c r="I11">
        <v>2891</v>
      </c>
      <c r="J11">
        <v>5001</v>
      </c>
      <c r="K11">
        <v>7082</v>
      </c>
      <c r="L11" t="s">
        <v>17</v>
      </c>
      <c r="M11" t="s">
        <v>302</v>
      </c>
    </row>
    <row r="12" spans="1:13">
      <c r="A12">
        <v>8021</v>
      </c>
      <c r="B12">
        <v>7453</v>
      </c>
      <c r="C12">
        <v>7794</v>
      </c>
      <c r="D12">
        <v>7846</v>
      </c>
      <c r="E12">
        <v>8428</v>
      </c>
      <c r="F12">
        <v>10171</v>
      </c>
      <c r="G12">
        <v>11648</v>
      </c>
      <c r="H12">
        <v>9803</v>
      </c>
      <c r="I12">
        <v>8416</v>
      </c>
      <c r="J12">
        <v>11285</v>
      </c>
      <c r="K12">
        <v>8794</v>
      </c>
      <c r="L12" t="s">
        <v>43</v>
      </c>
      <c r="M12" t="s">
        <v>302</v>
      </c>
    </row>
    <row r="13" spans="1:13">
      <c r="A13">
        <v>8023</v>
      </c>
      <c r="B13">
        <v>3190</v>
      </c>
      <c r="C13">
        <v>3071</v>
      </c>
      <c r="D13">
        <v>3091</v>
      </c>
      <c r="E13">
        <v>4219</v>
      </c>
      <c r="F13">
        <v>6067</v>
      </c>
      <c r="G13">
        <v>7533</v>
      </c>
      <c r="H13">
        <v>5779</v>
      </c>
      <c r="I13">
        <v>5032</v>
      </c>
      <c r="J13">
        <v>5498</v>
      </c>
      <c r="K13">
        <v>4632</v>
      </c>
      <c r="L13" t="s">
        <v>44</v>
      </c>
      <c r="M13" t="s">
        <v>302</v>
      </c>
    </row>
    <row r="14" spans="1:13">
      <c r="A14">
        <v>8025</v>
      </c>
      <c r="B14">
        <v>3946</v>
      </c>
      <c r="C14">
        <v>2988</v>
      </c>
      <c r="D14">
        <v>3086</v>
      </c>
      <c r="E14">
        <v>3978</v>
      </c>
      <c r="F14">
        <v>5222</v>
      </c>
      <c r="G14">
        <v>5398</v>
      </c>
      <c r="H14">
        <v>5934</v>
      </c>
      <c r="I14">
        <v>6383</v>
      </c>
      <c r="L14" t="s">
        <v>45</v>
      </c>
      <c r="M14" t="s">
        <v>302</v>
      </c>
    </row>
    <row r="15" spans="1:13">
      <c r="A15">
        <v>8027</v>
      </c>
      <c r="B15">
        <v>1926</v>
      </c>
      <c r="C15">
        <v>1528</v>
      </c>
      <c r="D15">
        <v>1120</v>
      </c>
      <c r="E15">
        <v>1305</v>
      </c>
      <c r="F15">
        <v>1573</v>
      </c>
      <c r="G15">
        <v>2270</v>
      </c>
      <c r="H15">
        <v>2124</v>
      </c>
      <c r="I15">
        <v>2172</v>
      </c>
      <c r="J15">
        <v>1947</v>
      </c>
      <c r="K15">
        <v>2937</v>
      </c>
      <c r="L15" t="s">
        <v>46</v>
      </c>
      <c r="M15" t="s">
        <v>302</v>
      </c>
    </row>
    <row r="16" spans="1:13">
      <c r="A16">
        <v>8029</v>
      </c>
      <c r="B16">
        <v>20980</v>
      </c>
      <c r="C16">
        <v>21225</v>
      </c>
      <c r="D16">
        <v>15286</v>
      </c>
      <c r="E16">
        <v>15602</v>
      </c>
      <c r="F16">
        <v>17365</v>
      </c>
      <c r="G16">
        <v>16470</v>
      </c>
      <c r="H16">
        <v>14204</v>
      </c>
      <c r="I16">
        <v>13668</v>
      </c>
      <c r="J16">
        <v>13688</v>
      </c>
      <c r="K16">
        <v>5487</v>
      </c>
      <c r="L16" t="s">
        <v>47</v>
      </c>
      <c r="M16" t="s">
        <v>302</v>
      </c>
    </row>
    <row r="17" spans="1:13">
      <c r="A17">
        <v>8031</v>
      </c>
      <c r="B17">
        <v>467610</v>
      </c>
      <c r="C17">
        <v>492365</v>
      </c>
      <c r="D17">
        <v>514678</v>
      </c>
      <c r="E17">
        <v>493887</v>
      </c>
      <c r="F17">
        <v>415786</v>
      </c>
      <c r="G17">
        <v>322412</v>
      </c>
      <c r="H17">
        <v>287861</v>
      </c>
      <c r="I17">
        <v>256491</v>
      </c>
      <c r="J17">
        <v>213381</v>
      </c>
      <c r="L17" t="s">
        <v>48</v>
      </c>
      <c r="M17" t="s">
        <v>302</v>
      </c>
    </row>
    <row r="18" spans="1:13">
      <c r="A18">
        <v>8033</v>
      </c>
      <c r="B18">
        <v>1504</v>
      </c>
      <c r="C18">
        <v>1658</v>
      </c>
      <c r="D18">
        <v>1641</v>
      </c>
      <c r="E18">
        <v>2196</v>
      </c>
      <c r="F18">
        <v>1966</v>
      </c>
      <c r="G18">
        <v>1958</v>
      </c>
      <c r="H18">
        <v>1412</v>
      </c>
      <c r="I18">
        <v>1243</v>
      </c>
      <c r="J18">
        <v>642</v>
      </c>
      <c r="K18">
        <v>1134</v>
      </c>
      <c r="L18" t="s">
        <v>49</v>
      </c>
      <c r="M18" t="s">
        <v>302</v>
      </c>
    </row>
    <row r="19" spans="1:13">
      <c r="A19">
        <v>8035</v>
      </c>
      <c r="B19">
        <v>60391</v>
      </c>
      <c r="C19">
        <v>25153</v>
      </c>
      <c r="D19">
        <v>8407</v>
      </c>
      <c r="E19">
        <v>4816</v>
      </c>
      <c r="F19">
        <v>3507</v>
      </c>
      <c r="G19">
        <v>3496</v>
      </c>
      <c r="H19">
        <v>3498</v>
      </c>
      <c r="I19">
        <v>3517</v>
      </c>
      <c r="J19">
        <v>3192</v>
      </c>
      <c r="K19">
        <v>3120</v>
      </c>
      <c r="L19" t="s">
        <v>50</v>
      </c>
      <c r="M19" t="s">
        <v>302</v>
      </c>
    </row>
    <row r="20" spans="1:13">
      <c r="A20">
        <v>8037</v>
      </c>
      <c r="B20">
        <v>21928</v>
      </c>
      <c r="C20">
        <v>13320</v>
      </c>
      <c r="D20">
        <v>7498</v>
      </c>
      <c r="E20">
        <v>4677</v>
      </c>
      <c r="F20">
        <v>4488</v>
      </c>
      <c r="G20">
        <v>5361</v>
      </c>
      <c r="H20">
        <v>3924</v>
      </c>
      <c r="I20">
        <v>3385</v>
      </c>
      <c r="J20">
        <v>2985</v>
      </c>
      <c r="K20">
        <v>3008</v>
      </c>
      <c r="L20" t="s">
        <v>51</v>
      </c>
      <c r="M20" t="s">
        <v>302</v>
      </c>
    </row>
    <row r="21" spans="1:13">
      <c r="A21">
        <v>8039</v>
      </c>
      <c r="B21">
        <v>9646</v>
      </c>
      <c r="C21">
        <v>6850</v>
      </c>
      <c r="D21">
        <v>3903</v>
      </c>
      <c r="E21">
        <v>3708</v>
      </c>
      <c r="F21">
        <v>4477</v>
      </c>
      <c r="G21">
        <v>5460</v>
      </c>
      <c r="H21">
        <v>6580</v>
      </c>
      <c r="I21">
        <v>6980</v>
      </c>
      <c r="J21">
        <v>5331</v>
      </c>
      <c r="K21">
        <v>3101</v>
      </c>
      <c r="L21" t="s">
        <v>52</v>
      </c>
      <c r="M21" t="s">
        <v>302</v>
      </c>
    </row>
    <row r="22" spans="1:13">
      <c r="A22">
        <v>8041</v>
      </c>
      <c r="B22">
        <v>397014</v>
      </c>
      <c r="C22">
        <v>309424</v>
      </c>
      <c r="D22">
        <v>235972</v>
      </c>
      <c r="E22">
        <v>143742</v>
      </c>
      <c r="F22">
        <v>74523</v>
      </c>
      <c r="G22">
        <v>54025</v>
      </c>
      <c r="H22">
        <v>49570</v>
      </c>
      <c r="I22">
        <v>44027</v>
      </c>
      <c r="J22">
        <v>43321</v>
      </c>
      <c r="K22">
        <v>31602</v>
      </c>
      <c r="L22" t="s">
        <v>19</v>
      </c>
      <c r="M22" t="s">
        <v>302</v>
      </c>
    </row>
    <row r="23" spans="1:13">
      <c r="A23">
        <v>8043</v>
      </c>
      <c r="B23">
        <v>32273</v>
      </c>
      <c r="C23">
        <v>28676</v>
      </c>
      <c r="D23">
        <v>21942</v>
      </c>
      <c r="E23">
        <v>20196</v>
      </c>
      <c r="F23">
        <v>18366</v>
      </c>
      <c r="G23">
        <v>19742</v>
      </c>
      <c r="H23">
        <v>18896</v>
      </c>
      <c r="I23">
        <v>17883</v>
      </c>
      <c r="J23">
        <v>18181</v>
      </c>
      <c r="K23">
        <v>15636</v>
      </c>
      <c r="L23" t="s">
        <v>53</v>
      </c>
      <c r="M23" t="s">
        <v>302</v>
      </c>
    </row>
    <row r="24" spans="1:13">
      <c r="A24">
        <v>8045</v>
      </c>
      <c r="B24">
        <v>29974</v>
      </c>
      <c r="C24">
        <v>22514</v>
      </c>
      <c r="D24">
        <v>14821</v>
      </c>
      <c r="E24">
        <v>12017</v>
      </c>
      <c r="F24">
        <v>11625</v>
      </c>
      <c r="G24">
        <v>10560</v>
      </c>
      <c r="H24">
        <v>9975</v>
      </c>
      <c r="I24">
        <v>9304</v>
      </c>
      <c r="J24">
        <v>10144</v>
      </c>
      <c r="K24">
        <v>5835</v>
      </c>
      <c r="L24" t="s">
        <v>54</v>
      </c>
      <c r="M24" t="s">
        <v>302</v>
      </c>
    </row>
    <row r="25" spans="1:13">
      <c r="A25">
        <v>8047</v>
      </c>
      <c r="B25">
        <v>3070</v>
      </c>
      <c r="C25">
        <v>2441</v>
      </c>
      <c r="D25">
        <v>1272</v>
      </c>
      <c r="E25">
        <v>685</v>
      </c>
      <c r="F25">
        <v>850</v>
      </c>
      <c r="G25">
        <v>1625</v>
      </c>
      <c r="H25">
        <v>1212</v>
      </c>
      <c r="I25">
        <v>1364</v>
      </c>
      <c r="J25">
        <v>4131</v>
      </c>
      <c r="K25">
        <v>6690</v>
      </c>
      <c r="L25" t="s">
        <v>55</v>
      </c>
      <c r="M25" t="s">
        <v>302</v>
      </c>
    </row>
    <row r="26" spans="1:13">
      <c r="A26">
        <v>8049</v>
      </c>
      <c r="B26">
        <v>7966</v>
      </c>
      <c r="C26">
        <v>7475</v>
      </c>
      <c r="D26">
        <v>4107</v>
      </c>
      <c r="E26">
        <v>3557</v>
      </c>
      <c r="F26">
        <v>3963</v>
      </c>
      <c r="G26">
        <v>3587</v>
      </c>
      <c r="H26">
        <v>2108</v>
      </c>
      <c r="I26">
        <v>2659</v>
      </c>
      <c r="J26">
        <v>1862</v>
      </c>
      <c r="K26">
        <v>741</v>
      </c>
      <c r="L26" t="s">
        <v>56</v>
      </c>
      <c r="M26" t="s">
        <v>302</v>
      </c>
    </row>
    <row r="27" spans="1:13">
      <c r="A27">
        <v>8051</v>
      </c>
      <c r="B27">
        <v>10273</v>
      </c>
      <c r="C27">
        <v>10689</v>
      </c>
      <c r="D27">
        <v>7578</v>
      </c>
      <c r="E27">
        <v>5477</v>
      </c>
      <c r="F27">
        <v>5716</v>
      </c>
      <c r="G27">
        <v>6192</v>
      </c>
      <c r="H27">
        <v>5527</v>
      </c>
      <c r="I27">
        <v>5590</v>
      </c>
      <c r="J27">
        <v>5897</v>
      </c>
      <c r="K27">
        <v>5331</v>
      </c>
      <c r="L27" t="s">
        <v>57</v>
      </c>
      <c r="M27" t="s">
        <v>302</v>
      </c>
    </row>
    <row r="28" spans="1:13">
      <c r="A28">
        <v>8053</v>
      </c>
      <c r="B28">
        <v>467</v>
      </c>
      <c r="C28">
        <v>408</v>
      </c>
      <c r="D28">
        <v>202</v>
      </c>
      <c r="E28">
        <v>208</v>
      </c>
      <c r="F28">
        <v>263</v>
      </c>
      <c r="G28">
        <v>349</v>
      </c>
      <c r="H28">
        <v>449</v>
      </c>
      <c r="I28">
        <v>538</v>
      </c>
      <c r="J28">
        <v>646</v>
      </c>
      <c r="K28">
        <v>1609</v>
      </c>
      <c r="L28" t="s">
        <v>58</v>
      </c>
      <c r="M28" t="s">
        <v>302</v>
      </c>
    </row>
    <row r="29" spans="1:13">
      <c r="A29">
        <v>8055</v>
      </c>
      <c r="B29">
        <v>6009</v>
      </c>
      <c r="C29">
        <v>6440</v>
      </c>
      <c r="D29">
        <v>6590</v>
      </c>
      <c r="E29">
        <v>7867</v>
      </c>
      <c r="F29">
        <v>10549</v>
      </c>
      <c r="G29">
        <v>16088</v>
      </c>
      <c r="H29">
        <v>17062</v>
      </c>
      <c r="I29">
        <v>16879</v>
      </c>
      <c r="J29">
        <v>13320</v>
      </c>
      <c r="K29">
        <v>8395</v>
      </c>
      <c r="L29" t="s">
        <v>59</v>
      </c>
      <c r="M29" t="s">
        <v>302</v>
      </c>
    </row>
    <row r="30" spans="1:13">
      <c r="A30">
        <v>8057</v>
      </c>
      <c r="B30">
        <v>1605</v>
      </c>
      <c r="C30">
        <v>1863</v>
      </c>
      <c r="D30">
        <v>1811</v>
      </c>
      <c r="E30">
        <v>1758</v>
      </c>
      <c r="F30">
        <v>1976</v>
      </c>
      <c r="G30">
        <v>1798</v>
      </c>
      <c r="H30">
        <v>1386</v>
      </c>
      <c r="I30">
        <v>1340</v>
      </c>
      <c r="J30">
        <v>1013</v>
      </c>
      <c r="L30" t="s">
        <v>60</v>
      </c>
      <c r="M30" t="s">
        <v>302</v>
      </c>
    </row>
    <row r="31" spans="1:13">
      <c r="A31">
        <v>8059</v>
      </c>
      <c r="B31">
        <v>438430</v>
      </c>
      <c r="C31">
        <v>371753</v>
      </c>
      <c r="D31">
        <v>233031</v>
      </c>
      <c r="E31">
        <v>127520</v>
      </c>
      <c r="F31">
        <v>55687</v>
      </c>
      <c r="G31">
        <v>30725</v>
      </c>
      <c r="H31">
        <v>21810</v>
      </c>
      <c r="I31">
        <v>14400</v>
      </c>
      <c r="J31">
        <v>14231</v>
      </c>
      <c r="K31">
        <v>9306</v>
      </c>
      <c r="L31" t="s">
        <v>61</v>
      </c>
      <c r="M31" t="s">
        <v>302</v>
      </c>
    </row>
    <row r="32" spans="1:13">
      <c r="A32">
        <v>8061</v>
      </c>
      <c r="B32">
        <v>1688</v>
      </c>
      <c r="C32">
        <v>1936</v>
      </c>
      <c r="D32">
        <v>2029</v>
      </c>
      <c r="E32">
        <v>2425</v>
      </c>
      <c r="F32">
        <v>3003</v>
      </c>
      <c r="G32">
        <v>2793</v>
      </c>
      <c r="H32">
        <v>3786</v>
      </c>
      <c r="I32">
        <v>3755</v>
      </c>
      <c r="J32">
        <v>2899</v>
      </c>
      <c r="K32">
        <v>701</v>
      </c>
      <c r="L32" t="s">
        <v>62</v>
      </c>
      <c r="M32" t="s">
        <v>302</v>
      </c>
    </row>
    <row r="33" spans="1:13">
      <c r="A33">
        <v>8063</v>
      </c>
      <c r="B33">
        <v>7140</v>
      </c>
      <c r="C33">
        <v>7599</v>
      </c>
      <c r="D33">
        <v>7530</v>
      </c>
      <c r="E33">
        <v>6957</v>
      </c>
      <c r="F33">
        <v>8600</v>
      </c>
      <c r="G33">
        <v>7512</v>
      </c>
      <c r="H33">
        <v>9725</v>
      </c>
      <c r="I33">
        <v>8915</v>
      </c>
      <c r="J33">
        <v>7483</v>
      </c>
      <c r="K33">
        <v>1580</v>
      </c>
      <c r="L33" t="s">
        <v>24</v>
      </c>
      <c r="M33" t="s">
        <v>302</v>
      </c>
    </row>
    <row r="34" spans="1:13">
      <c r="A34">
        <v>8065</v>
      </c>
      <c r="B34">
        <v>6007</v>
      </c>
      <c r="C34">
        <v>8830</v>
      </c>
      <c r="D34">
        <v>8282</v>
      </c>
      <c r="E34">
        <v>7101</v>
      </c>
      <c r="F34">
        <v>6150</v>
      </c>
      <c r="G34">
        <v>6883</v>
      </c>
      <c r="H34">
        <v>4899</v>
      </c>
      <c r="I34">
        <v>6630</v>
      </c>
      <c r="J34">
        <v>10600</v>
      </c>
      <c r="K34">
        <v>18054</v>
      </c>
      <c r="L34" t="s">
        <v>63</v>
      </c>
      <c r="M34" t="s">
        <v>302</v>
      </c>
    </row>
    <row r="35" spans="1:13">
      <c r="A35">
        <v>8067</v>
      </c>
      <c r="B35">
        <v>32284</v>
      </c>
      <c r="C35">
        <v>27424</v>
      </c>
      <c r="D35">
        <v>19199</v>
      </c>
      <c r="E35">
        <v>19225</v>
      </c>
      <c r="F35">
        <v>14880</v>
      </c>
      <c r="G35">
        <v>15494</v>
      </c>
      <c r="H35">
        <v>12975</v>
      </c>
      <c r="I35">
        <v>11218</v>
      </c>
      <c r="J35">
        <v>10812</v>
      </c>
      <c r="K35">
        <v>7016</v>
      </c>
      <c r="L35" t="s">
        <v>25</v>
      </c>
      <c r="M35" t="s">
        <v>302</v>
      </c>
    </row>
    <row r="36" spans="1:13">
      <c r="A36">
        <v>8069</v>
      </c>
      <c r="B36">
        <v>186136</v>
      </c>
      <c r="C36">
        <v>149184</v>
      </c>
      <c r="D36">
        <v>89900</v>
      </c>
      <c r="E36">
        <v>53343</v>
      </c>
      <c r="F36">
        <v>43554</v>
      </c>
      <c r="G36">
        <v>35539</v>
      </c>
      <c r="H36">
        <v>33137</v>
      </c>
      <c r="I36">
        <v>27872</v>
      </c>
      <c r="J36">
        <v>25270</v>
      </c>
      <c r="K36">
        <v>12168</v>
      </c>
      <c r="L36" t="s">
        <v>64</v>
      </c>
      <c r="M36" t="s">
        <v>302</v>
      </c>
    </row>
    <row r="37" spans="1:13">
      <c r="A37">
        <v>8071</v>
      </c>
      <c r="B37">
        <v>13765</v>
      </c>
      <c r="C37">
        <v>14897</v>
      </c>
      <c r="D37">
        <v>15744</v>
      </c>
      <c r="E37">
        <v>19983</v>
      </c>
      <c r="F37">
        <v>25902</v>
      </c>
      <c r="G37">
        <v>32369</v>
      </c>
      <c r="H37">
        <v>36008</v>
      </c>
      <c r="I37">
        <v>38975</v>
      </c>
      <c r="J37">
        <v>33643</v>
      </c>
      <c r="K37">
        <v>21842</v>
      </c>
      <c r="L37" t="s">
        <v>26</v>
      </c>
      <c r="M37" t="s">
        <v>302</v>
      </c>
    </row>
    <row r="38" spans="1:13">
      <c r="A38">
        <v>8073</v>
      </c>
      <c r="B38">
        <v>4529</v>
      </c>
      <c r="C38">
        <v>4663</v>
      </c>
      <c r="D38">
        <v>4836</v>
      </c>
      <c r="E38">
        <v>5310</v>
      </c>
      <c r="F38">
        <v>5909</v>
      </c>
      <c r="G38">
        <v>5882</v>
      </c>
      <c r="H38">
        <v>7850</v>
      </c>
      <c r="I38">
        <v>8273</v>
      </c>
      <c r="J38">
        <v>5917</v>
      </c>
      <c r="K38">
        <v>926</v>
      </c>
      <c r="L38" t="s">
        <v>65</v>
      </c>
      <c r="M38" t="s">
        <v>302</v>
      </c>
    </row>
    <row r="39" spans="1:13">
      <c r="A39">
        <v>8075</v>
      </c>
      <c r="B39">
        <v>17567</v>
      </c>
      <c r="C39">
        <v>19800</v>
      </c>
      <c r="D39">
        <v>18852</v>
      </c>
      <c r="E39">
        <v>20302</v>
      </c>
      <c r="F39">
        <v>17187</v>
      </c>
      <c r="G39">
        <v>18370</v>
      </c>
      <c r="H39">
        <v>19946</v>
      </c>
      <c r="I39">
        <v>18427</v>
      </c>
      <c r="J39">
        <v>9549</v>
      </c>
      <c r="K39">
        <v>3292</v>
      </c>
      <c r="L39" t="s">
        <v>66</v>
      </c>
      <c r="M39" t="s">
        <v>302</v>
      </c>
    </row>
    <row r="40" spans="1:13">
      <c r="A40">
        <v>8077</v>
      </c>
      <c r="B40">
        <v>93145</v>
      </c>
      <c r="C40">
        <v>81530</v>
      </c>
      <c r="D40">
        <v>54374</v>
      </c>
      <c r="E40">
        <v>50715</v>
      </c>
      <c r="F40">
        <v>38974</v>
      </c>
      <c r="G40">
        <v>33791</v>
      </c>
      <c r="H40">
        <v>25908</v>
      </c>
      <c r="I40">
        <v>22281</v>
      </c>
      <c r="J40">
        <v>22197</v>
      </c>
      <c r="K40">
        <v>9267</v>
      </c>
      <c r="L40" t="s">
        <v>67</v>
      </c>
      <c r="M40" t="s">
        <v>302</v>
      </c>
    </row>
    <row r="41" spans="1:13">
      <c r="A41">
        <v>8079</v>
      </c>
      <c r="B41">
        <v>558</v>
      </c>
      <c r="C41">
        <v>804</v>
      </c>
      <c r="D41">
        <v>786</v>
      </c>
      <c r="E41">
        <v>424</v>
      </c>
      <c r="F41">
        <v>698</v>
      </c>
      <c r="G41">
        <v>975</v>
      </c>
      <c r="H41">
        <v>640</v>
      </c>
      <c r="I41">
        <v>779</v>
      </c>
      <c r="J41">
        <v>1239</v>
      </c>
      <c r="K41">
        <v>1913</v>
      </c>
      <c r="L41" t="s">
        <v>68</v>
      </c>
      <c r="M41" t="s">
        <v>302</v>
      </c>
    </row>
    <row r="42" spans="1:13">
      <c r="A42">
        <v>8081</v>
      </c>
      <c r="B42">
        <v>11357</v>
      </c>
      <c r="C42">
        <v>13133</v>
      </c>
      <c r="D42">
        <v>6525</v>
      </c>
      <c r="E42">
        <v>7061</v>
      </c>
      <c r="F42">
        <v>5946</v>
      </c>
      <c r="G42">
        <v>5086</v>
      </c>
      <c r="H42">
        <v>4861</v>
      </c>
      <c r="I42">
        <v>5129</v>
      </c>
      <c r="L42" t="s">
        <v>69</v>
      </c>
      <c r="M42" t="s">
        <v>302</v>
      </c>
    </row>
    <row r="43" spans="1:13">
      <c r="A43">
        <v>8083</v>
      </c>
      <c r="B43">
        <v>18672</v>
      </c>
      <c r="C43">
        <v>16510</v>
      </c>
      <c r="D43">
        <v>12952</v>
      </c>
      <c r="E43">
        <v>14024</v>
      </c>
      <c r="F43">
        <v>9991</v>
      </c>
      <c r="G43">
        <v>10463</v>
      </c>
      <c r="H43">
        <v>7798</v>
      </c>
      <c r="I43">
        <v>6260</v>
      </c>
      <c r="J43">
        <v>5029</v>
      </c>
      <c r="K43">
        <v>3058</v>
      </c>
      <c r="L43" t="s">
        <v>70</v>
      </c>
      <c r="M43" t="s">
        <v>302</v>
      </c>
    </row>
    <row r="44" spans="1:13">
      <c r="A44">
        <v>8085</v>
      </c>
      <c r="B44">
        <v>24423</v>
      </c>
      <c r="C44">
        <v>24352</v>
      </c>
      <c r="D44">
        <v>18366</v>
      </c>
      <c r="E44">
        <v>18286</v>
      </c>
      <c r="F44">
        <v>15220</v>
      </c>
      <c r="G44">
        <v>15418</v>
      </c>
      <c r="H44">
        <v>11742</v>
      </c>
      <c r="I44">
        <v>11852</v>
      </c>
      <c r="J44">
        <v>10291</v>
      </c>
      <c r="K44">
        <v>4535</v>
      </c>
      <c r="L44" t="s">
        <v>71</v>
      </c>
      <c r="M44" t="s">
        <v>302</v>
      </c>
    </row>
    <row r="45" spans="1:13">
      <c r="A45">
        <v>8087</v>
      </c>
      <c r="B45">
        <v>21939</v>
      </c>
      <c r="C45">
        <v>22513</v>
      </c>
      <c r="D45">
        <v>20105</v>
      </c>
      <c r="E45">
        <v>21192</v>
      </c>
      <c r="F45">
        <v>18074</v>
      </c>
      <c r="G45">
        <v>17214</v>
      </c>
      <c r="H45">
        <v>18284</v>
      </c>
      <c r="I45">
        <v>16124</v>
      </c>
      <c r="J45">
        <v>9577</v>
      </c>
      <c r="K45">
        <v>3268</v>
      </c>
      <c r="L45" t="s">
        <v>72</v>
      </c>
      <c r="M45" t="s">
        <v>302</v>
      </c>
    </row>
    <row r="46" spans="1:13">
      <c r="A46">
        <v>8089</v>
      </c>
      <c r="B46">
        <v>20185</v>
      </c>
      <c r="C46">
        <v>22567</v>
      </c>
      <c r="D46">
        <v>23523</v>
      </c>
      <c r="E46">
        <v>24128</v>
      </c>
      <c r="F46">
        <v>25275</v>
      </c>
      <c r="G46">
        <v>23571</v>
      </c>
      <c r="H46">
        <v>24390</v>
      </c>
      <c r="I46">
        <v>22623</v>
      </c>
      <c r="J46">
        <v>20201</v>
      </c>
      <c r="K46">
        <v>11522</v>
      </c>
      <c r="L46" t="s">
        <v>73</v>
      </c>
      <c r="M46" t="s">
        <v>302</v>
      </c>
    </row>
    <row r="47" spans="1:13">
      <c r="A47">
        <v>8091</v>
      </c>
      <c r="B47">
        <v>2295</v>
      </c>
      <c r="C47">
        <v>1925</v>
      </c>
      <c r="D47">
        <v>1546</v>
      </c>
      <c r="E47">
        <v>1601</v>
      </c>
      <c r="F47">
        <v>2103</v>
      </c>
      <c r="G47">
        <v>2089</v>
      </c>
      <c r="H47">
        <v>1784</v>
      </c>
      <c r="I47">
        <v>2620</v>
      </c>
      <c r="J47">
        <v>3514</v>
      </c>
      <c r="K47">
        <v>4731</v>
      </c>
      <c r="L47" t="s">
        <v>74</v>
      </c>
      <c r="M47" t="s">
        <v>302</v>
      </c>
    </row>
    <row r="48" spans="1:13">
      <c r="A48">
        <v>8093</v>
      </c>
      <c r="B48">
        <v>7174</v>
      </c>
      <c r="C48">
        <v>5333</v>
      </c>
      <c r="D48">
        <v>2185</v>
      </c>
      <c r="E48">
        <v>1822</v>
      </c>
      <c r="F48">
        <v>1870</v>
      </c>
      <c r="G48">
        <v>3272</v>
      </c>
      <c r="H48">
        <v>2052</v>
      </c>
      <c r="I48">
        <v>1977</v>
      </c>
      <c r="J48">
        <v>2492</v>
      </c>
      <c r="K48">
        <v>2998</v>
      </c>
      <c r="L48" t="s">
        <v>75</v>
      </c>
      <c r="M48" t="s">
        <v>302</v>
      </c>
    </row>
    <row r="49" spans="1:13">
      <c r="A49">
        <v>8095</v>
      </c>
      <c r="B49">
        <v>4189</v>
      </c>
      <c r="C49">
        <v>4542</v>
      </c>
      <c r="D49">
        <v>4131</v>
      </c>
      <c r="E49">
        <v>4440</v>
      </c>
      <c r="F49">
        <v>4924</v>
      </c>
      <c r="G49">
        <v>4948</v>
      </c>
      <c r="H49">
        <v>5797</v>
      </c>
      <c r="I49">
        <v>5499</v>
      </c>
      <c r="J49">
        <v>3179</v>
      </c>
      <c r="K49">
        <v>1583</v>
      </c>
      <c r="L49" t="s">
        <v>76</v>
      </c>
      <c r="M49" t="s">
        <v>302</v>
      </c>
    </row>
    <row r="50" spans="1:13">
      <c r="A50">
        <v>8097</v>
      </c>
      <c r="B50">
        <v>12661</v>
      </c>
      <c r="C50">
        <v>10338</v>
      </c>
      <c r="D50">
        <v>6185</v>
      </c>
      <c r="E50">
        <v>2381</v>
      </c>
      <c r="F50">
        <v>1646</v>
      </c>
      <c r="G50">
        <v>1836</v>
      </c>
      <c r="H50">
        <v>1770</v>
      </c>
      <c r="I50">
        <v>2707</v>
      </c>
      <c r="J50">
        <v>4566</v>
      </c>
      <c r="K50">
        <v>7020</v>
      </c>
      <c r="L50" t="s">
        <v>77</v>
      </c>
      <c r="M50" t="s">
        <v>302</v>
      </c>
    </row>
    <row r="51" spans="1:13">
      <c r="A51">
        <v>8099</v>
      </c>
      <c r="B51">
        <v>13347</v>
      </c>
      <c r="C51">
        <v>13070</v>
      </c>
      <c r="D51">
        <v>13258</v>
      </c>
      <c r="E51">
        <v>13296</v>
      </c>
      <c r="F51">
        <v>14836</v>
      </c>
      <c r="G51">
        <v>12304</v>
      </c>
      <c r="H51">
        <v>14762</v>
      </c>
      <c r="I51">
        <v>13845</v>
      </c>
      <c r="J51">
        <v>9520</v>
      </c>
      <c r="K51">
        <v>3766</v>
      </c>
      <c r="L51" t="s">
        <v>78</v>
      </c>
      <c r="M51" t="s">
        <v>302</v>
      </c>
    </row>
    <row r="52" spans="1:13">
      <c r="A52">
        <v>8101</v>
      </c>
      <c r="B52">
        <v>123051</v>
      </c>
      <c r="C52">
        <v>125972</v>
      </c>
      <c r="D52">
        <v>118238</v>
      </c>
      <c r="E52">
        <v>118707</v>
      </c>
      <c r="F52">
        <v>90188</v>
      </c>
      <c r="G52">
        <v>68870</v>
      </c>
      <c r="H52">
        <v>66038</v>
      </c>
      <c r="I52">
        <v>57638</v>
      </c>
      <c r="J52">
        <v>52223</v>
      </c>
      <c r="K52">
        <v>34448</v>
      </c>
      <c r="L52" t="s">
        <v>79</v>
      </c>
      <c r="M52" t="s">
        <v>302</v>
      </c>
    </row>
    <row r="53" spans="1:13">
      <c r="A53">
        <v>8103</v>
      </c>
      <c r="B53">
        <v>5972</v>
      </c>
      <c r="C53">
        <v>6255</v>
      </c>
      <c r="D53">
        <v>4842</v>
      </c>
      <c r="E53">
        <v>5150</v>
      </c>
      <c r="F53">
        <v>4719</v>
      </c>
      <c r="G53">
        <v>2943</v>
      </c>
      <c r="H53">
        <v>2980</v>
      </c>
      <c r="I53">
        <v>3135</v>
      </c>
      <c r="J53">
        <v>2332</v>
      </c>
      <c r="K53">
        <v>1690</v>
      </c>
      <c r="L53" t="s">
        <v>29</v>
      </c>
      <c r="M53" t="s">
        <v>302</v>
      </c>
    </row>
    <row r="54" spans="1:13">
      <c r="A54">
        <v>8105</v>
      </c>
      <c r="B54">
        <v>10770</v>
      </c>
      <c r="C54">
        <v>10511</v>
      </c>
      <c r="D54">
        <v>10494</v>
      </c>
      <c r="E54">
        <v>11160</v>
      </c>
      <c r="F54">
        <v>12832</v>
      </c>
      <c r="G54">
        <v>12404</v>
      </c>
      <c r="H54">
        <v>9953</v>
      </c>
      <c r="I54">
        <v>7855</v>
      </c>
      <c r="J54">
        <v>6563</v>
      </c>
      <c r="K54">
        <v>4080</v>
      </c>
      <c r="L54" t="s">
        <v>30</v>
      </c>
      <c r="M54" t="s">
        <v>302</v>
      </c>
    </row>
    <row r="55" spans="1:13">
      <c r="A55">
        <v>8107</v>
      </c>
      <c r="B55">
        <v>14088</v>
      </c>
      <c r="C55">
        <v>13404</v>
      </c>
      <c r="D55">
        <v>6592</v>
      </c>
      <c r="E55">
        <v>5900</v>
      </c>
      <c r="F55">
        <v>8940</v>
      </c>
      <c r="G55">
        <v>10525</v>
      </c>
      <c r="H55">
        <v>9352</v>
      </c>
      <c r="I55">
        <v>8948</v>
      </c>
      <c r="J55">
        <v>7561</v>
      </c>
      <c r="K55">
        <v>3661</v>
      </c>
      <c r="L55" t="s">
        <v>80</v>
      </c>
      <c r="M55" t="s">
        <v>302</v>
      </c>
    </row>
    <row r="56" spans="1:13">
      <c r="A56">
        <v>8109</v>
      </c>
      <c r="B56">
        <v>4619</v>
      </c>
      <c r="C56">
        <v>3935</v>
      </c>
      <c r="D56">
        <v>3827</v>
      </c>
      <c r="E56">
        <v>4473</v>
      </c>
      <c r="F56">
        <v>5664</v>
      </c>
      <c r="G56">
        <v>6173</v>
      </c>
      <c r="H56">
        <v>6250</v>
      </c>
      <c r="I56">
        <v>4638</v>
      </c>
      <c r="J56">
        <v>4160</v>
      </c>
      <c r="K56">
        <v>3853</v>
      </c>
      <c r="L56" t="s">
        <v>81</v>
      </c>
      <c r="M56" t="s">
        <v>302</v>
      </c>
    </row>
    <row r="57" spans="1:13">
      <c r="A57">
        <v>8111</v>
      </c>
      <c r="B57">
        <v>745</v>
      </c>
      <c r="C57">
        <v>833</v>
      </c>
      <c r="D57">
        <v>831</v>
      </c>
      <c r="E57">
        <v>849</v>
      </c>
      <c r="F57">
        <v>1471</v>
      </c>
      <c r="G57">
        <v>1439</v>
      </c>
      <c r="H57">
        <v>1935</v>
      </c>
      <c r="I57">
        <v>1700</v>
      </c>
      <c r="J57">
        <v>3063</v>
      </c>
      <c r="K57">
        <v>2342</v>
      </c>
      <c r="L57" t="s">
        <v>31</v>
      </c>
      <c r="M57" t="s">
        <v>302</v>
      </c>
    </row>
    <row r="58" spans="1:13">
      <c r="A58">
        <v>8113</v>
      </c>
      <c r="B58">
        <v>3653</v>
      </c>
      <c r="C58">
        <v>3192</v>
      </c>
      <c r="D58">
        <v>1949</v>
      </c>
      <c r="E58">
        <v>2944</v>
      </c>
      <c r="F58">
        <v>2693</v>
      </c>
      <c r="G58">
        <v>3664</v>
      </c>
      <c r="H58">
        <v>2184</v>
      </c>
      <c r="I58">
        <v>5281</v>
      </c>
      <c r="J58">
        <v>4700</v>
      </c>
      <c r="K58">
        <v>5379</v>
      </c>
      <c r="L58" t="s">
        <v>32</v>
      </c>
      <c r="M58" t="s">
        <v>302</v>
      </c>
    </row>
    <row r="59" spans="1:13">
      <c r="A59">
        <v>8115</v>
      </c>
      <c r="B59">
        <v>2690</v>
      </c>
      <c r="C59">
        <v>3266</v>
      </c>
      <c r="D59">
        <v>3405</v>
      </c>
      <c r="E59">
        <v>4242</v>
      </c>
      <c r="F59">
        <v>5095</v>
      </c>
      <c r="G59">
        <v>5294</v>
      </c>
      <c r="H59">
        <v>5580</v>
      </c>
      <c r="I59">
        <v>4207</v>
      </c>
      <c r="J59">
        <v>3061</v>
      </c>
      <c r="K59">
        <v>971</v>
      </c>
      <c r="L59" t="s">
        <v>82</v>
      </c>
      <c r="M59" t="s">
        <v>302</v>
      </c>
    </row>
    <row r="60" spans="1:13">
      <c r="A60">
        <v>8117</v>
      </c>
      <c r="B60">
        <v>12881</v>
      </c>
      <c r="C60">
        <v>8848</v>
      </c>
      <c r="D60">
        <v>2665</v>
      </c>
      <c r="E60">
        <v>2073</v>
      </c>
      <c r="F60">
        <v>1135</v>
      </c>
      <c r="G60">
        <v>1754</v>
      </c>
      <c r="H60">
        <v>987</v>
      </c>
      <c r="I60">
        <v>1724</v>
      </c>
      <c r="J60">
        <v>2003</v>
      </c>
      <c r="K60">
        <v>2744</v>
      </c>
      <c r="L60" t="s">
        <v>83</v>
      </c>
      <c r="M60" t="s">
        <v>302</v>
      </c>
    </row>
    <row r="61" spans="1:13">
      <c r="A61">
        <v>8119</v>
      </c>
      <c r="B61">
        <v>12468</v>
      </c>
      <c r="C61">
        <v>8034</v>
      </c>
      <c r="D61">
        <v>3316</v>
      </c>
      <c r="E61">
        <v>2495</v>
      </c>
      <c r="F61">
        <v>2754</v>
      </c>
      <c r="G61">
        <v>6463</v>
      </c>
      <c r="H61">
        <v>4141</v>
      </c>
      <c r="I61">
        <v>6696</v>
      </c>
      <c r="J61">
        <v>14351</v>
      </c>
      <c r="K61">
        <v>29002</v>
      </c>
      <c r="L61" t="s">
        <v>84</v>
      </c>
      <c r="M61" t="s">
        <v>302</v>
      </c>
    </row>
    <row r="62" spans="1:13">
      <c r="A62">
        <v>8121</v>
      </c>
      <c r="B62">
        <v>4812</v>
      </c>
      <c r="C62">
        <v>5304</v>
      </c>
      <c r="D62">
        <v>5550</v>
      </c>
      <c r="E62">
        <v>6625</v>
      </c>
      <c r="F62">
        <v>7520</v>
      </c>
      <c r="G62">
        <v>8336</v>
      </c>
      <c r="H62">
        <v>9591</v>
      </c>
      <c r="I62">
        <v>11208</v>
      </c>
      <c r="J62">
        <v>6002</v>
      </c>
      <c r="K62">
        <v>1241</v>
      </c>
      <c r="L62" t="s">
        <v>85</v>
      </c>
      <c r="M62" t="s">
        <v>302</v>
      </c>
    </row>
    <row r="63" spans="1:13">
      <c r="A63">
        <v>8123</v>
      </c>
      <c r="B63">
        <v>131821</v>
      </c>
      <c r="C63">
        <v>123438</v>
      </c>
      <c r="D63">
        <v>89297</v>
      </c>
      <c r="E63">
        <v>72344</v>
      </c>
      <c r="F63">
        <v>67504</v>
      </c>
      <c r="G63">
        <v>63747</v>
      </c>
      <c r="H63">
        <v>65097</v>
      </c>
      <c r="I63">
        <v>54059</v>
      </c>
      <c r="J63">
        <v>39177</v>
      </c>
      <c r="K63">
        <v>16808</v>
      </c>
      <c r="L63" t="s">
        <v>86</v>
      </c>
      <c r="M63" t="s">
        <v>302</v>
      </c>
    </row>
    <row r="64" spans="1:13">
      <c r="A64">
        <v>8125</v>
      </c>
      <c r="B64">
        <v>8954</v>
      </c>
      <c r="C64">
        <v>9682</v>
      </c>
      <c r="D64">
        <v>8544</v>
      </c>
      <c r="E64">
        <v>8912</v>
      </c>
      <c r="F64">
        <v>10827</v>
      </c>
      <c r="G64">
        <v>12102</v>
      </c>
      <c r="H64">
        <v>13613</v>
      </c>
      <c r="I64">
        <v>13897</v>
      </c>
      <c r="J64">
        <v>8499</v>
      </c>
      <c r="K64">
        <v>1729</v>
      </c>
      <c r="L64" t="s">
        <v>87</v>
      </c>
      <c r="M64" t="s">
        <v>302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workbookViewId="0">
      <pane ySplit="12" topLeftCell="A94" activePane="bottomLeft" state="frozen"/>
      <selection pane="bottomLeft" activeCell="K106" sqref="D106:K106"/>
    </sheetView>
  </sheetViews>
  <sheetFormatPr defaultRowHeight="15"/>
  <cols>
    <col min="1" max="1" width="15.5703125" customWidth="1"/>
  </cols>
  <sheetData>
    <row r="1" spans="1:13">
      <c r="A1" s="1">
        <v>34785</v>
      </c>
    </row>
    <row r="3" spans="1:13">
      <c r="A3" t="s">
        <v>0</v>
      </c>
    </row>
    <row r="4" spans="1:13">
      <c r="A4" t="s">
        <v>89</v>
      </c>
      <c r="B4" t="s">
        <v>90</v>
      </c>
      <c r="C4" t="s">
        <v>91</v>
      </c>
      <c r="D4" t="s">
        <v>92</v>
      </c>
      <c r="E4" t="s">
        <v>93</v>
      </c>
    </row>
    <row r="5" spans="1:13">
      <c r="A5" t="s">
        <v>94</v>
      </c>
      <c r="B5" t="s">
        <v>95</v>
      </c>
      <c r="C5" t="s">
        <v>96</v>
      </c>
      <c r="D5" t="s">
        <v>92</v>
      </c>
      <c r="E5" t="s">
        <v>97</v>
      </c>
    </row>
    <row r="6" spans="1:13">
      <c r="B6" t="s">
        <v>89</v>
      </c>
      <c r="C6" t="s">
        <v>98</v>
      </c>
    </row>
    <row r="7" spans="1:13">
      <c r="B7" t="s">
        <v>99</v>
      </c>
      <c r="C7" t="s">
        <v>100</v>
      </c>
      <c r="D7" t="s">
        <v>90</v>
      </c>
      <c r="E7" t="s">
        <v>101</v>
      </c>
    </row>
    <row r="8" spans="1:13">
      <c r="B8" t="s">
        <v>102</v>
      </c>
      <c r="C8" t="s">
        <v>103</v>
      </c>
      <c r="D8">
        <v>20233</v>
      </c>
    </row>
    <row r="10" spans="1:13">
      <c r="A10" t="s">
        <v>104</v>
      </c>
      <c r="B10" t="s">
        <v>105</v>
      </c>
      <c r="C10" t="s">
        <v>106</v>
      </c>
      <c r="D10" t="s">
        <v>107</v>
      </c>
      <c r="E10" t="s">
        <v>108</v>
      </c>
    </row>
    <row r="12" spans="1:13">
      <c r="A12" t="s">
        <v>1</v>
      </c>
      <c r="B12">
        <v>1990</v>
      </c>
      <c r="C12">
        <v>1980</v>
      </c>
      <c r="D12">
        <v>1970</v>
      </c>
      <c r="E12">
        <v>1960</v>
      </c>
      <c r="F12">
        <v>1950</v>
      </c>
      <c r="G12">
        <v>1940</v>
      </c>
      <c r="H12">
        <v>1930</v>
      </c>
      <c r="I12">
        <v>1920</v>
      </c>
      <c r="J12">
        <v>1910</v>
      </c>
      <c r="K12">
        <v>1900</v>
      </c>
      <c r="L12" t="s">
        <v>4</v>
      </c>
      <c r="M12" t="s">
        <v>300</v>
      </c>
    </row>
    <row r="13" spans="1:13">
      <c r="A13">
        <v>20001</v>
      </c>
      <c r="B13">
        <v>14638</v>
      </c>
      <c r="C13">
        <v>15654</v>
      </c>
      <c r="D13">
        <v>15043</v>
      </c>
      <c r="E13">
        <v>16369</v>
      </c>
      <c r="F13">
        <v>18187</v>
      </c>
      <c r="G13">
        <v>19874</v>
      </c>
      <c r="H13">
        <v>21391</v>
      </c>
      <c r="I13">
        <v>23509</v>
      </c>
      <c r="J13">
        <v>27640</v>
      </c>
      <c r="K13">
        <v>19507</v>
      </c>
      <c r="L13" t="s">
        <v>205</v>
      </c>
      <c r="M13" t="s">
        <v>301</v>
      </c>
    </row>
    <row r="14" spans="1:13">
      <c r="A14">
        <v>20003</v>
      </c>
      <c r="B14">
        <v>7803</v>
      </c>
      <c r="C14">
        <v>8749</v>
      </c>
      <c r="D14">
        <v>8501</v>
      </c>
      <c r="E14">
        <v>9035</v>
      </c>
      <c r="F14">
        <v>10267</v>
      </c>
      <c r="G14">
        <v>11658</v>
      </c>
      <c r="H14">
        <v>13355</v>
      </c>
      <c r="I14">
        <v>12986</v>
      </c>
      <c r="J14">
        <v>13829</v>
      </c>
      <c r="K14">
        <v>13938</v>
      </c>
      <c r="L14" t="s">
        <v>206</v>
      </c>
      <c r="M14" t="s">
        <v>301</v>
      </c>
    </row>
    <row r="15" spans="1:13">
      <c r="A15">
        <v>20005</v>
      </c>
      <c r="B15">
        <v>16932</v>
      </c>
      <c r="C15">
        <v>18397</v>
      </c>
      <c r="D15">
        <v>19165</v>
      </c>
      <c r="E15">
        <v>20898</v>
      </c>
      <c r="F15">
        <v>21496</v>
      </c>
      <c r="G15">
        <v>22222</v>
      </c>
      <c r="H15">
        <v>23945</v>
      </c>
      <c r="I15">
        <v>23411</v>
      </c>
      <c r="J15">
        <v>28107</v>
      </c>
      <c r="K15">
        <v>28606</v>
      </c>
      <c r="L15" t="s">
        <v>207</v>
      </c>
      <c r="M15" t="s">
        <v>301</v>
      </c>
    </row>
    <row r="16" spans="1:13">
      <c r="A16">
        <v>20007</v>
      </c>
      <c r="B16">
        <v>5874</v>
      </c>
      <c r="C16">
        <v>6548</v>
      </c>
      <c r="D16">
        <v>7016</v>
      </c>
      <c r="E16">
        <v>8713</v>
      </c>
      <c r="F16">
        <v>8521</v>
      </c>
      <c r="G16">
        <v>9073</v>
      </c>
      <c r="H16">
        <v>10178</v>
      </c>
      <c r="I16">
        <v>9739</v>
      </c>
      <c r="J16">
        <v>9916</v>
      </c>
      <c r="K16">
        <v>6594</v>
      </c>
      <c r="L16" t="s">
        <v>208</v>
      </c>
      <c r="M16" t="s">
        <v>301</v>
      </c>
    </row>
    <row r="17" spans="1:13">
      <c r="A17">
        <v>20009</v>
      </c>
      <c r="B17">
        <v>29382</v>
      </c>
      <c r="C17">
        <v>31343</v>
      </c>
      <c r="D17">
        <v>30663</v>
      </c>
      <c r="E17">
        <v>32368</v>
      </c>
      <c r="F17">
        <v>29909</v>
      </c>
      <c r="G17">
        <v>25010</v>
      </c>
      <c r="H17">
        <v>19776</v>
      </c>
      <c r="I17">
        <v>18422</v>
      </c>
      <c r="J17">
        <v>17876</v>
      </c>
      <c r="K17">
        <v>13784</v>
      </c>
      <c r="L17" t="s">
        <v>209</v>
      </c>
      <c r="M17" t="s">
        <v>301</v>
      </c>
    </row>
    <row r="18" spans="1:13">
      <c r="A18">
        <v>20011</v>
      </c>
      <c r="B18">
        <v>14966</v>
      </c>
      <c r="C18">
        <v>15969</v>
      </c>
      <c r="D18">
        <v>15215</v>
      </c>
      <c r="E18">
        <v>16090</v>
      </c>
      <c r="F18">
        <v>19153</v>
      </c>
      <c r="G18">
        <v>20944</v>
      </c>
      <c r="H18">
        <v>22386</v>
      </c>
      <c r="I18">
        <v>23198</v>
      </c>
      <c r="J18">
        <v>24007</v>
      </c>
      <c r="K18">
        <v>24712</v>
      </c>
      <c r="L18" t="s">
        <v>210</v>
      </c>
      <c r="M18" t="s">
        <v>301</v>
      </c>
    </row>
    <row r="19" spans="1:13">
      <c r="A19">
        <v>20013</v>
      </c>
      <c r="B19">
        <v>11128</v>
      </c>
      <c r="C19">
        <v>11955</v>
      </c>
      <c r="D19">
        <v>11685</v>
      </c>
      <c r="E19">
        <v>13229</v>
      </c>
      <c r="F19">
        <v>14651</v>
      </c>
      <c r="G19">
        <v>17395</v>
      </c>
      <c r="H19">
        <v>20553</v>
      </c>
      <c r="I19">
        <v>20949</v>
      </c>
      <c r="J19">
        <v>21314</v>
      </c>
      <c r="K19">
        <v>22369</v>
      </c>
      <c r="L19" t="s">
        <v>211</v>
      </c>
      <c r="M19" t="s">
        <v>301</v>
      </c>
    </row>
    <row r="20" spans="1:13">
      <c r="A20">
        <v>20015</v>
      </c>
      <c r="B20">
        <v>50580</v>
      </c>
      <c r="C20">
        <v>44782</v>
      </c>
      <c r="D20">
        <v>38658</v>
      </c>
      <c r="E20">
        <v>38395</v>
      </c>
      <c r="F20">
        <v>31001</v>
      </c>
      <c r="G20">
        <v>32013</v>
      </c>
      <c r="H20">
        <v>35904</v>
      </c>
      <c r="I20">
        <v>43842</v>
      </c>
      <c r="J20">
        <v>23059</v>
      </c>
      <c r="K20">
        <v>23363</v>
      </c>
      <c r="L20" t="s">
        <v>212</v>
      </c>
      <c r="M20" t="s">
        <v>301</v>
      </c>
    </row>
    <row r="21" spans="1:13">
      <c r="A21">
        <v>20017</v>
      </c>
      <c r="B21">
        <v>3021</v>
      </c>
      <c r="C21">
        <v>3309</v>
      </c>
      <c r="D21">
        <v>3408</v>
      </c>
      <c r="E21">
        <v>3921</v>
      </c>
      <c r="F21">
        <v>4831</v>
      </c>
      <c r="G21">
        <v>6345</v>
      </c>
      <c r="H21">
        <v>6952</v>
      </c>
      <c r="I21">
        <v>7144</v>
      </c>
      <c r="J21">
        <v>7527</v>
      </c>
      <c r="K21">
        <v>8246</v>
      </c>
      <c r="L21" t="s">
        <v>213</v>
      </c>
      <c r="M21" t="s">
        <v>301</v>
      </c>
    </row>
    <row r="22" spans="1:13">
      <c r="A22">
        <v>20019</v>
      </c>
      <c r="B22">
        <v>4407</v>
      </c>
      <c r="C22">
        <v>5016</v>
      </c>
      <c r="D22">
        <v>4642</v>
      </c>
      <c r="E22">
        <v>5956</v>
      </c>
      <c r="F22">
        <v>7376</v>
      </c>
      <c r="G22">
        <v>9233</v>
      </c>
      <c r="H22">
        <v>10352</v>
      </c>
      <c r="I22">
        <v>11598</v>
      </c>
      <c r="J22">
        <v>11429</v>
      </c>
      <c r="K22">
        <v>11804</v>
      </c>
      <c r="L22" t="s">
        <v>214</v>
      </c>
      <c r="M22" t="s">
        <v>301</v>
      </c>
    </row>
    <row r="23" spans="1:13">
      <c r="A23">
        <v>20021</v>
      </c>
      <c r="B23">
        <v>21374</v>
      </c>
      <c r="C23">
        <v>22304</v>
      </c>
      <c r="D23">
        <v>21549</v>
      </c>
      <c r="E23">
        <v>22279</v>
      </c>
      <c r="F23">
        <v>25144</v>
      </c>
      <c r="G23">
        <v>29817</v>
      </c>
      <c r="H23">
        <v>31457</v>
      </c>
      <c r="I23">
        <v>33609</v>
      </c>
      <c r="J23">
        <v>38162</v>
      </c>
      <c r="K23">
        <v>42694</v>
      </c>
      <c r="L23" t="s">
        <v>215</v>
      </c>
      <c r="M23" t="s">
        <v>301</v>
      </c>
    </row>
    <row r="24" spans="1:13">
      <c r="A24">
        <v>20023</v>
      </c>
      <c r="B24">
        <v>3243</v>
      </c>
      <c r="C24">
        <v>3678</v>
      </c>
      <c r="D24">
        <v>4256</v>
      </c>
      <c r="E24">
        <v>4708</v>
      </c>
      <c r="F24">
        <v>5668</v>
      </c>
      <c r="G24">
        <v>6221</v>
      </c>
      <c r="H24">
        <v>6948</v>
      </c>
      <c r="I24">
        <v>5587</v>
      </c>
      <c r="J24">
        <v>4248</v>
      </c>
      <c r="K24">
        <v>2640</v>
      </c>
      <c r="L24" t="s">
        <v>42</v>
      </c>
      <c r="M24" t="s">
        <v>301</v>
      </c>
    </row>
    <row r="25" spans="1:13">
      <c r="A25">
        <v>20025</v>
      </c>
      <c r="B25">
        <v>2418</v>
      </c>
      <c r="C25">
        <v>2599</v>
      </c>
      <c r="D25">
        <v>2896</v>
      </c>
      <c r="E25">
        <v>3396</v>
      </c>
      <c r="F25">
        <v>3946</v>
      </c>
      <c r="G25">
        <v>4081</v>
      </c>
      <c r="H25">
        <v>4796</v>
      </c>
      <c r="I25">
        <v>4989</v>
      </c>
      <c r="J25">
        <v>4093</v>
      </c>
      <c r="K25">
        <v>1701</v>
      </c>
      <c r="L25" t="s">
        <v>216</v>
      </c>
      <c r="M25" t="s">
        <v>301</v>
      </c>
    </row>
    <row r="26" spans="1:13">
      <c r="A26">
        <v>20027</v>
      </c>
      <c r="B26">
        <v>9158</v>
      </c>
      <c r="C26">
        <v>9802</v>
      </c>
      <c r="D26">
        <v>9890</v>
      </c>
      <c r="E26">
        <v>10675</v>
      </c>
      <c r="F26">
        <v>11697</v>
      </c>
      <c r="G26">
        <v>13281</v>
      </c>
      <c r="H26">
        <v>14556</v>
      </c>
      <c r="I26">
        <v>14365</v>
      </c>
      <c r="J26">
        <v>15251</v>
      </c>
      <c r="K26">
        <v>15833</v>
      </c>
      <c r="L26" t="s">
        <v>217</v>
      </c>
      <c r="M26" t="s">
        <v>301</v>
      </c>
    </row>
    <row r="27" spans="1:13">
      <c r="A27">
        <v>20029</v>
      </c>
      <c r="B27">
        <v>11023</v>
      </c>
      <c r="C27">
        <v>12494</v>
      </c>
      <c r="D27">
        <v>13466</v>
      </c>
      <c r="E27">
        <v>14407</v>
      </c>
      <c r="F27">
        <v>16104</v>
      </c>
      <c r="G27">
        <v>17247</v>
      </c>
      <c r="H27">
        <v>18006</v>
      </c>
      <c r="I27">
        <v>17714</v>
      </c>
      <c r="J27">
        <v>18388</v>
      </c>
      <c r="K27">
        <v>18071</v>
      </c>
      <c r="L27" t="s">
        <v>218</v>
      </c>
      <c r="M27" t="s">
        <v>301</v>
      </c>
    </row>
    <row r="28" spans="1:13">
      <c r="A28">
        <v>20031</v>
      </c>
      <c r="B28">
        <v>8404</v>
      </c>
      <c r="C28">
        <v>9370</v>
      </c>
      <c r="D28">
        <v>7397</v>
      </c>
      <c r="E28">
        <v>8403</v>
      </c>
      <c r="F28">
        <v>10408</v>
      </c>
      <c r="G28">
        <v>12278</v>
      </c>
      <c r="H28">
        <v>13653</v>
      </c>
      <c r="I28">
        <v>14254</v>
      </c>
      <c r="J28">
        <v>15205</v>
      </c>
      <c r="K28">
        <v>16643</v>
      </c>
      <c r="L28" t="s">
        <v>219</v>
      </c>
      <c r="M28" t="s">
        <v>301</v>
      </c>
    </row>
    <row r="29" spans="1:13">
      <c r="A29">
        <v>20033</v>
      </c>
      <c r="B29">
        <v>2313</v>
      </c>
      <c r="C29">
        <v>2554</v>
      </c>
      <c r="D29">
        <v>2702</v>
      </c>
      <c r="E29">
        <v>3271</v>
      </c>
      <c r="F29">
        <v>3888</v>
      </c>
      <c r="G29">
        <v>4412</v>
      </c>
      <c r="H29">
        <v>5238</v>
      </c>
      <c r="I29">
        <v>5302</v>
      </c>
      <c r="J29">
        <v>3281</v>
      </c>
      <c r="K29">
        <v>1619</v>
      </c>
      <c r="L29" t="s">
        <v>220</v>
      </c>
      <c r="M29" t="s">
        <v>301</v>
      </c>
    </row>
    <row r="30" spans="1:13">
      <c r="A30">
        <v>20035</v>
      </c>
      <c r="B30">
        <v>36915</v>
      </c>
      <c r="C30">
        <v>36824</v>
      </c>
      <c r="D30">
        <v>35012</v>
      </c>
      <c r="E30">
        <v>37861</v>
      </c>
      <c r="F30">
        <v>36905</v>
      </c>
      <c r="G30">
        <v>38139</v>
      </c>
      <c r="H30">
        <v>40903</v>
      </c>
      <c r="I30">
        <v>35155</v>
      </c>
      <c r="J30">
        <v>31790</v>
      </c>
      <c r="K30">
        <v>30156</v>
      </c>
      <c r="L30" t="s">
        <v>221</v>
      </c>
      <c r="M30" t="s">
        <v>301</v>
      </c>
    </row>
    <row r="31" spans="1:13">
      <c r="A31">
        <v>20037</v>
      </c>
      <c r="B31">
        <v>35568</v>
      </c>
      <c r="C31">
        <v>37916</v>
      </c>
      <c r="D31">
        <v>37850</v>
      </c>
      <c r="E31">
        <v>37032</v>
      </c>
      <c r="F31">
        <v>40231</v>
      </c>
      <c r="G31">
        <v>44191</v>
      </c>
      <c r="H31">
        <v>49329</v>
      </c>
      <c r="I31">
        <v>61800</v>
      </c>
      <c r="J31">
        <v>51178</v>
      </c>
      <c r="K31">
        <v>38809</v>
      </c>
      <c r="L31" t="s">
        <v>222</v>
      </c>
      <c r="M31" t="s">
        <v>301</v>
      </c>
    </row>
    <row r="32" spans="1:13">
      <c r="A32">
        <v>20039</v>
      </c>
      <c r="B32">
        <v>4021</v>
      </c>
      <c r="C32">
        <v>4509</v>
      </c>
      <c r="D32">
        <v>4988</v>
      </c>
      <c r="E32">
        <v>5778</v>
      </c>
      <c r="F32">
        <v>6185</v>
      </c>
      <c r="G32">
        <v>7434</v>
      </c>
      <c r="H32">
        <v>8866</v>
      </c>
      <c r="I32">
        <v>8121</v>
      </c>
      <c r="J32">
        <v>8976</v>
      </c>
      <c r="K32">
        <v>9234</v>
      </c>
      <c r="L32" t="s">
        <v>223</v>
      </c>
      <c r="M32" t="s">
        <v>301</v>
      </c>
    </row>
    <row r="33" spans="1:13">
      <c r="A33">
        <v>20041</v>
      </c>
      <c r="B33">
        <v>18958</v>
      </c>
      <c r="C33">
        <v>20175</v>
      </c>
      <c r="D33">
        <v>19993</v>
      </c>
      <c r="E33">
        <v>21572</v>
      </c>
      <c r="F33">
        <v>21190</v>
      </c>
      <c r="G33">
        <v>22929</v>
      </c>
      <c r="H33">
        <v>25870</v>
      </c>
      <c r="I33">
        <v>25777</v>
      </c>
      <c r="J33">
        <v>24361</v>
      </c>
      <c r="K33">
        <v>21816</v>
      </c>
      <c r="L33" t="s">
        <v>224</v>
      </c>
      <c r="M33" t="s">
        <v>301</v>
      </c>
    </row>
    <row r="34" spans="1:13">
      <c r="A34">
        <v>20043</v>
      </c>
      <c r="B34">
        <v>8134</v>
      </c>
      <c r="C34">
        <v>9268</v>
      </c>
      <c r="D34">
        <v>9107</v>
      </c>
      <c r="E34">
        <v>9574</v>
      </c>
      <c r="F34">
        <v>10499</v>
      </c>
      <c r="G34">
        <v>12936</v>
      </c>
      <c r="H34">
        <v>14063</v>
      </c>
      <c r="I34">
        <v>13438</v>
      </c>
      <c r="J34">
        <v>14422</v>
      </c>
      <c r="K34">
        <v>15079</v>
      </c>
      <c r="L34" t="s">
        <v>225</v>
      </c>
      <c r="M34" t="s">
        <v>301</v>
      </c>
    </row>
    <row r="35" spans="1:13">
      <c r="A35">
        <v>20045</v>
      </c>
      <c r="B35">
        <v>81798</v>
      </c>
      <c r="C35">
        <v>67640</v>
      </c>
      <c r="D35">
        <v>57932</v>
      </c>
      <c r="E35">
        <v>43720</v>
      </c>
      <c r="F35">
        <v>34086</v>
      </c>
      <c r="G35">
        <v>25171</v>
      </c>
      <c r="H35">
        <v>25143</v>
      </c>
      <c r="I35">
        <v>23998</v>
      </c>
      <c r="J35">
        <v>24724</v>
      </c>
      <c r="K35">
        <v>25096</v>
      </c>
      <c r="L35" t="s">
        <v>50</v>
      </c>
      <c r="M35" t="s">
        <v>301</v>
      </c>
    </row>
    <row r="36" spans="1:13">
      <c r="A36">
        <v>20047</v>
      </c>
      <c r="B36">
        <v>3787</v>
      </c>
      <c r="C36">
        <v>4271</v>
      </c>
      <c r="D36">
        <v>4581</v>
      </c>
      <c r="E36">
        <v>5118</v>
      </c>
      <c r="F36">
        <v>5936</v>
      </c>
      <c r="G36">
        <v>6377</v>
      </c>
      <c r="H36">
        <v>7295</v>
      </c>
      <c r="I36">
        <v>7057</v>
      </c>
      <c r="J36">
        <v>7033</v>
      </c>
      <c r="K36">
        <v>3682</v>
      </c>
      <c r="L36" t="s">
        <v>226</v>
      </c>
      <c r="M36" t="s">
        <v>301</v>
      </c>
    </row>
    <row r="37" spans="1:13">
      <c r="A37">
        <v>20049</v>
      </c>
      <c r="B37">
        <v>3327</v>
      </c>
      <c r="C37">
        <v>3918</v>
      </c>
      <c r="D37">
        <v>3858</v>
      </c>
      <c r="E37">
        <v>5048</v>
      </c>
      <c r="F37">
        <v>6679</v>
      </c>
      <c r="G37">
        <v>8180</v>
      </c>
      <c r="H37">
        <v>9210</v>
      </c>
      <c r="I37">
        <v>9034</v>
      </c>
      <c r="J37">
        <v>10128</v>
      </c>
      <c r="K37">
        <v>11443</v>
      </c>
      <c r="L37" t="s">
        <v>227</v>
      </c>
      <c r="M37" t="s">
        <v>301</v>
      </c>
    </row>
    <row r="38" spans="1:13">
      <c r="A38">
        <v>20051</v>
      </c>
      <c r="B38">
        <v>26004</v>
      </c>
      <c r="C38">
        <v>26098</v>
      </c>
      <c r="D38">
        <v>24730</v>
      </c>
      <c r="E38">
        <v>21270</v>
      </c>
      <c r="F38">
        <v>19043</v>
      </c>
      <c r="G38">
        <v>17508</v>
      </c>
      <c r="H38">
        <v>15907</v>
      </c>
      <c r="I38">
        <v>14138</v>
      </c>
      <c r="J38">
        <v>12170</v>
      </c>
      <c r="K38">
        <v>8626</v>
      </c>
      <c r="L38" t="s">
        <v>228</v>
      </c>
      <c r="M38" t="s">
        <v>301</v>
      </c>
    </row>
    <row r="39" spans="1:13">
      <c r="A39">
        <v>20053</v>
      </c>
      <c r="B39">
        <v>6586</v>
      </c>
      <c r="C39">
        <v>6640</v>
      </c>
      <c r="D39">
        <v>6146</v>
      </c>
      <c r="E39">
        <v>7677</v>
      </c>
      <c r="F39">
        <v>8465</v>
      </c>
      <c r="G39">
        <v>9855</v>
      </c>
      <c r="H39">
        <v>10132</v>
      </c>
      <c r="I39">
        <v>10379</v>
      </c>
      <c r="J39">
        <v>10444</v>
      </c>
      <c r="K39">
        <v>9626</v>
      </c>
      <c r="L39" t="s">
        <v>229</v>
      </c>
      <c r="M39" t="s">
        <v>301</v>
      </c>
    </row>
    <row r="40" spans="1:13">
      <c r="A40">
        <v>20055</v>
      </c>
      <c r="B40">
        <v>33070</v>
      </c>
      <c r="C40">
        <v>23825</v>
      </c>
      <c r="D40">
        <v>18947</v>
      </c>
      <c r="E40">
        <v>16093</v>
      </c>
      <c r="F40">
        <v>15092</v>
      </c>
      <c r="G40">
        <v>10092</v>
      </c>
      <c r="H40">
        <v>11014</v>
      </c>
      <c r="I40">
        <v>7674</v>
      </c>
      <c r="J40">
        <v>6908</v>
      </c>
      <c r="K40">
        <v>3469</v>
      </c>
      <c r="L40" t="s">
        <v>230</v>
      </c>
      <c r="M40" t="s">
        <v>301</v>
      </c>
    </row>
    <row r="41" spans="1:13">
      <c r="A41">
        <v>20057</v>
      </c>
      <c r="B41">
        <v>27463</v>
      </c>
      <c r="C41">
        <v>24315</v>
      </c>
      <c r="D41">
        <v>22587</v>
      </c>
      <c r="E41">
        <v>20938</v>
      </c>
      <c r="F41">
        <v>19670</v>
      </c>
      <c r="G41">
        <v>17254</v>
      </c>
      <c r="H41">
        <v>20647</v>
      </c>
      <c r="I41">
        <v>14273</v>
      </c>
      <c r="J41">
        <v>11393</v>
      </c>
      <c r="K41">
        <v>5497</v>
      </c>
      <c r="L41" t="s">
        <v>231</v>
      </c>
      <c r="M41" t="s">
        <v>301</v>
      </c>
    </row>
    <row r="42" spans="1:13">
      <c r="A42">
        <v>20059</v>
      </c>
      <c r="B42">
        <v>21994</v>
      </c>
      <c r="C42">
        <v>22062</v>
      </c>
      <c r="D42">
        <v>20007</v>
      </c>
      <c r="E42">
        <v>19548</v>
      </c>
      <c r="F42">
        <v>19928</v>
      </c>
      <c r="G42">
        <v>20889</v>
      </c>
      <c r="H42">
        <v>22024</v>
      </c>
      <c r="I42">
        <v>21946</v>
      </c>
      <c r="J42">
        <v>20884</v>
      </c>
      <c r="K42">
        <v>21354</v>
      </c>
      <c r="L42" t="s">
        <v>232</v>
      </c>
      <c r="M42" t="s">
        <v>301</v>
      </c>
    </row>
    <row r="43" spans="1:13">
      <c r="A43">
        <v>20061</v>
      </c>
      <c r="B43">
        <v>30453</v>
      </c>
      <c r="C43">
        <v>29852</v>
      </c>
      <c r="D43">
        <v>28111</v>
      </c>
      <c r="E43">
        <v>28779</v>
      </c>
      <c r="F43">
        <v>21671</v>
      </c>
      <c r="G43">
        <v>15222</v>
      </c>
      <c r="H43">
        <v>14366</v>
      </c>
      <c r="I43">
        <v>13452</v>
      </c>
      <c r="J43">
        <v>12681</v>
      </c>
      <c r="K43">
        <v>10744</v>
      </c>
      <c r="L43" t="s">
        <v>233</v>
      </c>
      <c r="M43" t="s">
        <v>301</v>
      </c>
    </row>
    <row r="44" spans="1:13">
      <c r="A44">
        <v>20063</v>
      </c>
      <c r="B44">
        <v>3231</v>
      </c>
      <c r="C44">
        <v>3726</v>
      </c>
      <c r="D44">
        <v>3940</v>
      </c>
      <c r="E44">
        <v>4107</v>
      </c>
      <c r="F44">
        <v>4447</v>
      </c>
      <c r="G44">
        <v>4793</v>
      </c>
      <c r="H44">
        <v>5643</v>
      </c>
      <c r="I44">
        <v>4748</v>
      </c>
      <c r="J44">
        <v>6044</v>
      </c>
      <c r="K44">
        <v>2441</v>
      </c>
      <c r="L44" t="s">
        <v>234</v>
      </c>
      <c r="M44" t="s">
        <v>301</v>
      </c>
    </row>
    <row r="45" spans="1:13">
      <c r="A45">
        <v>20065</v>
      </c>
      <c r="B45">
        <v>3543</v>
      </c>
      <c r="C45">
        <v>3995</v>
      </c>
      <c r="D45">
        <v>4751</v>
      </c>
      <c r="E45">
        <v>5586</v>
      </c>
      <c r="F45">
        <v>5020</v>
      </c>
      <c r="G45">
        <v>6071</v>
      </c>
      <c r="H45">
        <v>7772</v>
      </c>
      <c r="I45">
        <v>7624</v>
      </c>
      <c r="J45">
        <v>8700</v>
      </c>
      <c r="K45">
        <v>5173</v>
      </c>
      <c r="L45" t="s">
        <v>235</v>
      </c>
      <c r="M45" t="s">
        <v>301</v>
      </c>
    </row>
    <row r="46" spans="1:13">
      <c r="A46">
        <v>20067</v>
      </c>
      <c r="B46">
        <v>7159</v>
      </c>
      <c r="C46">
        <v>6977</v>
      </c>
      <c r="D46">
        <v>5961</v>
      </c>
      <c r="E46">
        <v>5269</v>
      </c>
      <c r="F46">
        <v>4638</v>
      </c>
      <c r="G46">
        <v>1946</v>
      </c>
      <c r="H46">
        <v>3092</v>
      </c>
      <c r="I46">
        <v>1087</v>
      </c>
      <c r="J46">
        <v>1087</v>
      </c>
      <c r="K46">
        <v>422</v>
      </c>
      <c r="L46" t="s">
        <v>236</v>
      </c>
      <c r="M46" t="s">
        <v>301</v>
      </c>
    </row>
    <row r="47" spans="1:13">
      <c r="A47">
        <v>20069</v>
      </c>
      <c r="B47">
        <v>5396</v>
      </c>
      <c r="C47">
        <v>5138</v>
      </c>
      <c r="D47">
        <v>4516</v>
      </c>
      <c r="E47">
        <v>4380</v>
      </c>
      <c r="F47">
        <v>4894</v>
      </c>
      <c r="G47">
        <v>4773</v>
      </c>
      <c r="H47">
        <v>6211</v>
      </c>
      <c r="I47">
        <v>4711</v>
      </c>
      <c r="J47">
        <v>3121</v>
      </c>
      <c r="K47">
        <v>1264</v>
      </c>
      <c r="L47" t="s">
        <v>237</v>
      </c>
      <c r="M47" t="s">
        <v>301</v>
      </c>
    </row>
    <row r="48" spans="1:13">
      <c r="A48">
        <v>20071</v>
      </c>
      <c r="B48">
        <v>1774</v>
      </c>
      <c r="C48">
        <v>1845</v>
      </c>
      <c r="D48">
        <v>1819</v>
      </c>
      <c r="E48">
        <v>2087</v>
      </c>
      <c r="F48">
        <v>2010</v>
      </c>
      <c r="G48">
        <v>1638</v>
      </c>
      <c r="H48">
        <v>1712</v>
      </c>
      <c r="I48">
        <v>1028</v>
      </c>
      <c r="J48">
        <v>1335</v>
      </c>
      <c r="K48">
        <v>493</v>
      </c>
      <c r="L48" t="s">
        <v>238</v>
      </c>
      <c r="M48" t="s">
        <v>301</v>
      </c>
    </row>
    <row r="49" spans="1:13">
      <c r="A49">
        <v>20073</v>
      </c>
      <c r="B49">
        <v>7847</v>
      </c>
      <c r="C49">
        <v>8764</v>
      </c>
      <c r="D49">
        <v>9141</v>
      </c>
      <c r="E49">
        <v>11253</v>
      </c>
      <c r="F49">
        <v>13574</v>
      </c>
      <c r="G49">
        <v>16495</v>
      </c>
      <c r="H49">
        <v>19235</v>
      </c>
      <c r="I49">
        <v>14715</v>
      </c>
      <c r="J49">
        <v>16060</v>
      </c>
      <c r="K49">
        <v>16196</v>
      </c>
      <c r="L49" t="s">
        <v>239</v>
      </c>
      <c r="M49" t="s">
        <v>301</v>
      </c>
    </row>
    <row r="50" spans="1:13">
      <c r="A50">
        <v>20075</v>
      </c>
      <c r="B50">
        <v>2388</v>
      </c>
      <c r="C50">
        <v>2514</v>
      </c>
      <c r="D50">
        <v>2747</v>
      </c>
      <c r="E50">
        <v>3144</v>
      </c>
      <c r="F50">
        <v>3696</v>
      </c>
      <c r="G50">
        <v>2645</v>
      </c>
      <c r="H50">
        <v>3328</v>
      </c>
      <c r="I50">
        <v>2586</v>
      </c>
      <c r="J50">
        <v>3360</v>
      </c>
      <c r="K50">
        <v>1426</v>
      </c>
      <c r="L50" t="s">
        <v>240</v>
      </c>
      <c r="M50" t="s">
        <v>301</v>
      </c>
    </row>
    <row r="51" spans="1:13">
      <c r="A51">
        <v>20077</v>
      </c>
      <c r="B51">
        <v>7124</v>
      </c>
      <c r="C51">
        <v>7778</v>
      </c>
      <c r="D51">
        <v>7871</v>
      </c>
      <c r="E51">
        <v>9541</v>
      </c>
      <c r="F51">
        <v>10263</v>
      </c>
      <c r="G51">
        <v>12068</v>
      </c>
      <c r="H51">
        <v>12823</v>
      </c>
      <c r="I51">
        <v>13656</v>
      </c>
      <c r="J51">
        <v>14748</v>
      </c>
      <c r="K51">
        <v>10310</v>
      </c>
      <c r="L51" t="s">
        <v>241</v>
      </c>
      <c r="M51" t="s">
        <v>301</v>
      </c>
    </row>
    <row r="52" spans="1:13">
      <c r="A52">
        <v>20079</v>
      </c>
      <c r="B52">
        <v>31028</v>
      </c>
      <c r="C52">
        <v>30531</v>
      </c>
      <c r="D52">
        <v>27236</v>
      </c>
      <c r="E52">
        <v>25865</v>
      </c>
      <c r="F52">
        <v>21698</v>
      </c>
      <c r="G52">
        <v>21712</v>
      </c>
      <c r="H52">
        <v>22120</v>
      </c>
      <c r="I52">
        <v>20744</v>
      </c>
      <c r="J52">
        <v>19200</v>
      </c>
      <c r="K52">
        <v>17591</v>
      </c>
      <c r="L52" t="s">
        <v>242</v>
      </c>
      <c r="M52" t="s">
        <v>301</v>
      </c>
    </row>
    <row r="53" spans="1:13">
      <c r="A53">
        <v>20081</v>
      </c>
      <c r="B53">
        <v>3886</v>
      </c>
      <c r="C53">
        <v>3814</v>
      </c>
      <c r="D53">
        <v>3672</v>
      </c>
      <c r="E53">
        <v>2990</v>
      </c>
      <c r="F53">
        <v>2606</v>
      </c>
      <c r="G53">
        <v>2088</v>
      </c>
      <c r="H53">
        <v>2805</v>
      </c>
      <c r="I53">
        <v>1455</v>
      </c>
      <c r="J53">
        <v>993</v>
      </c>
      <c r="K53">
        <v>457</v>
      </c>
      <c r="L53" t="s">
        <v>243</v>
      </c>
      <c r="M53" t="s">
        <v>301</v>
      </c>
    </row>
    <row r="54" spans="1:13">
      <c r="A54">
        <v>20083</v>
      </c>
      <c r="B54">
        <v>2177</v>
      </c>
      <c r="C54">
        <v>2269</v>
      </c>
      <c r="D54">
        <v>2662</v>
      </c>
      <c r="E54">
        <v>3115</v>
      </c>
      <c r="F54">
        <v>3310</v>
      </c>
      <c r="G54">
        <v>3535</v>
      </c>
      <c r="H54">
        <v>4157</v>
      </c>
      <c r="I54">
        <v>3734</v>
      </c>
      <c r="J54">
        <v>2930</v>
      </c>
      <c r="K54">
        <v>2032</v>
      </c>
      <c r="L54" t="s">
        <v>244</v>
      </c>
      <c r="M54" t="s">
        <v>301</v>
      </c>
    </row>
    <row r="55" spans="1:13">
      <c r="A55">
        <v>20085</v>
      </c>
      <c r="B55">
        <v>11525</v>
      </c>
      <c r="C55">
        <v>11644</v>
      </c>
      <c r="D55">
        <v>10342</v>
      </c>
      <c r="E55">
        <v>10309</v>
      </c>
      <c r="F55">
        <v>11098</v>
      </c>
      <c r="G55">
        <v>13382</v>
      </c>
      <c r="H55">
        <v>14776</v>
      </c>
      <c r="I55">
        <v>15495</v>
      </c>
      <c r="J55">
        <v>16861</v>
      </c>
      <c r="K55">
        <v>17117</v>
      </c>
      <c r="L55" t="s">
        <v>60</v>
      </c>
      <c r="M55" t="s">
        <v>301</v>
      </c>
    </row>
    <row r="56" spans="1:13">
      <c r="A56">
        <v>20087</v>
      </c>
      <c r="B56">
        <v>15905</v>
      </c>
      <c r="C56">
        <v>15207</v>
      </c>
      <c r="D56">
        <v>11945</v>
      </c>
      <c r="E56">
        <v>11252</v>
      </c>
      <c r="F56">
        <v>11084</v>
      </c>
      <c r="G56">
        <v>12718</v>
      </c>
      <c r="H56">
        <v>14129</v>
      </c>
      <c r="I56">
        <v>14750</v>
      </c>
      <c r="J56">
        <v>15826</v>
      </c>
      <c r="K56">
        <v>17533</v>
      </c>
      <c r="L56" t="s">
        <v>61</v>
      </c>
      <c r="M56" t="s">
        <v>301</v>
      </c>
    </row>
    <row r="57" spans="1:13">
      <c r="A57">
        <v>20089</v>
      </c>
      <c r="B57">
        <v>4251</v>
      </c>
      <c r="C57">
        <v>5241</v>
      </c>
      <c r="D57">
        <v>6099</v>
      </c>
      <c r="E57">
        <v>7217</v>
      </c>
      <c r="F57">
        <v>9698</v>
      </c>
      <c r="G57">
        <v>11970</v>
      </c>
      <c r="H57">
        <v>14462</v>
      </c>
      <c r="I57">
        <v>16240</v>
      </c>
      <c r="J57">
        <v>18148</v>
      </c>
      <c r="K57">
        <v>19420</v>
      </c>
      <c r="L57" t="s">
        <v>245</v>
      </c>
      <c r="M57" t="s">
        <v>301</v>
      </c>
    </row>
    <row r="58" spans="1:13">
      <c r="A58">
        <v>20091</v>
      </c>
      <c r="B58">
        <v>355054</v>
      </c>
      <c r="C58">
        <v>270269</v>
      </c>
      <c r="D58">
        <v>217662</v>
      </c>
      <c r="E58">
        <v>143792</v>
      </c>
      <c r="F58">
        <v>62783</v>
      </c>
      <c r="G58">
        <v>33327</v>
      </c>
      <c r="H58">
        <v>27179</v>
      </c>
      <c r="I58">
        <v>18314</v>
      </c>
      <c r="J58">
        <v>18288</v>
      </c>
      <c r="K58">
        <v>18104</v>
      </c>
      <c r="L58" t="s">
        <v>246</v>
      </c>
      <c r="M58" t="s">
        <v>301</v>
      </c>
    </row>
    <row r="59" spans="1:13">
      <c r="A59">
        <v>20093</v>
      </c>
      <c r="B59">
        <v>4027</v>
      </c>
      <c r="C59">
        <v>3435</v>
      </c>
      <c r="D59">
        <v>3047</v>
      </c>
      <c r="E59">
        <v>3108</v>
      </c>
      <c r="F59">
        <v>3492</v>
      </c>
      <c r="G59">
        <v>2525</v>
      </c>
      <c r="H59">
        <v>3196</v>
      </c>
      <c r="I59">
        <v>2617</v>
      </c>
      <c r="J59">
        <v>3206</v>
      </c>
      <c r="K59">
        <v>1107</v>
      </c>
      <c r="L59" t="s">
        <v>247</v>
      </c>
      <c r="M59" t="s">
        <v>301</v>
      </c>
    </row>
    <row r="60" spans="1:13">
      <c r="A60">
        <v>20095</v>
      </c>
      <c r="B60">
        <v>8292</v>
      </c>
      <c r="C60">
        <v>8960</v>
      </c>
      <c r="D60">
        <v>8886</v>
      </c>
      <c r="E60">
        <v>9958</v>
      </c>
      <c r="F60">
        <v>10324</v>
      </c>
      <c r="G60">
        <v>12001</v>
      </c>
      <c r="H60">
        <v>11674</v>
      </c>
      <c r="I60">
        <v>12119</v>
      </c>
      <c r="J60">
        <v>13386</v>
      </c>
      <c r="K60">
        <v>10663</v>
      </c>
      <c r="L60" t="s">
        <v>248</v>
      </c>
      <c r="M60" t="s">
        <v>301</v>
      </c>
    </row>
    <row r="61" spans="1:13">
      <c r="A61">
        <v>20097</v>
      </c>
      <c r="B61">
        <v>3660</v>
      </c>
      <c r="C61">
        <v>4046</v>
      </c>
      <c r="D61">
        <v>4088</v>
      </c>
      <c r="E61">
        <v>4626</v>
      </c>
      <c r="F61">
        <v>4743</v>
      </c>
      <c r="G61">
        <v>5112</v>
      </c>
      <c r="H61">
        <v>6035</v>
      </c>
      <c r="I61">
        <v>6164</v>
      </c>
      <c r="J61">
        <v>6174</v>
      </c>
      <c r="K61">
        <v>2365</v>
      </c>
      <c r="L61" t="s">
        <v>62</v>
      </c>
      <c r="M61" t="s">
        <v>301</v>
      </c>
    </row>
    <row r="62" spans="1:13">
      <c r="A62">
        <v>20099</v>
      </c>
      <c r="B62">
        <v>23693</v>
      </c>
      <c r="C62">
        <v>25682</v>
      </c>
      <c r="D62">
        <v>25775</v>
      </c>
      <c r="E62">
        <v>26805</v>
      </c>
      <c r="F62">
        <v>29285</v>
      </c>
      <c r="G62">
        <v>30352</v>
      </c>
      <c r="H62">
        <v>31346</v>
      </c>
      <c r="I62">
        <v>34047</v>
      </c>
      <c r="J62">
        <v>31423</v>
      </c>
      <c r="K62">
        <v>27387</v>
      </c>
      <c r="L62" t="s">
        <v>249</v>
      </c>
      <c r="M62" t="s">
        <v>301</v>
      </c>
    </row>
    <row r="63" spans="1:13">
      <c r="A63">
        <v>20101</v>
      </c>
      <c r="B63">
        <v>2375</v>
      </c>
      <c r="C63">
        <v>2472</v>
      </c>
      <c r="D63">
        <v>2707</v>
      </c>
      <c r="E63">
        <v>3060</v>
      </c>
      <c r="F63">
        <v>2808</v>
      </c>
      <c r="G63">
        <v>2821</v>
      </c>
      <c r="H63">
        <v>3372</v>
      </c>
      <c r="I63">
        <v>2848</v>
      </c>
      <c r="J63">
        <v>2603</v>
      </c>
      <c r="K63">
        <v>1563</v>
      </c>
      <c r="L63" t="s">
        <v>250</v>
      </c>
      <c r="M63" t="s">
        <v>301</v>
      </c>
    </row>
    <row r="64" spans="1:13">
      <c r="A64">
        <v>20103</v>
      </c>
      <c r="B64">
        <v>64371</v>
      </c>
      <c r="C64">
        <v>54809</v>
      </c>
      <c r="D64">
        <v>53340</v>
      </c>
      <c r="E64">
        <v>48524</v>
      </c>
      <c r="F64">
        <v>42361</v>
      </c>
      <c r="G64">
        <v>41112</v>
      </c>
      <c r="H64">
        <v>42673</v>
      </c>
      <c r="I64">
        <v>38402</v>
      </c>
      <c r="J64">
        <v>41207</v>
      </c>
      <c r="K64">
        <v>40940</v>
      </c>
      <c r="L64" t="s">
        <v>251</v>
      </c>
      <c r="M64" t="s">
        <v>301</v>
      </c>
    </row>
    <row r="65" spans="1:13">
      <c r="A65">
        <v>20105</v>
      </c>
      <c r="B65">
        <v>3653</v>
      </c>
      <c r="C65">
        <v>4145</v>
      </c>
      <c r="D65">
        <v>4582</v>
      </c>
      <c r="E65">
        <v>5556</v>
      </c>
      <c r="F65">
        <v>6643</v>
      </c>
      <c r="G65">
        <v>8338</v>
      </c>
      <c r="H65">
        <v>9707</v>
      </c>
      <c r="I65">
        <v>9894</v>
      </c>
      <c r="J65">
        <v>10142</v>
      </c>
      <c r="K65">
        <v>9886</v>
      </c>
      <c r="L65" t="s">
        <v>65</v>
      </c>
      <c r="M65" t="s">
        <v>301</v>
      </c>
    </row>
    <row r="66" spans="1:13">
      <c r="A66">
        <v>20107</v>
      </c>
      <c r="B66">
        <v>8254</v>
      </c>
      <c r="C66">
        <v>8234</v>
      </c>
      <c r="D66">
        <v>7770</v>
      </c>
      <c r="E66">
        <v>8274</v>
      </c>
      <c r="F66">
        <v>10053</v>
      </c>
      <c r="G66">
        <v>11969</v>
      </c>
      <c r="H66">
        <v>13534</v>
      </c>
      <c r="I66">
        <v>13815</v>
      </c>
      <c r="J66">
        <v>14735</v>
      </c>
      <c r="K66">
        <v>16689</v>
      </c>
      <c r="L66" t="s">
        <v>252</v>
      </c>
      <c r="M66" t="s">
        <v>301</v>
      </c>
    </row>
    <row r="67" spans="1:13">
      <c r="A67">
        <v>20109</v>
      </c>
      <c r="B67">
        <v>3081</v>
      </c>
      <c r="C67">
        <v>3478</v>
      </c>
      <c r="D67">
        <v>3814</v>
      </c>
      <c r="E67">
        <v>4036</v>
      </c>
      <c r="F67">
        <v>4206</v>
      </c>
      <c r="G67">
        <v>3688</v>
      </c>
      <c r="H67">
        <v>4145</v>
      </c>
      <c r="I67">
        <v>3223</v>
      </c>
      <c r="J67">
        <v>4240</v>
      </c>
      <c r="K67">
        <v>1962</v>
      </c>
      <c r="L67" t="s">
        <v>66</v>
      </c>
      <c r="M67" t="s">
        <v>301</v>
      </c>
    </row>
    <row r="68" spans="1:13">
      <c r="A68">
        <v>20111</v>
      </c>
      <c r="B68">
        <v>34732</v>
      </c>
      <c r="C68">
        <v>35108</v>
      </c>
      <c r="D68">
        <v>32071</v>
      </c>
      <c r="E68">
        <v>26928</v>
      </c>
      <c r="F68">
        <v>26576</v>
      </c>
      <c r="G68">
        <v>26424</v>
      </c>
      <c r="H68">
        <v>29240</v>
      </c>
      <c r="I68">
        <v>26154</v>
      </c>
      <c r="J68">
        <v>24927</v>
      </c>
      <c r="K68">
        <v>25074</v>
      </c>
      <c r="L68" t="s">
        <v>253</v>
      </c>
      <c r="M68" t="s">
        <v>301</v>
      </c>
    </row>
    <row r="69" spans="1:13">
      <c r="A69">
        <v>20113</v>
      </c>
      <c r="B69">
        <v>27268</v>
      </c>
      <c r="C69">
        <v>26855</v>
      </c>
      <c r="D69">
        <v>24778</v>
      </c>
      <c r="E69">
        <v>24285</v>
      </c>
      <c r="F69">
        <v>23670</v>
      </c>
      <c r="G69">
        <v>24152</v>
      </c>
      <c r="H69">
        <v>23588</v>
      </c>
      <c r="I69">
        <v>21845</v>
      </c>
      <c r="J69">
        <v>21521</v>
      </c>
      <c r="K69">
        <v>21421</v>
      </c>
      <c r="L69" t="s">
        <v>254</v>
      </c>
      <c r="M69" t="s">
        <v>301</v>
      </c>
    </row>
    <row r="70" spans="1:13">
      <c r="A70">
        <v>20115</v>
      </c>
      <c r="B70">
        <v>12888</v>
      </c>
      <c r="C70">
        <v>13522</v>
      </c>
      <c r="D70">
        <v>13935</v>
      </c>
      <c r="E70">
        <v>15143</v>
      </c>
      <c r="F70">
        <v>16307</v>
      </c>
      <c r="G70">
        <v>18951</v>
      </c>
      <c r="H70">
        <v>20739</v>
      </c>
      <c r="I70">
        <v>22923</v>
      </c>
      <c r="J70">
        <v>22415</v>
      </c>
      <c r="K70">
        <v>20676</v>
      </c>
      <c r="L70" t="s">
        <v>255</v>
      </c>
      <c r="M70" t="s">
        <v>301</v>
      </c>
    </row>
    <row r="71" spans="1:13">
      <c r="A71">
        <v>20117</v>
      </c>
      <c r="B71">
        <v>11705</v>
      </c>
      <c r="C71">
        <v>12787</v>
      </c>
      <c r="D71">
        <v>13139</v>
      </c>
      <c r="E71">
        <v>15598</v>
      </c>
      <c r="F71">
        <v>17926</v>
      </c>
      <c r="G71">
        <v>20986</v>
      </c>
      <c r="H71">
        <v>23056</v>
      </c>
      <c r="I71">
        <v>22730</v>
      </c>
      <c r="J71">
        <v>23880</v>
      </c>
      <c r="K71">
        <v>24355</v>
      </c>
      <c r="L71" t="s">
        <v>256</v>
      </c>
      <c r="M71" t="s">
        <v>301</v>
      </c>
    </row>
    <row r="72" spans="1:13">
      <c r="A72">
        <v>20119</v>
      </c>
      <c r="B72">
        <v>4247</v>
      </c>
      <c r="C72">
        <v>4788</v>
      </c>
      <c r="D72">
        <v>4912</v>
      </c>
      <c r="E72">
        <v>5505</v>
      </c>
      <c r="F72">
        <v>5710</v>
      </c>
      <c r="G72">
        <v>5522</v>
      </c>
      <c r="H72">
        <v>6858</v>
      </c>
      <c r="I72">
        <v>5542</v>
      </c>
      <c r="J72">
        <v>5055</v>
      </c>
      <c r="K72">
        <v>1581</v>
      </c>
      <c r="L72" t="s">
        <v>257</v>
      </c>
      <c r="M72" t="s">
        <v>301</v>
      </c>
    </row>
    <row r="73" spans="1:13">
      <c r="A73">
        <v>20121</v>
      </c>
      <c r="B73">
        <v>23466</v>
      </c>
      <c r="C73">
        <v>21618</v>
      </c>
      <c r="D73">
        <v>19254</v>
      </c>
      <c r="E73">
        <v>19884</v>
      </c>
      <c r="F73">
        <v>19698</v>
      </c>
      <c r="G73">
        <v>19489</v>
      </c>
      <c r="H73">
        <v>21243</v>
      </c>
      <c r="I73">
        <v>19809</v>
      </c>
      <c r="J73">
        <v>20030</v>
      </c>
      <c r="K73">
        <v>21641</v>
      </c>
      <c r="L73" t="s">
        <v>258</v>
      </c>
      <c r="M73" t="s">
        <v>301</v>
      </c>
    </row>
    <row r="74" spans="1:13">
      <c r="A74">
        <v>20123</v>
      </c>
      <c r="B74">
        <v>7203</v>
      </c>
      <c r="C74">
        <v>8117</v>
      </c>
      <c r="D74">
        <v>8010</v>
      </c>
      <c r="E74">
        <v>8866</v>
      </c>
      <c r="F74">
        <v>10320</v>
      </c>
      <c r="G74">
        <v>11339</v>
      </c>
      <c r="H74">
        <v>12774</v>
      </c>
      <c r="I74">
        <v>13886</v>
      </c>
      <c r="J74">
        <v>14089</v>
      </c>
      <c r="K74">
        <v>14647</v>
      </c>
      <c r="L74" t="s">
        <v>259</v>
      </c>
      <c r="M74" t="s">
        <v>301</v>
      </c>
    </row>
    <row r="75" spans="1:13">
      <c r="A75">
        <v>20125</v>
      </c>
      <c r="B75">
        <v>38816</v>
      </c>
      <c r="C75">
        <v>42281</v>
      </c>
      <c r="D75">
        <v>39949</v>
      </c>
      <c r="E75">
        <v>45007</v>
      </c>
      <c r="F75">
        <v>46487</v>
      </c>
      <c r="G75">
        <v>49729</v>
      </c>
      <c r="H75">
        <v>51411</v>
      </c>
      <c r="I75">
        <v>49645</v>
      </c>
      <c r="J75">
        <v>49474</v>
      </c>
      <c r="K75">
        <v>29039</v>
      </c>
      <c r="L75" t="s">
        <v>260</v>
      </c>
      <c r="M75" t="s">
        <v>301</v>
      </c>
    </row>
    <row r="76" spans="1:13">
      <c r="A76">
        <v>20127</v>
      </c>
      <c r="B76">
        <v>6198</v>
      </c>
      <c r="C76">
        <v>6419</v>
      </c>
      <c r="D76">
        <v>6432</v>
      </c>
      <c r="E76">
        <v>7392</v>
      </c>
      <c r="F76">
        <v>8485</v>
      </c>
      <c r="G76">
        <v>10363</v>
      </c>
      <c r="H76">
        <v>11859</v>
      </c>
      <c r="I76">
        <v>12005</v>
      </c>
      <c r="J76">
        <v>12397</v>
      </c>
      <c r="K76">
        <v>11967</v>
      </c>
      <c r="L76" t="s">
        <v>261</v>
      </c>
      <c r="M76" t="s">
        <v>301</v>
      </c>
    </row>
    <row r="77" spans="1:13">
      <c r="A77">
        <v>20129</v>
      </c>
      <c r="B77">
        <v>3480</v>
      </c>
      <c r="C77">
        <v>3454</v>
      </c>
      <c r="D77">
        <v>3576</v>
      </c>
      <c r="E77">
        <v>3354</v>
      </c>
      <c r="F77">
        <v>2610</v>
      </c>
      <c r="G77">
        <v>2186</v>
      </c>
      <c r="H77">
        <v>4092</v>
      </c>
      <c r="I77">
        <v>3177</v>
      </c>
      <c r="J77">
        <v>1333</v>
      </c>
      <c r="K77">
        <v>304</v>
      </c>
      <c r="L77" t="s">
        <v>262</v>
      </c>
      <c r="M77" t="s">
        <v>301</v>
      </c>
    </row>
    <row r="78" spans="1:13">
      <c r="A78">
        <v>20131</v>
      </c>
      <c r="B78">
        <v>10446</v>
      </c>
      <c r="C78">
        <v>11211</v>
      </c>
      <c r="D78">
        <v>11825</v>
      </c>
      <c r="E78">
        <v>12897</v>
      </c>
      <c r="F78">
        <v>14341</v>
      </c>
      <c r="G78">
        <v>16761</v>
      </c>
      <c r="H78">
        <v>18342</v>
      </c>
      <c r="I78">
        <v>18487</v>
      </c>
      <c r="J78">
        <v>19072</v>
      </c>
      <c r="K78">
        <v>20376</v>
      </c>
      <c r="L78" t="s">
        <v>263</v>
      </c>
      <c r="M78" t="s">
        <v>301</v>
      </c>
    </row>
    <row r="79" spans="1:13">
      <c r="A79">
        <v>20133</v>
      </c>
      <c r="B79">
        <v>17035</v>
      </c>
      <c r="C79">
        <v>18967</v>
      </c>
      <c r="D79">
        <v>18812</v>
      </c>
      <c r="E79">
        <v>19455</v>
      </c>
      <c r="F79">
        <v>20348</v>
      </c>
      <c r="G79">
        <v>22210</v>
      </c>
      <c r="H79">
        <v>22665</v>
      </c>
      <c r="I79">
        <v>24000</v>
      </c>
      <c r="J79">
        <v>23754</v>
      </c>
      <c r="K79">
        <v>19254</v>
      </c>
      <c r="L79" t="s">
        <v>264</v>
      </c>
      <c r="M79" t="s">
        <v>301</v>
      </c>
    </row>
    <row r="80" spans="1:13">
      <c r="A80">
        <v>20135</v>
      </c>
      <c r="B80">
        <v>4033</v>
      </c>
      <c r="C80">
        <v>4498</v>
      </c>
      <c r="D80">
        <v>4791</v>
      </c>
      <c r="E80">
        <v>5470</v>
      </c>
      <c r="F80">
        <v>6322</v>
      </c>
      <c r="G80">
        <v>6864</v>
      </c>
      <c r="H80">
        <v>8358</v>
      </c>
      <c r="I80">
        <v>7490</v>
      </c>
      <c r="J80">
        <v>5883</v>
      </c>
      <c r="K80">
        <v>4535</v>
      </c>
      <c r="L80" t="s">
        <v>265</v>
      </c>
      <c r="M80" t="s">
        <v>301</v>
      </c>
    </row>
    <row r="81" spans="1:13">
      <c r="A81">
        <v>20137</v>
      </c>
      <c r="B81">
        <v>5947</v>
      </c>
      <c r="C81">
        <v>6689</v>
      </c>
      <c r="D81">
        <v>7279</v>
      </c>
      <c r="E81">
        <v>8035</v>
      </c>
      <c r="F81">
        <v>8808</v>
      </c>
      <c r="G81">
        <v>9831</v>
      </c>
      <c r="H81">
        <v>11701</v>
      </c>
      <c r="I81">
        <v>11423</v>
      </c>
      <c r="J81">
        <v>11614</v>
      </c>
      <c r="K81">
        <v>11325</v>
      </c>
      <c r="L81" t="s">
        <v>266</v>
      </c>
      <c r="M81" t="s">
        <v>301</v>
      </c>
    </row>
    <row r="82" spans="1:13">
      <c r="A82">
        <v>20139</v>
      </c>
      <c r="B82">
        <v>15248</v>
      </c>
      <c r="C82">
        <v>15319</v>
      </c>
      <c r="D82">
        <v>13352</v>
      </c>
      <c r="E82">
        <v>12886</v>
      </c>
      <c r="F82">
        <v>12811</v>
      </c>
      <c r="G82">
        <v>15118</v>
      </c>
      <c r="H82">
        <v>17538</v>
      </c>
      <c r="I82">
        <v>18621</v>
      </c>
      <c r="J82">
        <v>19905</v>
      </c>
      <c r="K82">
        <v>23659</v>
      </c>
      <c r="L82" t="s">
        <v>267</v>
      </c>
      <c r="M82" t="s">
        <v>301</v>
      </c>
    </row>
    <row r="83" spans="1:13">
      <c r="A83">
        <v>20141</v>
      </c>
      <c r="B83">
        <v>4867</v>
      </c>
      <c r="C83">
        <v>5959</v>
      </c>
      <c r="D83">
        <v>6416</v>
      </c>
      <c r="E83">
        <v>7506</v>
      </c>
      <c r="F83">
        <v>8558</v>
      </c>
      <c r="G83">
        <v>9835</v>
      </c>
      <c r="H83">
        <v>11568</v>
      </c>
      <c r="I83">
        <v>12441</v>
      </c>
      <c r="J83">
        <v>12827</v>
      </c>
      <c r="K83">
        <v>11844</v>
      </c>
      <c r="L83" t="s">
        <v>268</v>
      </c>
      <c r="M83" t="s">
        <v>301</v>
      </c>
    </row>
    <row r="84" spans="1:13">
      <c r="A84">
        <v>20143</v>
      </c>
      <c r="B84">
        <v>5634</v>
      </c>
      <c r="C84">
        <v>5971</v>
      </c>
      <c r="D84">
        <v>6183</v>
      </c>
      <c r="E84">
        <v>6779</v>
      </c>
      <c r="F84">
        <v>7265</v>
      </c>
      <c r="G84">
        <v>9224</v>
      </c>
      <c r="H84">
        <v>9819</v>
      </c>
      <c r="I84">
        <v>10714</v>
      </c>
      <c r="J84">
        <v>11811</v>
      </c>
      <c r="K84">
        <v>11182</v>
      </c>
      <c r="L84" t="s">
        <v>269</v>
      </c>
      <c r="M84" t="s">
        <v>301</v>
      </c>
    </row>
    <row r="85" spans="1:13">
      <c r="A85">
        <v>20145</v>
      </c>
      <c r="B85">
        <v>7555</v>
      </c>
      <c r="C85">
        <v>8065</v>
      </c>
      <c r="D85">
        <v>8484</v>
      </c>
      <c r="E85">
        <v>10254</v>
      </c>
      <c r="F85">
        <v>11041</v>
      </c>
      <c r="G85">
        <v>10300</v>
      </c>
      <c r="H85">
        <v>10510</v>
      </c>
      <c r="I85">
        <v>9323</v>
      </c>
      <c r="J85">
        <v>8859</v>
      </c>
      <c r="K85">
        <v>5084</v>
      </c>
      <c r="L85" t="s">
        <v>270</v>
      </c>
      <c r="M85" t="s">
        <v>301</v>
      </c>
    </row>
    <row r="86" spans="1:13">
      <c r="A86">
        <v>20147</v>
      </c>
      <c r="B86">
        <v>6590</v>
      </c>
      <c r="C86">
        <v>7406</v>
      </c>
      <c r="D86">
        <v>7888</v>
      </c>
      <c r="E86">
        <v>8709</v>
      </c>
      <c r="F86">
        <v>9273</v>
      </c>
      <c r="G86">
        <v>10435</v>
      </c>
      <c r="H86">
        <v>12159</v>
      </c>
      <c r="I86">
        <v>12505</v>
      </c>
      <c r="J86">
        <v>14150</v>
      </c>
      <c r="K86">
        <v>14442</v>
      </c>
      <c r="L86" t="s">
        <v>76</v>
      </c>
      <c r="M86" t="s">
        <v>301</v>
      </c>
    </row>
    <row r="87" spans="1:13">
      <c r="A87">
        <v>20149</v>
      </c>
      <c r="B87">
        <v>16128</v>
      </c>
      <c r="C87">
        <v>14782</v>
      </c>
      <c r="D87">
        <v>11755</v>
      </c>
      <c r="E87">
        <v>11957</v>
      </c>
      <c r="F87">
        <v>12344</v>
      </c>
      <c r="G87">
        <v>14015</v>
      </c>
      <c r="H87">
        <v>15862</v>
      </c>
      <c r="I87">
        <v>16154</v>
      </c>
      <c r="J87">
        <v>17522</v>
      </c>
      <c r="K87">
        <v>18470</v>
      </c>
      <c r="L87" t="s">
        <v>271</v>
      </c>
      <c r="M87" t="s">
        <v>301</v>
      </c>
    </row>
    <row r="88" spans="1:13">
      <c r="A88">
        <v>20151</v>
      </c>
      <c r="B88">
        <v>9702</v>
      </c>
      <c r="C88">
        <v>10275</v>
      </c>
      <c r="D88">
        <v>10056</v>
      </c>
      <c r="E88">
        <v>12122</v>
      </c>
      <c r="F88">
        <v>12156</v>
      </c>
      <c r="G88">
        <v>12348</v>
      </c>
      <c r="H88">
        <v>13312</v>
      </c>
      <c r="I88">
        <v>12909</v>
      </c>
      <c r="J88">
        <v>11156</v>
      </c>
      <c r="K88">
        <v>7085</v>
      </c>
      <c r="L88" t="s">
        <v>272</v>
      </c>
      <c r="M88" t="s">
        <v>301</v>
      </c>
    </row>
    <row r="89" spans="1:13">
      <c r="A89">
        <v>20153</v>
      </c>
      <c r="B89">
        <v>3404</v>
      </c>
      <c r="C89">
        <v>4105</v>
      </c>
      <c r="D89">
        <v>4393</v>
      </c>
      <c r="E89">
        <v>5279</v>
      </c>
      <c r="F89">
        <v>5728</v>
      </c>
      <c r="G89">
        <v>6618</v>
      </c>
      <c r="H89">
        <v>7362</v>
      </c>
      <c r="I89">
        <v>6799</v>
      </c>
      <c r="J89">
        <v>6380</v>
      </c>
      <c r="K89">
        <v>5241</v>
      </c>
      <c r="L89" t="s">
        <v>273</v>
      </c>
      <c r="M89" t="s">
        <v>301</v>
      </c>
    </row>
    <row r="90" spans="1:13">
      <c r="A90">
        <v>20155</v>
      </c>
      <c r="B90">
        <v>62389</v>
      </c>
      <c r="C90">
        <v>64983</v>
      </c>
      <c r="D90">
        <v>60765</v>
      </c>
      <c r="E90">
        <v>59055</v>
      </c>
      <c r="F90">
        <v>54058</v>
      </c>
      <c r="G90">
        <v>52165</v>
      </c>
      <c r="H90">
        <v>47785</v>
      </c>
      <c r="I90">
        <v>44423</v>
      </c>
      <c r="J90">
        <v>37853</v>
      </c>
      <c r="K90">
        <v>29027</v>
      </c>
      <c r="L90" t="s">
        <v>274</v>
      </c>
      <c r="M90" t="s">
        <v>301</v>
      </c>
    </row>
    <row r="91" spans="1:13">
      <c r="A91">
        <v>20157</v>
      </c>
      <c r="B91">
        <v>6482</v>
      </c>
      <c r="C91">
        <v>7569</v>
      </c>
      <c r="D91">
        <v>8498</v>
      </c>
      <c r="E91">
        <v>9768</v>
      </c>
      <c r="F91">
        <v>11478</v>
      </c>
      <c r="G91">
        <v>13124</v>
      </c>
      <c r="H91">
        <v>14745</v>
      </c>
      <c r="I91">
        <v>15855</v>
      </c>
      <c r="J91">
        <v>17447</v>
      </c>
      <c r="K91">
        <v>18248</v>
      </c>
      <c r="L91" t="s">
        <v>275</v>
      </c>
      <c r="M91" t="s">
        <v>301</v>
      </c>
    </row>
    <row r="92" spans="1:13">
      <c r="A92">
        <v>20159</v>
      </c>
      <c r="B92">
        <v>10610</v>
      </c>
      <c r="C92">
        <v>11900</v>
      </c>
      <c r="D92">
        <v>12320</v>
      </c>
      <c r="E92">
        <v>13909</v>
      </c>
      <c r="F92">
        <v>15635</v>
      </c>
      <c r="G92">
        <v>17213</v>
      </c>
      <c r="H92">
        <v>13800</v>
      </c>
      <c r="I92">
        <v>14832</v>
      </c>
      <c r="J92">
        <v>15106</v>
      </c>
      <c r="K92">
        <v>14745</v>
      </c>
      <c r="L92" t="s">
        <v>276</v>
      </c>
      <c r="M92" t="s">
        <v>301</v>
      </c>
    </row>
    <row r="93" spans="1:13">
      <c r="A93">
        <v>20161</v>
      </c>
      <c r="B93">
        <v>67139</v>
      </c>
      <c r="C93">
        <v>63505</v>
      </c>
      <c r="D93">
        <v>56788</v>
      </c>
      <c r="E93">
        <v>41914</v>
      </c>
      <c r="F93">
        <v>33405</v>
      </c>
      <c r="G93">
        <v>20617</v>
      </c>
      <c r="H93">
        <v>19882</v>
      </c>
      <c r="I93">
        <v>20650</v>
      </c>
      <c r="J93">
        <v>15783</v>
      </c>
      <c r="K93">
        <v>13828</v>
      </c>
      <c r="L93" t="s">
        <v>277</v>
      </c>
      <c r="M93" t="s">
        <v>301</v>
      </c>
    </row>
    <row r="94" spans="1:13">
      <c r="A94">
        <v>20163</v>
      </c>
      <c r="B94">
        <v>6039</v>
      </c>
      <c r="C94">
        <v>7006</v>
      </c>
      <c r="D94">
        <v>7628</v>
      </c>
      <c r="E94">
        <v>9734</v>
      </c>
      <c r="F94">
        <v>9043</v>
      </c>
      <c r="G94">
        <v>8497</v>
      </c>
      <c r="H94">
        <v>9534</v>
      </c>
      <c r="I94">
        <v>9966</v>
      </c>
      <c r="J94">
        <v>11282</v>
      </c>
      <c r="K94">
        <v>7960</v>
      </c>
      <c r="L94" t="s">
        <v>278</v>
      </c>
      <c r="M94" t="s">
        <v>301</v>
      </c>
    </row>
    <row r="95" spans="1:13">
      <c r="A95">
        <v>20165</v>
      </c>
      <c r="B95">
        <v>3842</v>
      </c>
      <c r="C95">
        <v>4516</v>
      </c>
      <c r="D95">
        <v>5117</v>
      </c>
      <c r="E95">
        <v>6160</v>
      </c>
      <c r="F95">
        <v>7231</v>
      </c>
      <c r="G95">
        <v>8285</v>
      </c>
      <c r="H95">
        <v>9093</v>
      </c>
      <c r="I95">
        <v>8360</v>
      </c>
      <c r="J95">
        <v>7826</v>
      </c>
      <c r="K95">
        <v>6134</v>
      </c>
      <c r="L95" t="s">
        <v>279</v>
      </c>
      <c r="M95" t="s">
        <v>301</v>
      </c>
    </row>
    <row r="96" spans="1:13">
      <c r="A96">
        <v>20167</v>
      </c>
      <c r="B96">
        <v>7835</v>
      </c>
      <c r="C96">
        <v>8868</v>
      </c>
      <c r="D96">
        <v>9428</v>
      </c>
      <c r="E96">
        <v>11348</v>
      </c>
      <c r="F96">
        <v>13406</v>
      </c>
      <c r="G96">
        <v>13464</v>
      </c>
      <c r="H96">
        <v>11045</v>
      </c>
      <c r="I96">
        <v>10748</v>
      </c>
      <c r="J96">
        <v>10800</v>
      </c>
      <c r="K96">
        <v>8489</v>
      </c>
      <c r="L96" t="s">
        <v>280</v>
      </c>
      <c r="M96" t="s">
        <v>301</v>
      </c>
    </row>
    <row r="97" spans="1:13">
      <c r="A97">
        <v>20169</v>
      </c>
      <c r="B97">
        <v>49301</v>
      </c>
      <c r="C97">
        <v>48905</v>
      </c>
      <c r="D97">
        <v>46592</v>
      </c>
      <c r="E97">
        <v>54715</v>
      </c>
      <c r="F97">
        <v>33409</v>
      </c>
      <c r="G97">
        <v>29535</v>
      </c>
      <c r="H97">
        <v>29337</v>
      </c>
      <c r="I97">
        <v>25103</v>
      </c>
      <c r="J97">
        <v>20338</v>
      </c>
      <c r="K97">
        <v>17076</v>
      </c>
      <c r="L97" t="s">
        <v>281</v>
      </c>
      <c r="M97" t="s">
        <v>301</v>
      </c>
    </row>
    <row r="98" spans="1:13">
      <c r="A98">
        <v>20171</v>
      </c>
      <c r="B98">
        <v>5289</v>
      </c>
      <c r="C98">
        <v>5782</v>
      </c>
      <c r="D98">
        <v>5606</v>
      </c>
      <c r="E98">
        <v>5228</v>
      </c>
      <c r="F98">
        <v>4921</v>
      </c>
      <c r="G98">
        <v>3773</v>
      </c>
      <c r="H98">
        <v>3976</v>
      </c>
      <c r="I98">
        <v>3121</v>
      </c>
      <c r="J98">
        <v>3047</v>
      </c>
      <c r="K98">
        <v>1098</v>
      </c>
      <c r="L98" t="s">
        <v>282</v>
      </c>
      <c r="M98" t="s">
        <v>301</v>
      </c>
    </row>
    <row r="99" spans="1:13">
      <c r="A99">
        <v>20173</v>
      </c>
      <c r="B99">
        <v>403662</v>
      </c>
      <c r="C99">
        <v>366531</v>
      </c>
      <c r="D99">
        <v>350694</v>
      </c>
      <c r="E99">
        <v>343231</v>
      </c>
      <c r="F99">
        <v>222290</v>
      </c>
      <c r="G99">
        <v>143311</v>
      </c>
      <c r="H99">
        <v>136330</v>
      </c>
      <c r="I99">
        <v>92234</v>
      </c>
      <c r="J99">
        <v>73095</v>
      </c>
      <c r="K99">
        <v>44037</v>
      </c>
      <c r="L99" t="s">
        <v>82</v>
      </c>
      <c r="M99" t="s">
        <v>301</v>
      </c>
    </row>
    <row r="100" spans="1:13">
      <c r="A100">
        <v>20175</v>
      </c>
      <c r="B100">
        <v>18743</v>
      </c>
      <c r="C100">
        <v>17071</v>
      </c>
      <c r="D100">
        <v>15744</v>
      </c>
      <c r="E100">
        <v>15930</v>
      </c>
      <c r="F100">
        <v>9972</v>
      </c>
      <c r="G100">
        <v>6540</v>
      </c>
      <c r="H100">
        <v>8075</v>
      </c>
      <c r="I100">
        <v>6220</v>
      </c>
      <c r="J100">
        <v>4091</v>
      </c>
      <c r="K100">
        <v>822</v>
      </c>
      <c r="L100" t="s">
        <v>283</v>
      </c>
      <c r="M100" t="s">
        <v>301</v>
      </c>
    </row>
    <row r="101" spans="1:13">
      <c r="A101">
        <v>20177</v>
      </c>
      <c r="B101">
        <v>160976</v>
      </c>
      <c r="C101">
        <v>154916</v>
      </c>
      <c r="D101">
        <v>155322</v>
      </c>
      <c r="E101">
        <v>141286</v>
      </c>
      <c r="F101">
        <v>105418</v>
      </c>
      <c r="G101">
        <v>91247</v>
      </c>
      <c r="H101">
        <v>85200</v>
      </c>
      <c r="I101">
        <v>69159</v>
      </c>
      <c r="J101">
        <v>61874</v>
      </c>
      <c r="K101">
        <v>53727</v>
      </c>
      <c r="L101" t="s">
        <v>284</v>
      </c>
      <c r="M101" t="s">
        <v>301</v>
      </c>
    </row>
    <row r="102" spans="1:13">
      <c r="A102">
        <v>20179</v>
      </c>
      <c r="B102">
        <v>3043</v>
      </c>
      <c r="C102">
        <v>3544</v>
      </c>
      <c r="D102">
        <v>3859</v>
      </c>
      <c r="E102">
        <v>4267</v>
      </c>
      <c r="F102">
        <v>4607</v>
      </c>
      <c r="G102">
        <v>5312</v>
      </c>
      <c r="H102">
        <v>6038</v>
      </c>
      <c r="I102">
        <v>5484</v>
      </c>
      <c r="J102">
        <v>5651</v>
      </c>
      <c r="K102">
        <v>3819</v>
      </c>
      <c r="L102" t="s">
        <v>285</v>
      </c>
      <c r="M102" t="s">
        <v>301</v>
      </c>
    </row>
    <row r="103" spans="1:13">
      <c r="A103">
        <v>20181</v>
      </c>
      <c r="B103">
        <v>6926</v>
      </c>
      <c r="C103">
        <v>7759</v>
      </c>
      <c r="D103">
        <v>7792</v>
      </c>
      <c r="E103">
        <v>6682</v>
      </c>
      <c r="F103">
        <v>7373</v>
      </c>
      <c r="G103">
        <v>6421</v>
      </c>
      <c r="H103">
        <v>7400</v>
      </c>
      <c r="I103">
        <v>5592</v>
      </c>
      <c r="J103">
        <v>4549</v>
      </c>
      <c r="K103">
        <v>3341</v>
      </c>
      <c r="L103" t="s">
        <v>286</v>
      </c>
      <c r="M103" t="s">
        <v>301</v>
      </c>
    </row>
    <row r="104" spans="1:13">
      <c r="A104">
        <v>20183</v>
      </c>
      <c r="B104">
        <v>5078</v>
      </c>
      <c r="C104">
        <v>5947</v>
      </c>
      <c r="D104">
        <v>6757</v>
      </c>
      <c r="E104">
        <v>7776</v>
      </c>
      <c r="F104">
        <v>8846</v>
      </c>
      <c r="G104">
        <v>10582</v>
      </c>
      <c r="H104">
        <v>13545</v>
      </c>
      <c r="I104">
        <v>14985</v>
      </c>
      <c r="J104">
        <v>15365</v>
      </c>
      <c r="K104">
        <v>16384</v>
      </c>
      <c r="L104" t="s">
        <v>287</v>
      </c>
      <c r="M104" t="s">
        <v>301</v>
      </c>
    </row>
    <row r="105" spans="1:13">
      <c r="A105">
        <v>20185</v>
      </c>
      <c r="B105">
        <v>5365</v>
      </c>
      <c r="C105">
        <v>5694</v>
      </c>
      <c r="D105">
        <v>5943</v>
      </c>
      <c r="E105">
        <v>7451</v>
      </c>
      <c r="F105">
        <v>8816</v>
      </c>
      <c r="G105">
        <v>10487</v>
      </c>
      <c r="H105">
        <v>10460</v>
      </c>
      <c r="I105">
        <v>11559</v>
      </c>
      <c r="J105">
        <v>12510</v>
      </c>
      <c r="K105">
        <v>9829</v>
      </c>
      <c r="L105" t="s">
        <v>288</v>
      </c>
      <c r="M105" t="s">
        <v>301</v>
      </c>
    </row>
    <row r="106" spans="1:13">
      <c r="A106">
        <v>20187</v>
      </c>
      <c r="B106">
        <v>2333</v>
      </c>
      <c r="C106">
        <v>2339</v>
      </c>
      <c r="D106">
        <v>2287</v>
      </c>
      <c r="E106">
        <v>2108</v>
      </c>
      <c r="F106">
        <v>2263</v>
      </c>
      <c r="G106">
        <v>1443</v>
      </c>
      <c r="H106">
        <v>2152</v>
      </c>
      <c r="I106">
        <v>908</v>
      </c>
      <c r="J106">
        <v>1034</v>
      </c>
      <c r="K106">
        <v>327</v>
      </c>
      <c r="L106" t="s">
        <v>289</v>
      </c>
      <c r="M106" t="s">
        <v>301</v>
      </c>
    </row>
    <row r="107" spans="1:13">
      <c r="A107">
        <v>20189</v>
      </c>
      <c r="B107">
        <v>5048</v>
      </c>
      <c r="C107">
        <v>4736</v>
      </c>
      <c r="D107">
        <v>4198</v>
      </c>
      <c r="E107">
        <v>4400</v>
      </c>
      <c r="F107">
        <v>4516</v>
      </c>
      <c r="G107">
        <v>3193</v>
      </c>
      <c r="H107">
        <v>4655</v>
      </c>
      <c r="I107">
        <v>3943</v>
      </c>
      <c r="J107">
        <v>2453</v>
      </c>
      <c r="K107">
        <v>620</v>
      </c>
      <c r="L107" t="s">
        <v>290</v>
      </c>
      <c r="M107" t="s">
        <v>301</v>
      </c>
    </row>
    <row r="108" spans="1:13">
      <c r="A108">
        <v>20191</v>
      </c>
      <c r="B108">
        <v>25841</v>
      </c>
      <c r="C108">
        <v>24928</v>
      </c>
      <c r="D108">
        <v>23553</v>
      </c>
      <c r="E108">
        <v>25316</v>
      </c>
      <c r="F108">
        <v>23646</v>
      </c>
      <c r="G108">
        <v>26163</v>
      </c>
      <c r="H108">
        <v>28960</v>
      </c>
      <c r="I108">
        <v>29213</v>
      </c>
      <c r="J108">
        <v>30654</v>
      </c>
      <c r="K108">
        <v>25631</v>
      </c>
      <c r="L108" t="s">
        <v>291</v>
      </c>
      <c r="M108" t="s">
        <v>301</v>
      </c>
    </row>
    <row r="109" spans="1:13">
      <c r="A109">
        <v>20193</v>
      </c>
      <c r="B109">
        <v>8258</v>
      </c>
      <c r="C109">
        <v>8451</v>
      </c>
      <c r="D109">
        <v>7501</v>
      </c>
      <c r="E109">
        <v>7358</v>
      </c>
      <c r="F109">
        <v>7572</v>
      </c>
      <c r="G109">
        <v>6425</v>
      </c>
      <c r="H109">
        <v>7334</v>
      </c>
      <c r="I109">
        <v>5517</v>
      </c>
      <c r="J109">
        <v>5455</v>
      </c>
      <c r="K109">
        <v>4112</v>
      </c>
      <c r="L109" t="s">
        <v>292</v>
      </c>
      <c r="M109" t="s">
        <v>301</v>
      </c>
    </row>
    <row r="110" spans="1:13">
      <c r="A110">
        <v>20195</v>
      </c>
      <c r="B110">
        <v>3694</v>
      </c>
      <c r="C110">
        <v>4165</v>
      </c>
      <c r="D110">
        <v>4436</v>
      </c>
      <c r="E110">
        <v>5473</v>
      </c>
      <c r="F110">
        <v>5868</v>
      </c>
      <c r="G110">
        <v>5822</v>
      </c>
      <c r="H110">
        <v>6470</v>
      </c>
      <c r="I110">
        <v>5880</v>
      </c>
      <c r="J110">
        <v>5398</v>
      </c>
      <c r="K110">
        <v>2722</v>
      </c>
      <c r="L110" t="s">
        <v>293</v>
      </c>
      <c r="M110" t="s">
        <v>301</v>
      </c>
    </row>
    <row r="111" spans="1:13">
      <c r="A111">
        <v>20197</v>
      </c>
      <c r="B111">
        <v>6603</v>
      </c>
      <c r="C111">
        <v>6867</v>
      </c>
      <c r="D111">
        <v>6397</v>
      </c>
      <c r="E111">
        <v>6648</v>
      </c>
      <c r="F111">
        <v>7212</v>
      </c>
      <c r="G111">
        <v>9219</v>
      </c>
      <c r="H111">
        <v>10830</v>
      </c>
      <c r="I111">
        <v>11424</v>
      </c>
      <c r="J111">
        <v>12721</v>
      </c>
      <c r="K111">
        <v>12813</v>
      </c>
      <c r="L111" t="s">
        <v>294</v>
      </c>
      <c r="M111" t="s">
        <v>301</v>
      </c>
    </row>
    <row r="112" spans="1:13">
      <c r="A112">
        <v>20199</v>
      </c>
      <c r="B112">
        <v>1821</v>
      </c>
      <c r="C112">
        <v>2045</v>
      </c>
      <c r="D112">
        <v>2215</v>
      </c>
      <c r="E112">
        <v>2069</v>
      </c>
      <c r="F112">
        <v>2508</v>
      </c>
      <c r="G112">
        <v>2216</v>
      </c>
      <c r="H112">
        <v>2882</v>
      </c>
      <c r="I112">
        <v>2424</v>
      </c>
      <c r="J112">
        <v>2759</v>
      </c>
      <c r="K112">
        <v>1178</v>
      </c>
      <c r="L112" t="s">
        <v>295</v>
      </c>
      <c r="M112" t="s">
        <v>301</v>
      </c>
    </row>
    <row r="113" spans="1:13">
      <c r="A113">
        <v>20201</v>
      </c>
      <c r="B113">
        <v>7073</v>
      </c>
      <c r="C113">
        <v>8543</v>
      </c>
      <c r="D113">
        <v>9249</v>
      </c>
      <c r="E113">
        <v>10739</v>
      </c>
      <c r="F113">
        <v>12977</v>
      </c>
      <c r="G113">
        <v>15921</v>
      </c>
      <c r="H113">
        <v>17112</v>
      </c>
      <c r="I113">
        <v>17984</v>
      </c>
      <c r="J113">
        <v>20229</v>
      </c>
      <c r="K113">
        <v>21963</v>
      </c>
      <c r="L113" t="s">
        <v>85</v>
      </c>
      <c r="M113" t="s">
        <v>301</v>
      </c>
    </row>
    <row r="114" spans="1:13">
      <c r="A114">
        <v>20203</v>
      </c>
      <c r="B114">
        <v>2758</v>
      </c>
      <c r="C114">
        <v>3041</v>
      </c>
      <c r="D114">
        <v>3274</v>
      </c>
      <c r="E114">
        <v>2765</v>
      </c>
      <c r="F114">
        <v>2640</v>
      </c>
      <c r="G114">
        <v>2185</v>
      </c>
      <c r="H114">
        <v>2579</v>
      </c>
      <c r="I114">
        <v>1856</v>
      </c>
      <c r="J114">
        <v>2006</v>
      </c>
      <c r="K114">
        <v>1197</v>
      </c>
      <c r="L114" t="s">
        <v>296</v>
      </c>
      <c r="M114" t="s">
        <v>301</v>
      </c>
    </row>
    <row r="115" spans="1:13">
      <c r="A115">
        <v>20205</v>
      </c>
      <c r="B115">
        <v>10289</v>
      </c>
      <c r="C115">
        <v>12128</v>
      </c>
      <c r="D115">
        <v>11317</v>
      </c>
      <c r="E115">
        <v>13077</v>
      </c>
      <c r="F115">
        <v>14815</v>
      </c>
      <c r="G115">
        <v>17723</v>
      </c>
      <c r="H115">
        <v>18646</v>
      </c>
      <c r="I115">
        <v>21157</v>
      </c>
      <c r="J115">
        <v>19810</v>
      </c>
      <c r="K115">
        <v>15621</v>
      </c>
      <c r="L115" t="s">
        <v>297</v>
      </c>
      <c r="M115" t="s">
        <v>301</v>
      </c>
    </row>
    <row r="116" spans="1:13">
      <c r="A116">
        <v>20207</v>
      </c>
      <c r="B116">
        <v>4116</v>
      </c>
      <c r="C116">
        <v>4600</v>
      </c>
      <c r="D116">
        <v>4789</v>
      </c>
      <c r="E116">
        <v>5423</v>
      </c>
      <c r="F116">
        <v>6711</v>
      </c>
      <c r="G116">
        <v>8014</v>
      </c>
      <c r="H116">
        <v>8526</v>
      </c>
      <c r="I116">
        <v>8984</v>
      </c>
      <c r="J116">
        <v>9450</v>
      </c>
      <c r="K116">
        <v>10022</v>
      </c>
      <c r="L116" t="s">
        <v>298</v>
      </c>
      <c r="M116" t="s">
        <v>301</v>
      </c>
    </row>
    <row r="117" spans="1:13">
      <c r="A117">
        <v>20209</v>
      </c>
      <c r="B117">
        <v>161993</v>
      </c>
      <c r="C117">
        <v>172335</v>
      </c>
      <c r="D117">
        <v>186845</v>
      </c>
      <c r="E117">
        <v>185495</v>
      </c>
      <c r="F117">
        <v>165318</v>
      </c>
      <c r="G117">
        <v>145071</v>
      </c>
      <c r="H117">
        <v>141211</v>
      </c>
      <c r="I117">
        <v>122218</v>
      </c>
      <c r="J117">
        <v>100068</v>
      </c>
      <c r="K117">
        <v>73227</v>
      </c>
      <c r="L117" t="s">
        <v>299</v>
      </c>
      <c r="M117" t="s">
        <v>301</v>
      </c>
    </row>
    <row r="119" spans="1:13">
      <c r="A119" t="s">
        <v>1</v>
      </c>
      <c r="B119">
        <v>1950</v>
      </c>
      <c r="C119">
        <v>1940</v>
      </c>
      <c r="D119">
        <v>1930</v>
      </c>
      <c r="E119">
        <v>1920</v>
      </c>
    </row>
    <row r="120" spans="1:13">
      <c r="A120">
        <v>0</v>
      </c>
      <c r="B120">
        <v>151325798</v>
      </c>
      <c r="C120">
        <v>132164569</v>
      </c>
      <c r="D120">
        <v>123202624</v>
      </c>
      <c r="E120">
        <v>106021537</v>
      </c>
    </row>
    <row r="122" spans="1:13">
      <c r="A122">
        <v>20000</v>
      </c>
      <c r="B122">
        <v>1905299</v>
      </c>
      <c r="C122">
        <v>1801028</v>
      </c>
      <c r="D122">
        <v>1880999</v>
      </c>
      <c r="E122">
        <v>1769257</v>
      </c>
    </row>
    <row r="123" spans="1:13">
      <c r="A123">
        <v>20001</v>
      </c>
      <c r="B123">
        <v>18187</v>
      </c>
      <c r="C123">
        <v>19874</v>
      </c>
      <c r="D123">
        <v>21391</v>
      </c>
      <c r="E123">
        <v>23509</v>
      </c>
    </row>
    <row r="124" spans="1:13">
      <c r="A124">
        <v>20003</v>
      </c>
      <c r="B124">
        <v>10267</v>
      </c>
      <c r="C124">
        <v>11658</v>
      </c>
      <c r="D124">
        <v>13355</v>
      </c>
      <c r="E124">
        <v>12986</v>
      </c>
    </row>
    <row r="125" spans="1:13">
      <c r="A125">
        <v>20005</v>
      </c>
      <c r="B125">
        <v>21496</v>
      </c>
      <c r="C125">
        <v>22222</v>
      </c>
      <c r="D125">
        <v>23945</v>
      </c>
      <c r="E125">
        <v>23411</v>
      </c>
    </row>
    <row r="126" spans="1:13">
      <c r="A126">
        <v>20007</v>
      </c>
      <c r="B126">
        <v>8521</v>
      </c>
      <c r="C126">
        <v>9073</v>
      </c>
      <c r="D126">
        <v>10178</v>
      </c>
      <c r="E126">
        <v>9739</v>
      </c>
    </row>
    <row r="127" spans="1:13">
      <c r="A127">
        <v>20009</v>
      </c>
      <c r="B127">
        <v>29909</v>
      </c>
      <c r="C127">
        <v>25010</v>
      </c>
      <c r="D127">
        <v>19776</v>
      </c>
      <c r="E127">
        <v>18422</v>
      </c>
    </row>
    <row r="128" spans="1:13">
      <c r="A128">
        <v>20011</v>
      </c>
      <c r="B128">
        <v>19153</v>
      </c>
      <c r="C128">
        <v>20944</v>
      </c>
      <c r="D128">
        <v>22386</v>
      </c>
      <c r="E128">
        <v>23198</v>
      </c>
    </row>
    <row r="129" spans="1:5">
      <c r="A129">
        <v>20013</v>
      </c>
      <c r="B129">
        <v>14651</v>
      </c>
      <c r="C129">
        <v>17395</v>
      </c>
      <c r="D129">
        <v>20553</v>
      </c>
      <c r="E129">
        <v>20949</v>
      </c>
    </row>
    <row r="130" spans="1:5">
      <c r="A130">
        <v>20015</v>
      </c>
      <c r="B130">
        <v>31001</v>
      </c>
      <c r="C130">
        <v>32013</v>
      </c>
      <c r="D130">
        <v>35904</v>
      </c>
      <c r="E130">
        <v>43842</v>
      </c>
    </row>
    <row r="131" spans="1:5">
      <c r="A131">
        <v>20017</v>
      </c>
      <c r="B131">
        <v>4831</v>
      </c>
      <c r="C131">
        <v>6345</v>
      </c>
      <c r="D131">
        <v>6952</v>
      </c>
      <c r="E131">
        <v>7144</v>
      </c>
    </row>
    <row r="132" spans="1:5">
      <c r="A132">
        <v>20019</v>
      </c>
      <c r="B132">
        <v>7376</v>
      </c>
      <c r="C132">
        <v>9233</v>
      </c>
      <c r="D132">
        <v>10352</v>
      </c>
      <c r="E132">
        <v>11598</v>
      </c>
    </row>
    <row r="133" spans="1:5">
      <c r="A133">
        <v>20021</v>
      </c>
      <c r="B133">
        <v>25144</v>
      </c>
      <c r="C133">
        <v>29817</v>
      </c>
      <c r="D133">
        <v>31457</v>
      </c>
      <c r="E133">
        <v>33609</v>
      </c>
    </row>
    <row r="134" spans="1:5">
      <c r="A134">
        <v>20023</v>
      </c>
      <c r="B134">
        <v>5668</v>
      </c>
      <c r="C134">
        <v>6221</v>
      </c>
      <c r="D134">
        <v>6948</v>
      </c>
      <c r="E134">
        <v>5587</v>
      </c>
    </row>
    <row r="135" spans="1:5">
      <c r="A135">
        <v>20025</v>
      </c>
      <c r="B135">
        <v>3946</v>
      </c>
      <c r="C135">
        <v>4081</v>
      </c>
      <c r="D135">
        <v>4796</v>
      </c>
      <c r="E135">
        <v>4989</v>
      </c>
    </row>
    <row r="136" spans="1:5">
      <c r="A136">
        <v>20027</v>
      </c>
      <c r="B136">
        <v>11697</v>
      </c>
      <c r="C136">
        <v>13281</v>
      </c>
      <c r="D136">
        <v>14556</v>
      </c>
      <c r="E136">
        <v>14365</v>
      </c>
    </row>
    <row r="137" spans="1:5">
      <c r="A137">
        <v>20029</v>
      </c>
      <c r="B137">
        <v>16104</v>
      </c>
      <c r="C137">
        <v>17247</v>
      </c>
      <c r="D137">
        <v>18006</v>
      </c>
      <c r="E137">
        <v>17714</v>
      </c>
    </row>
    <row r="138" spans="1:5">
      <c r="A138">
        <v>20031</v>
      </c>
      <c r="B138">
        <v>10408</v>
      </c>
      <c r="C138">
        <v>12278</v>
      </c>
      <c r="D138">
        <v>13653</v>
      </c>
      <c r="E138">
        <v>14254</v>
      </c>
    </row>
    <row r="139" spans="1:5">
      <c r="A139">
        <v>20033</v>
      </c>
      <c r="B139">
        <v>3888</v>
      </c>
      <c r="C139">
        <v>4412</v>
      </c>
      <c r="D139">
        <v>5238</v>
      </c>
      <c r="E139">
        <v>5302</v>
      </c>
    </row>
    <row r="140" spans="1:5">
      <c r="A140">
        <v>20035</v>
      </c>
      <c r="B140">
        <v>36905</v>
      </c>
      <c r="C140">
        <v>38139</v>
      </c>
      <c r="D140">
        <v>40903</v>
      </c>
      <c r="E140">
        <v>35155</v>
      </c>
    </row>
    <row r="141" spans="1:5">
      <c r="A141">
        <v>20037</v>
      </c>
      <c r="B141">
        <v>40231</v>
      </c>
      <c r="C141">
        <v>44191</v>
      </c>
      <c r="D141">
        <v>49329</v>
      </c>
      <c r="E141">
        <v>61800</v>
      </c>
    </row>
    <row r="142" spans="1:5">
      <c r="A142">
        <v>20039</v>
      </c>
      <c r="B142">
        <v>6185</v>
      </c>
      <c r="C142">
        <v>7434</v>
      </c>
      <c r="D142">
        <v>8866</v>
      </c>
      <c r="E142">
        <v>8121</v>
      </c>
    </row>
    <row r="143" spans="1:5">
      <c r="A143">
        <v>20041</v>
      </c>
      <c r="B143">
        <v>21190</v>
      </c>
      <c r="C143">
        <v>22929</v>
      </c>
      <c r="D143">
        <v>25870</v>
      </c>
      <c r="E143">
        <v>25777</v>
      </c>
    </row>
    <row r="144" spans="1:5">
      <c r="A144">
        <v>20043</v>
      </c>
      <c r="B144">
        <v>10499</v>
      </c>
      <c r="C144">
        <v>12936</v>
      </c>
      <c r="D144">
        <v>14063</v>
      </c>
      <c r="E144">
        <v>13438</v>
      </c>
    </row>
    <row r="145" spans="1:5">
      <c r="A145">
        <v>20045</v>
      </c>
      <c r="B145">
        <v>34086</v>
      </c>
      <c r="C145">
        <v>25171</v>
      </c>
      <c r="D145">
        <v>25143</v>
      </c>
      <c r="E145">
        <v>23998</v>
      </c>
    </row>
    <row r="146" spans="1:5">
      <c r="A146">
        <v>20047</v>
      </c>
      <c r="B146">
        <v>5936</v>
      </c>
      <c r="C146">
        <v>6377</v>
      </c>
      <c r="D146">
        <v>7295</v>
      </c>
      <c r="E146">
        <v>7057</v>
      </c>
    </row>
    <row r="147" spans="1:5">
      <c r="A147">
        <v>20049</v>
      </c>
      <c r="B147">
        <v>6679</v>
      </c>
      <c r="C147">
        <v>8180</v>
      </c>
      <c r="D147">
        <v>9210</v>
      </c>
      <c r="E147">
        <v>9034</v>
      </c>
    </row>
    <row r="148" spans="1:5">
      <c r="A148">
        <v>20051</v>
      </c>
      <c r="B148">
        <v>19043</v>
      </c>
      <c r="C148">
        <v>17508</v>
      </c>
      <c r="D148">
        <v>15907</v>
      </c>
      <c r="E148">
        <v>14138</v>
      </c>
    </row>
    <row r="149" spans="1:5">
      <c r="A149">
        <v>20053</v>
      </c>
      <c r="B149">
        <v>8465</v>
      </c>
      <c r="C149">
        <v>9855</v>
      </c>
      <c r="D149">
        <v>10132</v>
      </c>
      <c r="E149">
        <v>10379</v>
      </c>
    </row>
    <row r="150" spans="1:5">
      <c r="A150">
        <v>20055</v>
      </c>
      <c r="B150">
        <v>15092</v>
      </c>
      <c r="C150">
        <v>10092</v>
      </c>
      <c r="D150">
        <v>11014</v>
      </c>
      <c r="E150">
        <v>7674</v>
      </c>
    </row>
    <row r="151" spans="1:5">
      <c r="A151">
        <v>20057</v>
      </c>
      <c r="B151">
        <v>19670</v>
      </c>
      <c r="C151">
        <v>17254</v>
      </c>
      <c r="D151">
        <v>20647</v>
      </c>
      <c r="E151">
        <v>14273</v>
      </c>
    </row>
    <row r="152" spans="1:5">
      <c r="A152">
        <v>20059</v>
      </c>
      <c r="B152">
        <v>19928</v>
      </c>
      <c r="C152">
        <v>20889</v>
      </c>
      <c r="D152">
        <v>22024</v>
      </c>
      <c r="E152">
        <v>21946</v>
      </c>
    </row>
    <row r="153" spans="1:5">
      <c r="A153">
        <v>20061</v>
      </c>
      <c r="B153">
        <v>21671</v>
      </c>
      <c r="C153">
        <v>15222</v>
      </c>
      <c r="D153">
        <v>14366</v>
      </c>
      <c r="E153">
        <v>13452</v>
      </c>
    </row>
    <row r="154" spans="1:5">
      <c r="A154">
        <v>20063</v>
      </c>
      <c r="B154">
        <v>4447</v>
      </c>
      <c r="C154">
        <v>4793</v>
      </c>
      <c r="D154">
        <v>5643</v>
      </c>
      <c r="E154">
        <v>4748</v>
      </c>
    </row>
    <row r="155" spans="1:5">
      <c r="A155">
        <v>20065</v>
      </c>
      <c r="B155">
        <v>5020</v>
      </c>
      <c r="C155">
        <v>6071</v>
      </c>
      <c r="D155">
        <v>7772</v>
      </c>
      <c r="E155">
        <v>7624</v>
      </c>
    </row>
    <row r="156" spans="1:5">
      <c r="A156">
        <v>20067</v>
      </c>
      <c r="B156">
        <v>4638</v>
      </c>
      <c r="C156">
        <v>1946</v>
      </c>
      <c r="D156">
        <v>3092</v>
      </c>
      <c r="E156">
        <v>1087</v>
      </c>
    </row>
    <row r="157" spans="1:5">
      <c r="A157">
        <v>20069</v>
      </c>
      <c r="B157">
        <v>4894</v>
      </c>
      <c r="C157">
        <v>4773</v>
      </c>
      <c r="D157">
        <v>6211</v>
      </c>
      <c r="E157">
        <v>4711</v>
      </c>
    </row>
    <row r="158" spans="1:5">
      <c r="A158">
        <v>20071</v>
      </c>
      <c r="B158">
        <v>2010</v>
      </c>
      <c r="C158">
        <v>1638</v>
      </c>
      <c r="D158">
        <v>1712</v>
      </c>
      <c r="E158">
        <v>1028</v>
      </c>
    </row>
    <row r="159" spans="1:5">
      <c r="A159">
        <v>20073</v>
      </c>
      <c r="B159">
        <v>13574</v>
      </c>
      <c r="C159">
        <v>16495</v>
      </c>
      <c r="D159">
        <v>19235</v>
      </c>
      <c r="E159">
        <v>14715</v>
      </c>
    </row>
    <row r="160" spans="1:5">
      <c r="A160">
        <v>20075</v>
      </c>
      <c r="B160">
        <v>3696</v>
      </c>
      <c r="C160">
        <v>2645</v>
      </c>
      <c r="D160">
        <v>3328</v>
      </c>
      <c r="E160">
        <v>2586</v>
      </c>
    </row>
    <row r="161" spans="1:5">
      <c r="A161">
        <v>20077</v>
      </c>
      <c r="B161">
        <v>10263</v>
      </c>
      <c r="C161">
        <v>12068</v>
      </c>
      <c r="D161">
        <v>12823</v>
      </c>
      <c r="E161">
        <v>13656</v>
      </c>
    </row>
    <row r="162" spans="1:5">
      <c r="A162">
        <v>20079</v>
      </c>
      <c r="B162">
        <v>21698</v>
      </c>
      <c r="C162">
        <v>21712</v>
      </c>
      <c r="D162">
        <v>22120</v>
      </c>
      <c r="E162">
        <v>20744</v>
      </c>
    </row>
    <row r="163" spans="1:5">
      <c r="A163">
        <v>20081</v>
      </c>
      <c r="B163">
        <v>2606</v>
      </c>
      <c r="C163">
        <v>2088</v>
      </c>
      <c r="D163">
        <v>2805</v>
      </c>
      <c r="E163">
        <v>1455</v>
      </c>
    </row>
    <row r="164" spans="1:5">
      <c r="A164">
        <v>20083</v>
      </c>
      <c r="B164">
        <v>3310</v>
      </c>
      <c r="C164">
        <v>3535</v>
      </c>
      <c r="D164">
        <v>4157</v>
      </c>
      <c r="E164">
        <v>3734</v>
      </c>
    </row>
    <row r="165" spans="1:5">
      <c r="A165">
        <v>20085</v>
      </c>
      <c r="B165">
        <v>11098</v>
      </c>
      <c r="C165">
        <v>13382</v>
      </c>
      <c r="D165">
        <v>14776</v>
      </c>
      <c r="E165">
        <v>15495</v>
      </c>
    </row>
    <row r="166" spans="1:5">
      <c r="A166">
        <v>20087</v>
      </c>
      <c r="B166">
        <v>11084</v>
      </c>
      <c r="C166">
        <v>12718</v>
      </c>
      <c r="D166">
        <v>14129</v>
      </c>
      <c r="E166">
        <v>14750</v>
      </c>
    </row>
    <row r="167" spans="1:5">
      <c r="A167">
        <v>20089</v>
      </c>
      <c r="B167">
        <v>9698</v>
      </c>
      <c r="C167">
        <v>11970</v>
      </c>
      <c r="D167">
        <v>14462</v>
      </c>
      <c r="E167">
        <v>16240</v>
      </c>
    </row>
    <row r="168" spans="1:5">
      <c r="A168">
        <v>20091</v>
      </c>
      <c r="B168">
        <v>62783</v>
      </c>
      <c r="C168">
        <v>33327</v>
      </c>
      <c r="D168">
        <v>27179</v>
      </c>
      <c r="E168">
        <v>18314</v>
      </c>
    </row>
    <row r="169" spans="1:5">
      <c r="A169">
        <v>20093</v>
      </c>
      <c r="B169">
        <v>3492</v>
      </c>
      <c r="C169">
        <v>2525</v>
      </c>
      <c r="D169">
        <v>3196</v>
      </c>
      <c r="E169">
        <v>2617</v>
      </c>
    </row>
    <row r="170" spans="1:5">
      <c r="A170">
        <v>20095</v>
      </c>
      <c r="B170">
        <v>10324</v>
      </c>
      <c r="C170">
        <v>12001</v>
      </c>
      <c r="D170">
        <v>11674</v>
      </c>
      <c r="E170">
        <v>12119</v>
      </c>
    </row>
    <row r="171" spans="1:5">
      <c r="A171">
        <v>20097</v>
      </c>
      <c r="B171">
        <v>4743</v>
      </c>
      <c r="C171">
        <v>5112</v>
      </c>
      <c r="D171">
        <v>6035</v>
      </c>
      <c r="E171">
        <v>6164</v>
      </c>
    </row>
    <row r="172" spans="1:5">
      <c r="A172">
        <v>20099</v>
      </c>
      <c r="B172">
        <v>29285</v>
      </c>
      <c r="C172">
        <v>30352</v>
      </c>
      <c r="D172">
        <v>31346</v>
      </c>
      <c r="E172">
        <v>34047</v>
      </c>
    </row>
    <row r="173" spans="1:5">
      <c r="A173">
        <v>20101</v>
      </c>
      <c r="B173">
        <v>2808</v>
      </c>
      <c r="C173">
        <v>2821</v>
      </c>
      <c r="D173">
        <v>3372</v>
      </c>
      <c r="E173">
        <v>2848</v>
      </c>
    </row>
    <row r="174" spans="1:5">
      <c r="A174">
        <v>20103</v>
      </c>
      <c r="B174">
        <v>42361</v>
      </c>
      <c r="C174">
        <v>41112</v>
      </c>
      <c r="D174">
        <v>42673</v>
      </c>
      <c r="E174">
        <v>38402</v>
      </c>
    </row>
    <row r="175" spans="1:5">
      <c r="A175">
        <v>20105</v>
      </c>
      <c r="B175">
        <v>6643</v>
      </c>
      <c r="C175">
        <v>8338</v>
      </c>
      <c r="D175">
        <v>9707</v>
      </c>
      <c r="E175">
        <v>9894</v>
      </c>
    </row>
    <row r="176" spans="1:5">
      <c r="A176">
        <v>20107</v>
      </c>
      <c r="B176">
        <v>10053</v>
      </c>
      <c r="C176">
        <v>11969</v>
      </c>
      <c r="D176">
        <v>13534</v>
      </c>
      <c r="E176">
        <v>13815</v>
      </c>
    </row>
    <row r="177" spans="1:5">
      <c r="A177">
        <v>20109</v>
      </c>
      <c r="B177">
        <v>4206</v>
      </c>
      <c r="C177">
        <v>3688</v>
      </c>
      <c r="D177">
        <v>4145</v>
      </c>
      <c r="E177">
        <v>3223</v>
      </c>
    </row>
    <row r="178" spans="1:5">
      <c r="A178">
        <v>20111</v>
      </c>
      <c r="B178">
        <v>26576</v>
      </c>
      <c r="C178">
        <v>26424</v>
      </c>
      <c r="D178">
        <v>29240</v>
      </c>
      <c r="E178">
        <v>26154</v>
      </c>
    </row>
    <row r="179" spans="1:5">
      <c r="A179">
        <v>20113</v>
      </c>
      <c r="B179">
        <v>23670</v>
      </c>
      <c r="C179">
        <v>24152</v>
      </c>
      <c r="D179">
        <v>23588</v>
      </c>
      <c r="E179">
        <v>21845</v>
      </c>
    </row>
    <row r="180" spans="1:5">
      <c r="A180">
        <v>20115</v>
      </c>
      <c r="B180">
        <v>16307</v>
      </c>
      <c r="C180">
        <v>18951</v>
      </c>
      <c r="D180">
        <v>20739</v>
      </c>
      <c r="E180">
        <v>22923</v>
      </c>
    </row>
    <row r="181" spans="1:5">
      <c r="A181">
        <v>20117</v>
      </c>
      <c r="B181">
        <v>17926</v>
      </c>
      <c r="C181">
        <v>20986</v>
      </c>
      <c r="D181">
        <v>23056</v>
      </c>
      <c r="E181">
        <v>22730</v>
      </c>
    </row>
    <row r="182" spans="1:5">
      <c r="A182">
        <v>20119</v>
      </c>
      <c r="B182">
        <v>5710</v>
      </c>
      <c r="C182">
        <v>5522</v>
      </c>
      <c r="D182">
        <v>6858</v>
      </c>
      <c r="E182">
        <v>5542</v>
      </c>
    </row>
    <row r="183" spans="1:5">
      <c r="A183">
        <v>20121</v>
      </c>
      <c r="B183">
        <v>19698</v>
      </c>
      <c r="C183">
        <v>19489</v>
      </c>
      <c r="D183">
        <v>21243</v>
      </c>
      <c r="E183">
        <v>19809</v>
      </c>
    </row>
    <row r="184" spans="1:5">
      <c r="A184">
        <v>20123</v>
      </c>
      <c r="B184">
        <v>10320</v>
      </c>
      <c r="C184">
        <v>11339</v>
      </c>
      <c r="D184">
        <v>12774</v>
      </c>
      <c r="E184">
        <v>13886</v>
      </c>
    </row>
    <row r="185" spans="1:5">
      <c r="A185">
        <v>20125</v>
      </c>
      <c r="B185">
        <v>46487</v>
      </c>
      <c r="C185">
        <v>49729</v>
      </c>
      <c r="D185">
        <v>51411</v>
      </c>
      <c r="E185">
        <v>49645</v>
      </c>
    </row>
    <row r="186" spans="1:5">
      <c r="A186">
        <v>20127</v>
      </c>
      <c r="B186">
        <v>8485</v>
      </c>
      <c r="C186">
        <v>10363</v>
      </c>
      <c r="D186">
        <v>11859</v>
      </c>
      <c r="E186">
        <v>12005</v>
      </c>
    </row>
    <row r="187" spans="1:5">
      <c r="A187">
        <v>20129</v>
      </c>
      <c r="B187">
        <v>2610</v>
      </c>
      <c r="C187">
        <v>2186</v>
      </c>
      <c r="D187">
        <v>4092</v>
      </c>
      <c r="E187">
        <v>3177</v>
      </c>
    </row>
    <row r="188" spans="1:5">
      <c r="A188">
        <v>20131</v>
      </c>
      <c r="B188">
        <v>14341</v>
      </c>
      <c r="C188">
        <v>16761</v>
      </c>
      <c r="D188">
        <v>18342</v>
      </c>
      <c r="E188">
        <v>18487</v>
      </c>
    </row>
    <row r="189" spans="1:5">
      <c r="A189">
        <v>20133</v>
      </c>
      <c r="B189">
        <v>20348</v>
      </c>
      <c r="C189">
        <v>22210</v>
      </c>
      <c r="D189">
        <v>22665</v>
      </c>
      <c r="E189">
        <v>24000</v>
      </c>
    </row>
    <row r="190" spans="1:5">
      <c r="A190">
        <v>20135</v>
      </c>
      <c r="B190">
        <v>6322</v>
      </c>
      <c r="C190">
        <v>6864</v>
      </c>
      <c r="D190">
        <v>8358</v>
      </c>
      <c r="E190">
        <v>7490</v>
      </c>
    </row>
    <row r="191" spans="1:5">
      <c r="A191">
        <v>20137</v>
      </c>
      <c r="B191">
        <v>8808</v>
      </c>
      <c r="C191">
        <v>9831</v>
      </c>
      <c r="D191">
        <v>11701</v>
      </c>
      <c r="E191">
        <v>11423</v>
      </c>
    </row>
    <row r="192" spans="1:5">
      <c r="A192">
        <v>20139</v>
      </c>
      <c r="B192">
        <v>12811</v>
      </c>
      <c r="C192">
        <v>15118</v>
      </c>
      <c r="D192">
        <v>17538</v>
      </c>
      <c r="E192">
        <v>18621</v>
      </c>
    </row>
    <row r="193" spans="1:5">
      <c r="A193">
        <v>20141</v>
      </c>
      <c r="B193">
        <v>8558</v>
      </c>
      <c r="C193">
        <v>9835</v>
      </c>
      <c r="D193">
        <v>11568</v>
      </c>
      <c r="E193">
        <v>12441</v>
      </c>
    </row>
    <row r="194" spans="1:5">
      <c r="A194">
        <v>20143</v>
      </c>
      <c r="B194">
        <v>7265</v>
      </c>
      <c r="C194">
        <v>9224</v>
      </c>
      <c r="D194">
        <v>9819</v>
      </c>
      <c r="E194">
        <v>10714</v>
      </c>
    </row>
    <row r="195" spans="1:5">
      <c r="A195">
        <v>20145</v>
      </c>
      <c r="B195">
        <v>11041</v>
      </c>
      <c r="C195">
        <v>10300</v>
      </c>
      <c r="D195">
        <v>10510</v>
      </c>
      <c r="E195">
        <v>9323</v>
      </c>
    </row>
    <row r="196" spans="1:5">
      <c r="A196">
        <v>20147</v>
      </c>
      <c r="B196">
        <v>9273</v>
      </c>
      <c r="C196">
        <v>10435</v>
      </c>
      <c r="D196">
        <v>12159</v>
      </c>
      <c r="E196">
        <v>12505</v>
      </c>
    </row>
    <row r="197" spans="1:5">
      <c r="A197">
        <v>20149</v>
      </c>
      <c r="B197">
        <v>12344</v>
      </c>
      <c r="C197">
        <v>14015</v>
      </c>
      <c r="D197">
        <v>15862</v>
      </c>
      <c r="E197">
        <v>16154</v>
      </c>
    </row>
    <row r="198" spans="1:5">
      <c r="A198">
        <v>20151</v>
      </c>
      <c r="B198">
        <v>12156</v>
      </c>
      <c r="C198">
        <v>12348</v>
      </c>
      <c r="D198">
        <v>13312</v>
      </c>
      <c r="E198">
        <v>12909</v>
      </c>
    </row>
    <row r="199" spans="1:5">
      <c r="A199">
        <v>20153</v>
      </c>
      <c r="B199">
        <v>5728</v>
      </c>
      <c r="C199">
        <v>6618</v>
      </c>
      <c r="D199">
        <v>7362</v>
      </c>
      <c r="E199">
        <v>6799</v>
      </c>
    </row>
    <row r="200" spans="1:5">
      <c r="A200">
        <v>20155</v>
      </c>
      <c r="B200">
        <v>54058</v>
      </c>
      <c r="C200">
        <v>52165</v>
      </c>
      <c r="D200">
        <v>47785</v>
      </c>
      <c r="E200">
        <v>44423</v>
      </c>
    </row>
    <row r="201" spans="1:5">
      <c r="A201">
        <v>20157</v>
      </c>
      <c r="B201">
        <v>11478</v>
      </c>
      <c r="C201">
        <v>13124</v>
      </c>
      <c r="D201">
        <v>14745</v>
      </c>
      <c r="E201">
        <v>15855</v>
      </c>
    </row>
    <row r="202" spans="1:5">
      <c r="A202">
        <v>20159</v>
      </c>
      <c r="B202">
        <v>15635</v>
      </c>
      <c r="C202">
        <v>17213</v>
      </c>
      <c r="D202">
        <v>13800</v>
      </c>
      <c r="E202">
        <v>14832</v>
      </c>
    </row>
    <row r="203" spans="1:5">
      <c r="A203">
        <v>20161</v>
      </c>
      <c r="B203">
        <v>33405</v>
      </c>
      <c r="C203">
        <v>20617</v>
      </c>
      <c r="D203">
        <v>19882</v>
      </c>
      <c r="E203">
        <v>20650</v>
      </c>
    </row>
    <row r="204" spans="1:5">
      <c r="A204">
        <v>20163</v>
      </c>
      <c r="B204">
        <v>9043</v>
      </c>
      <c r="C204">
        <v>8497</v>
      </c>
      <c r="D204">
        <v>9534</v>
      </c>
      <c r="E204">
        <v>9966</v>
      </c>
    </row>
    <row r="205" spans="1:5">
      <c r="A205">
        <v>20165</v>
      </c>
      <c r="B205">
        <v>7231</v>
      </c>
      <c r="C205">
        <v>8285</v>
      </c>
      <c r="D205">
        <v>9093</v>
      </c>
      <c r="E205">
        <v>8360</v>
      </c>
    </row>
    <row r="206" spans="1:5">
      <c r="A206">
        <v>20167</v>
      </c>
      <c r="B206">
        <v>13406</v>
      </c>
      <c r="C206">
        <v>13464</v>
      </c>
      <c r="D206">
        <v>11045</v>
      </c>
      <c r="E206">
        <v>10748</v>
      </c>
    </row>
    <row r="207" spans="1:5">
      <c r="A207">
        <v>20169</v>
      </c>
      <c r="B207">
        <v>33409</v>
      </c>
      <c r="C207">
        <v>29535</v>
      </c>
      <c r="D207">
        <v>29337</v>
      </c>
      <c r="E207">
        <v>25103</v>
      </c>
    </row>
    <row r="208" spans="1:5">
      <c r="A208">
        <v>20171</v>
      </c>
      <c r="B208">
        <v>4921</v>
      </c>
      <c r="C208">
        <v>3773</v>
      </c>
      <c r="D208">
        <v>3976</v>
      </c>
      <c r="E208">
        <v>3121</v>
      </c>
    </row>
    <row r="209" spans="1:5">
      <c r="A209">
        <v>20173</v>
      </c>
      <c r="B209">
        <v>222290</v>
      </c>
      <c r="C209">
        <v>143311</v>
      </c>
      <c r="D209">
        <v>136330</v>
      </c>
      <c r="E209">
        <v>92234</v>
      </c>
    </row>
    <row r="210" spans="1:5">
      <c r="A210">
        <v>20175</v>
      </c>
      <c r="B210">
        <v>9972</v>
      </c>
      <c r="C210">
        <v>6540</v>
      </c>
      <c r="D210">
        <v>8075</v>
      </c>
      <c r="E210">
        <v>6220</v>
      </c>
    </row>
    <row r="211" spans="1:5">
      <c r="A211">
        <v>20177</v>
      </c>
      <c r="B211">
        <v>105418</v>
      </c>
      <c r="C211">
        <v>91247</v>
      </c>
      <c r="D211">
        <v>85200</v>
      </c>
      <c r="E211">
        <v>69159</v>
      </c>
    </row>
    <row r="212" spans="1:5">
      <c r="A212">
        <v>20179</v>
      </c>
      <c r="B212">
        <v>4607</v>
      </c>
      <c r="C212">
        <v>5312</v>
      </c>
      <c r="D212">
        <v>6038</v>
      </c>
      <c r="E212">
        <v>5484</v>
      </c>
    </row>
    <row r="213" spans="1:5">
      <c r="A213">
        <v>20181</v>
      </c>
      <c r="B213">
        <v>7373</v>
      </c>
      <c r="C213">
        <v>6421</v>
      </c>
      <c r="D213">
        <v>7400</v>
      </c>
      <c r="E213">
        <v>5592</v>
      </c>
    </row>
    <row r="214" spans="1:5">
      <c r="A214">
        <v>20183</v>
      </c>
      <c r="B214">
        <v>8846</v>
      </c>
      <c r="C214">
        <v>10582</v>
      </c>
      <c r="D214">
        <v>13545</v>
      </c>
      <c r="E214">
        <v>14985</v>
      </c>
    </row>
    <row r="215" spans="1:5">
      <c r="A215">
        <v>20185</v>
      </c>
      <c r="B215">
        <v>8816</v>
      </c>
      <c r="C215">
        <v>10487</v>
      </c>
      <c r="D215">
        <v>10460</v>
      </c>
      <c r="E215">
        <v>11559</v>
      </c>
    </row>
    <row r="216" spans="1:5">
      <c r="A216">
        <v>20187</v>
      </c>
      <c r="B216">
        <v>2263</v>
      </c>
      <c r="C216">
        <v>1443</v>
      </c>
      <c r="D216">
        <v>2152</v>
      </c>
      <c r="E216">
        <v>908</v>
      </c>
    </row>
    <row r="217" spans="1:5">
      <c r="A217">
        <v>20189</v>
      </c>
      <c r="B217">
        <v>4516</v>
      </c>
      <c r="C217">
        <v>3193</v>
      </c>
      <c r="D217">
        <v>4655</v>
      </c>
      <c r="E217">
        <v>3943</v>
      </c>
    </row>
    <row r="218" spans="1:5">
      <c r="A218">
        <v>20191</v>
      </c>
      <c r="B218">
        <v>23646</v>
      </c>
      <c r="C218">
        <v>26163</v>
      </c>
      <c r="D218">
        <v>28960</v>
      </c>
      <c r="E218">
        <v>29213</v>
      </c>
    </row>
    <row r="219" spans="1:5">
      <c r="A219">
        <v>20193</v>
      </c>
      <c r="B219">
        <v>7572</v>
      </c>
      <c r="C219">
        <v>6425</v>
      </c>
      <c r="D219">
        <v>7334</v>
      </c>
      <c r="E219">
        <v>5517</v>
      </c>
    </row>
    <row r="220" spans="1:5">
      <c r="A220">
        <v>20195</v>
      </c>
      <c r="B220">
        <v>5868</v>
      </c>
      <c r="C220">
        <v>5822</v>
      </c>
      <c r="D220">
        <v>6470</v>
      </c>
      <c r="E220">
        <v>5880</v>
      </c>
    </row>
    <row r="221" spans="1:5">
      <c r="A221">
        <v>20197</v>
      </c>
      <c r="B221">
        <v>7212</v>
      </c>
      <c r="C221">
        <v>9219</v>
      </c>
      <c r="D221">
        <v>10830</v>
      </c>
      <c r="E221">
        <v>11424</v>
      </c>
    </row>
    <row r="222" spans="1:5">
      <c r="A222">
        <v>20199</v>
      </c>
      <c r="B222">
        <v>2508</v>
      </c>
      <c r="C222">
        <v>2216</v>
      </c>
      <c r="D222">
        <v>2882</v>
      </c>
      <c r="E222">
        <v>2424</v>
      </c>
    </row>
    <row r="223" spans="1:5">
      <c r="A223">
        <v>20201</v>
      </c>
      <c r="B223">
        <v>12977</v>
      </c>
      <c r="C223">
        <v>15921</v>
      </c>
      <c r="D223">
        <v>17112</v>
      </c>
      <c r="E223">
        <v>17984</v>
      </c>
    </row>
    <row r="224" spans="1:5">
      <c r="A224">
        <v>20203</v>
      </c>
      <c r="B224">
        <v>2640</v>
      </c>
      <c r="C224">
        <v>2185</v>
      </c>
      <c r="D224">
        <v>2579</v>
      </c>
      <c r="E224">
        <v>1856</v>
      </c>
    </row>
    <row r="225" spans="1:5">
      <c r="A225">
        <v>20205</v>
      </c>
      <c r="B225">
        <v>14815</v>
      </c>
      <c r="C225">
        <v>17723</v>
      </c>
      <c r="D225">
        <v>18646</v>
      </c>
      <c r="E225">
        <v>21157</v>
      </c>
    </row>
    <row r="226" spans="1:5">
      <c r="A226">
        <v>20207</v>
      </c>
      <c r="B226">
        <v>6711</v>
      </c>
      <c r="C226">
        <v>8014</v>
      </c>
      <c r="D226">
        <v>8526</v>
      </c>
      <c r="E226">
        <v>8984</v>
      </c>
    </row>
    <row r="227" spans="1:5">
      <c r="A227">
        <v>20209</v>
      </c>
      <c r="B227">
        <v>165318</v>
      </c>
      <c r="C227">
        <v>145071</v>
      </c>
      <c r="D227">
        <v>141211</v>
      </c>
      <c r="E227">
        <v>122218</v>
      </c>
    </row>
    <row r="229" spans="1:5">
      <c r="A229" t="s">
        <v>1</v>
      </c>
      <c r="B229">
        <v>1910</v>
      </c>
      <c r="C229">
        <v>1900</v>
      </c>
      <c r="D229">
        <v>1900</v>
      </c>
    </row>
    <row r="230" spans="1:5">
      <c r="A230">
        <v>0</v>
      </c>
      <c r="B230">
        <v>92228496</v>
      </c>
      <c r="C230">
        <v>76212168</v>
      </c>
      <c r="D230" t="s">
        <v>2</v>
      </c>
      <c r="E230" t="s">
        <v>3</v>
      </c>
    </row>
    <row r="232" spans="1:5">
      <c r="A232">
        <v>20000</v>
      </c>
      <c r="B232">
        <v>1690949</v>
      </c>
      <c r="C232">
        <v>1470495</v>
      </c>
      <c r="D232" t="s">
        <v>109</v>
      </c>
    </row>
    <row r="233" spans="1:5">
      <c r="A233">
        <v>20001</v>
      </c>
      <c r="B233">
        <v>27640</v>
      </c>
      <c r="C233">
        <v>19507</v>
      </c>
      <c r="D233" t="s">
        <v>110</v>
      </c>
      <c r="E233" t="s">
        <v>4</v>
      </c>
    </row>
    <row r="234" spans="1:5">
      <c r="A234">
        <v>20003</v>
      </c>
      <c r="B234">
        <v>13829</v>
      </c>
      <c r="C234">
        <v>13938</v>
      </c>
      <c r="D234" t="s">
        <v>111</v>
      </c>
      <c r="E234" t="s">
        <v>4</v>
      </c>
    </row>
    <row r="235" spans="1:5">
      <c r="A235">
        <v>20005</v>
      </c>
      <c r="B235">
        <v>28107</v>
      </c>
      <c r="C235">
        <v>28606</v>
      </c>
      <c r="D235" t="s">
        <v>112</v>
      </c>
      <c r="E235" t="s">
        <v>4</v>
      </c>
    </row>
    <row r="236" spans="1:5">
      <c r="A236">
        <v>20007</v>
      </c>
      <c r="B236">
        <v>9916</v>
      </c>
      <c r="C236">
        <v>6594</v>
      </c>
      <c r="D236" t="s">
        <v>113</v>
      </c>
      <c r="E236" t="s">
        <v>4</v>
      </c>
    </row>
    <row r="237" spans="1:5">
      <c r="A237">
        <v>20009</v>
      </c>
      <c r="B237">
        <v>17876</v>
      </c>
      <c r="C237">
        <v>13784</v>
      </c>
      <c r="D237" t="s">
        <v>114</v>
      </c>
      <c r="E237" t="s">
        <v>4</v>
      </c>
    </row>
    <row r="238" spans="1:5">
      <c r="A238">
        <v>20011</v>
      </c>
      <c r="B238">
        <v>24007</v>
      </c>
      <c r="C238">
        <v>24712</v>
      </c>
      <c r="D238" t="s">
        <v>115</v>
      </c>
      <c r="E238" t="s">
        <v>4</v>
      </c>
    </row>
    <row r="239" spans="1:5">
      <c r="A239">
        <v>20013</v>
      </c>
      <c r="B239">
        <v>21314</v>
      </c>
      <c r="C239">
        <v>22369</v>
      </c>
      <c r="D239" t="s">
        <v>116</v>
      </c>
      <c r="E239" t="s">
        <v>4</v>
      </c>
    </row>
    <row r="240" spans="1:5">
      <c r="A240">
        <v>20015</v>
      </c>
      <c r="B240">
        <v>23059</v>
      </c>
      <c r="C240">
        <v>23363</v>
      </c>
      <c r="D240" t="s">
        <v>117</v>
      </c>
      <c r="E240" t="s">
        <v>4</v>
      </c>
    </row>
    <row r="241" spans="1:5">
      <c r="A241">
        <v>20017</v>
      </c>
      <c r="B241">
        <v>7527</v>
      </c>
      <c r="C241">
        <v>8246</v>
      </c>
      <c r="D241" t="s">
        <v>118</v>
      </c>
      <c r="E241" t="s">
        <v>4</v>
      </c>
    </row>
    <row r="242" spans="1:5">
      <c r="A242">
        <v>20019</v>
      </c>
      <c r="B242">
        <v>11429</v>
      </c>
      <c r="C242">
        <v>11804</v>
      </c>
      <c r="D242" t="s">
        <v>119</v>
      </c>
      <c r="E242" t="s">
        <v>4</v>
      </c>
    </row>
    <row r="243" spans="1:5">
      <c r="A243">
        <v>20021</v>
      </c>
      <c r="B243">
        <v>38162</v>
      </c>
      <c r="C243">
        <v>42694</v>
      </c>
      <c r="D243" t="s">
        <v>120</v>
      </c>
      <c r="E243" t="s">
        <v>4</v>
      </c>
    </row>
    <row r="244" spans="1:5">
      <c r="A244">
        <v>20023</v>
      </c>
      <c r="B244">
        <v>4248</v>
      </c>
      <c r="C244">
        <v>2640</v>
      </c>
      <c r="D244" t="s">
        <v>6</v>
      </c>
      <c r="E244" t="s">
        <v>4</v>
      </c>
    </row>
    <row r="245" spans="1:5">
      <c r="A245">
        <v>20025</v>
      </c>
      <c r="B245">
        <v>4093</v>
      </c>
      <c r="C245">
        <v>1701</v>
      </c>
      <c r="D245" t="s">
        <v>121</v>
      </c>
      <c r="E245" t="s">
        <v>4</v>
      </c>
    </row>
    <row r="246" spans="1:5">
      <c r="A246">
        <v>20027</v>
      </c>
      <c r="B246">
        <v>15251</v>
      </c>
      <c r="C246">
        <v>15833</v>
      </c>
      <c r="D246" t="s">
        <v>122</v>
      </c>
      <c r="E246" t="s">
        <v>4</v>
      </c>
    </row>
    <row r="247" spans="1:5">
      <c r="A247">
        <v>20029</v>
      </c>
      <c r="B247">
        <v>18388</v>
      </c>
      <c r="C247">
        <v>18071</v>
      </c>
      <c r="D247" t="s">
        <v>123</v>
      </c>
      <c r="E247" t="s">
        <v>4</v>
      </c>
    </row>
    <row r="248" spans="1:5">
      <c r="A248">
        <v>20031</v>
      </c>
      <c r="B248">
        <v>15205</v>
      </c>
      <c r="C248">
        <v>16643</v>
      </c>
      <c r="D248" t="s">
        <v>124</v>
      </c>
      <c r="E248" t="s">
        <v>4</v>
      </c>
    </row>
    <row r="249" spans="1:5">
      <c r="A249">
        <v>20033</v>
      </c>
      <c r="B249">
        <v>3281</v>
      </c>
      <c r="C249">
        <v>1619</v>
      </c>
      <c r="D249" t="s">
        <v>125</v>
      </c>
      <c r="E249" t="s">
        <v>4</v>
      </c>
    </row>
    <row r="250" spans="1:5">
      <c r="A250">
        <v>20035</v>
      </c>
      <c r="B250">
        <v>31790</v>
      </c>
      <c r="C250">
        <v>30156</v>
      </c>
      <c r="D250" t="s">
        <v>126</v>
      </c>
      <c r="E250" t="s">
        <v>4</v>
      </c>
    </row>
    <row r="251" spans="1:5">
      <c r="A251">
        <v>20037</v>
      </c>
      <c r="B251">
        <v>51178</v>
      </c>
      <c r="C251">
        <v>38809</v>
      </c>
      <c r="D251" t="s">
        <v>127</v>
      </c>
      <c r="E251" t="s">
        <v>4</v>
      </c>
    </row>
    <row r="252" spans="1:5">
      <c r="A252">
        <v>20039</v>
      </c>
      <c r="B252">
        <v>8976</v>
      </c>
      <c r="C252">
        <v>9234</v>
      </c>
      <c r="D252" t="s">
        <v>128</v>
      </c>
      <c r="E252" t="s">
        <v>4</v>
      </c>
    </row>
    <row r="253" spans="1:5">
      <c r="A253">
        <v>20041</v>
      </c>
      <c r="B253">
        <v>24361</v>
      </c>
      <c r="C253">
        <v>21816</v>
      </c>
      <c r="D253" t="s">
        <v>129</v>
      </c>
      <c r="E253" t="s">
        <v>4</v>
      </c>
    </row>
    <row r="254" spans="1:5">
      <c r="A254">
        <v>20043</v>
      </c>
      <c r="B254">
        <v>14422</v>
      </c>
      <c r="C254">
        <v>15079</v>
      </c>
      <c r="D254" t="s">
        <v>130</v>
      </c>
      <c r="E254" t="s">
        <v>4</v>
      </c>
    </row>
    <row r="255" spans="1:5">
      <c r="A255">
        <v>20045</v>
      </c>
      <c r="B255">
        <v>24724</v>
      </c>
      <c r="C255">
        <v>25096</v>
      </c>
      <c r="D255" t="s">
        <v>7</v>
      </c>
      <c r="E255" t="s">
        <v>4</v>
      </c>
    </row>
    <row r="256" spans="1:5">
      <c r="A256">
        <v>20047</v>
      </c>
      <c r="B256">
        <v>7033</v>
      </c>
      <c r="C256">
        <v>3682</v>
      </c>
      <c r="D256" t="s">
        <v>131</v>
      </c>
      <c r="E256" t="s">
        <v>4</v>
      </c>
    </row>
    <row r="257" spans="1:5">
      <c r="A257">
        <v>20049</v>
      </c>
      <c r="B257">
        <v>10128</v>
      </c>
      <c r="C257">
        <v>11443</v>
      </c>
      <c r="D257" t="s">
        <v>132</v>
      </c>
      <c r="E257" t="s">
        <v>4</v>
      </c>
    </row>
    <row r="258" spans="1:5">
      <c r="A258">
        <v>20051</v>
      </c>
      <c r="B258">
        <v>12170</v>
      </c>
      <c r="C258">
        <v>8626</v>
      </c>
      <c r="D258" t="s">
        <v>133</v>
      </c>
      <c r="E258" t="s">
        <v>4</v>
      </c>
    </row>
    <row r="259" spans="1:5">
      <c r="A259">
        <v>20053</v>
      </c>
      <c r="B259">
        <v>10444</v>
      </c>
      <c r="C259">
        <v>9626</v>
      </c>
      <c r="D259" t="s">
        <v>134</v>
      </c>
      <c r="E259" t="s">
        <v>4</v>
      </c>
    </row>
    <row r="260" spans="1:5">
      <c r="A260">
        <v>20055</v>
      </c>
      <c r="B260">
        <v>6908</v>
      </c>
      <c r="C260">
        <v>3469</v>
      </c>
      <c r="D260" t="s">
        <v>135</v>
      </c>
      <c r="E260" t="s">
        <v>4</v>
      </c>
    </row>
    <row r="261" spans="1:5">
      <c r="A261">
        <v>20057</v>
      </c>
      <c r="B261">
        <v>11393</v>
      </c>
      <c r="C261">
        <v>5497</v>
      </c>
      <c r="D261" t="s">
        <v>136</v>
      </c>
      <c r="E261" t="s">
        <v>4</v>
      </c>
    </row>
    <row r="262" spans="1:5">
      <c r="A262">
        <v>20059</v>
      </c>
      <c r="B262">
        <v>20884</v>
      </c>
      <c r="C262">
        <v>21354</v>
      </c>
      <c r="D262" t="s">
        <v>137</v>
      </c>
      <c r="E262" t="s">
        <v>4</v>
      </c>
    </row>
    <row r="263" spans="1:5">
      <c r="A263">
        <v>20061</v>
      </c>
      <c r="B263">
        <v>12681</v>
      </c>
      <c r="C263">
        <v>10744</v>
      </c>
      <c r="D263" t="s">
        <v>138</v>
      </c>
      <c r="E263" t="s">
        <v>4</v>
      </c>
    </row>
    <row r="264" spans="1:5">
      <c r="A264">
        <v>20063</v>
      </c>
      <c r="B264">
        <v>6044</v>
      </c>
      <c r="C264">
        <v>2441</v>
      </c>
      <c r="D264" t="s">
        <v>139</v>
      </c>
      <c r="E264" t="s">
        <v>4</v>
      </c>
    </row>
    <row r="265" spans="1:5">
      <c r="A265">
        <v>20065</v>
      </c>
      <c r="B265">
        <v>8700</v>
      </c>
      <c r="C265">
        <v>5173</v>
      </c>
      <c r="D265" t="s">
        <v>140</v>
      </c>
      <c r="E265" t="s">
        <v>4</v>
      </c>
    </row>
    <row r="266" spans="1:5">
      <c r="A266">
        <v>20067</v>
      </c>
      <c r="B266">
        <v>1087</v>
      </c>
      <c r="C266">
        <v>422</v>
      </c>
      <c r="D266" t="s">
        <v>141</v>
      </c>
      <c r="E266" t="s">
        <v>4</v>
      </c>
    </row>
    <row r="267" spans="1:5">
      <c r="A267">
        <v>20069</v>
      </c>
      <c r="B267">
        <v>3121</v>
      </c>
      <c r="C267">
        <v>1264</v>
      </c>
      <c r="D267" t="s">
        <v>142</v>
      </c>
      <c r="E267" t="s">
        <v>4</v>
      </c>
    </row>
    <row r="268" spans="1:5">
      <c r="A268">
        <v>20071</v>
      </c>
      <c r="B268">
        <v>1335</v>
      </c>
      <c r="C268">
        <v>493</v>
      </c>
      <c r="D268" t="s">
        <v>143</v>
      </c>
      <c r="E268" t="s">
        <v>4</v>
      </c>
    </row>
    <row r="269" spans="1:5">
      <c r="A269">
        <v>20073</v>
      </c>
      <c r="B269">
        <v>16060</v>
      </c>
      <c r="C269">
        <v>16196</v>
      </c>
      <c r="D269" t="s">
        <v>144</v>
      </c>
      <c r="E269" t="s">
        <v>4</v>
      </c>
    </row>
    <row r="270" spans="1:5">
      <c r="A270">
        <v>20075</v>
      </c>
      <c r="B270">
        <v>3360</v>
      </c>
      <c r="C270">
        <v>1426</v>
      </c>
      <c r="D270" t="s">
        <v>145</v>
      </c>
      <c r="E270" t="s">
        <v>4</v>
      </c>
    </row>
    <row r="271" spans="1:5">
      <c r="A271">
        <v>20077</v>
      </c>
      <c r="B271">
        <v>14748</v>
      </c>
      <c r="C271">
        <v>10310</v>
      </c>
      <c r="D271" t="s">
        <v>146</v>
      </c>
      <c r="E271" t="s">
        <v>4</v>
      </c>
    </row>
    <row r="272" spans="1:5">
      <c r="A272">
        <v>20079</v>
      </c>
      <c r="B272">
        <v>19200</v>
      </c>
      <c r="C272">
        <v>17591</v>
      </c>
      <c r="D272" t="s">
        <v>147</v>
      </c>
      <c r="E272" t="s">
        <v>4</v>
      </c>
    </row>
    <row r="273" spans="1:5">
      <c r="A273">
        <v>20081</v>
      </c>
      <c r="B273">
        <v>993</v>
      </c>
      <c r="C273">
        <v>457</v>
      </c>
      <c r="D273" t="s">
        <v>148</v>
      </c>
      <c r="E273" t="s">
        <v>4</v>
      </c>
    </row>
    <row r="274" spans="1:5">
      <c r="A274">
        <v>20083</v>
      </c>
      <c r="B274">
        <v>2930</v>
      </c>
      <c r="C274">
        <v>2032</v>
      </c>
      <c r="D274" t="s">
        <v>149</v>
      </c>
      <c r="E274" t="s">
        <v>4</v>
      </c>
    </row>
    <row r="275" spans="1:5">
      <c r="A275">
        <v>20085</v>
      </c>
      <c r="B275">
        <v>16861</v>
      </c>
      <c r="C275">
        <v>17117</v>
      </c>
      <c r="D275" t="s">
        <v>8</v>
      </c>
      <c r="E275" t="s">
        <v>4</v>
      </c>
    </row>
    <row r="276" spans="1:5">
      <c r="A276">
        <v>20087</v>
      </c>
      <c r="B276">
        <v>15826</v>
      </c>
      <c r="C276">
        <v>17533</v>
      </c>
      <c r="D276" t="s">
        <v>9</v>
      </c>
      <c r="E276" t="s">
        <v>4</v>
      </c>
    </row>
    <row r="277" spans="1:5">
      <c r="A277">
        <v>20089</v>
      </c>
      <c r="B277">
        <v>18148</v>
      </c>
      <c r="C277">
        <v>19420</v>
      </c>
      <c r="D277" t="s">
        <v>150</v>
      </c>
      <c r="E277" t="s">
        <v>4</v>
      </c>
    </row>
    <row r="278" spans="1:5">
      <c r="A278">
        <v>20091</v>
      </c>
      <c r="B278">
        <v>18288</v>
      </c>
      <c r="C278">
        <v>18104</v>
      </c>
      <c r="D278" t="s">
        <v>151</v>
      </c>
      <c r="E278" t="s">
        <v>4</v>
      </c>
    </row>
    <row r="279" spans="1:5">
      <c r="A279">
        <v>20093</v>
      </c>
      <c r="B279">
        <v>3206</v>
      </c>
      <c r="C279">
        <v>1107</v>
      </c>
      <c r="D279" t="s">
        <v>152</v>
      </c>
      <c r="E279" t="s">
        <v>4</v>
      </c>
    </row>
    <row r="280" spans="1:5">
      <c r="A280">
        <v>20095</v>
      </c>
      <c r="B280">
        <v>13386</v>
      </c>
      <c r="C280">
        <v>10663</v>
      </c>
      <c r="D280" t="s">
        <v>153</v>
      </c>
      <c r="E280" t="s">
        <v>4</v>
      </c>
    </row>
    <row r="281" spans="1:5">
      <c r="A281">
        <v>20097</v>
      </c>
      <c r="B281">
        <v>6174</v>
      </c>
      <c r="C281">
        <v>2365</v>
      </c>
      <c r="D281" t="s">
        <v>10</v>
      </c>
      <c r="E281" t="s">
        <v>4</v>
      </c>
    </row>
    <row r="282" spans="1:5">
      <c r="A282">
        <v>20099</v>
      </c>
      <c r="B282">
        <v>31423</v>
      </c>
      <c r="C282">
        <v>27387</v>
      </c>
      <c r="D282" t="s">
        <v>154</v>
      </c>
      <c r="E282" t="s">
        <v>4</v>
      </c>
    </row>
    <row r="283" spans="1:5">
      <c r="A283">
        <v>20101</v>
      </c>
      <c r="B283">
        <v>2603</v>
      </c>
      <c r="C283">
        <v>1563</v>
      </c>
      <c r="D283" t="s">
        <v>155</v>
      </c>
      <c r="E283" t="s">
        <v>4</v>
      </c>
    </row>
    <row r="284" spans="1:5">
      <c r="A284">
        <v>20103</v>
      </c>
      <c r="B284">
        <v>41207</v>
      </c>
      <c r="C284">
        <v>40940</v>
      </c>
      <c r="D284" t="s">
        <v>156</v>
      </c>
      <c r="E284" t="s">
        <v>4</v>
      </c>
    </row>
    <row r="285" spans="1:5">
      <c r="A285">
        <v>20105</v>
      </c>
      <c r="B285">
        <v>10142</v>
      </c>
      <c r="C285">
        <v>9886</v>
      </c>
      <c r="D285" t="s">
        <v>11</v>
      </c>
      <c r="E285" t="s">
        <v>4</v>
      </c>
    </row>
    <row r="286" spans="1:5">
      <c r="A286">
        <v>20107</v>
      </c>
      <c r="B286">
        <v>14735</v>
      </c>
      <c r="C286">
        <v>16689</v>
      </c>
      <c r="D286" t="s">
        <v>157</v>
      </c>
      <c r="E286" t="s">
        <v>4</v>
      </c>
    </row>
    <row r="287" spans="1:5">
      <c r="A287">
        <v>20109</v>
      </c>
      <c r="B287">
        <v>4240</v>
      </c>
      <c r="C287">
        <v>1962</v>
      </c>
      <c r="D287" t="s">
        <v>12</v>
      </c>
      <c r="E287" t="s">
        <v>4</v>
      </c>
    </row>
    <row r="288" spans="1:5">
      <c r="A288">
        <v>20111</v>
      </c>
      <c r="B288">
        <v>24927</v>
      </c>
      <c r="C288">
        <v>25074</v>
      </c>
      <c r="D288" t="s">
        <v>158</v>
      </c>
      <c r="E288" t="s">
        <v>4</v>
      </c>
    </row>
    <row r="289" spans="1:5">
      <c r="A289">
        <v>20113</v>
      </c>
      <c r="B289">
        <v>21521</v>
      </c>
      <c r="C289">
        <v>21421</v>
      </c>
      <c r="D289" t="s">
        <v>159</v>
      </c>
      <c r="E289" t="s">
        <v>4</v>
      </c>
    </row>
    <row r="290" spans="1:5">
      <c r="A290">
        <v>20115</v>
      </c>
      <c r="B290">
        <v>22415</v>
      </c>
      <c r="C290">
        <v>20676</v>
      </c>
      <c r="D290" t="s">
        <v>160</v>
      </c>
      <c r="E290" t="s">
        <v>4</v>
      </c>
    </row>
    <row r="291" spans="1:5">
      <c r="A291">
        <v>20117</v>
      </c>
      <c r="B291">
        <v>23880</v>
      </c>
      <c r="C291">
        <v>24355</v>
      </c>
      <c r="D291" t="s">
        <v>161</v>
      </c>
      <c r="E291" t="s">
        <v>4</v>
      </c>
    </row>
    <row r="292" spans="1:5">
      <c r="A292">
        <v>20119</v>
      </c>
      <c r="B292">
        <v>5055</v>
      </c>
      <c r="C292">
        <v>1581</v>
      </c>
      <c r="D292" t="s">
        <v>162</v>
      </c>
      <c r="E292" t="s">
        <v>4</v>
      </c>
    </row>
    <row r="293" spans="1:5">
      <c r="A293">
        <v>20121</v>
      </c>
      <c r="B293">
        <v>20030</v>
      </c>
      <c r="C293">
        <v>21641</v>
      </c>
      <c r="D293" t="s">
        <v>163</v>
      </c>
      <c r="E293" t="s">
        <v>4</v>
      </c>
    </row>
    <row r="294" spans="1:5">
      <c r="A294">
        <v>20123</v>
      </c>
      <c r="B294">
        <v>14089</v>
      </c>
      <c r="C294">
        <v>14647</v>
      </c>
      <c r="D294" t="s">
        <v>164</v>
      </c>
      <c r="E294" t="s">
        <v>4</v>
      </c>
    </row>
    <row r="295" spans="1:5">
      <c r="A295">
        <v>20125</v>
      </c>
      <c r="B295">
        <v>49474</v>
      </c>
      <c r="C295">
        <v>29039</v>
      </c>
      <c r="D295" t="s">
        <v>165</v>
      </c>
      <c r="E295" t="s">
        <v>4</v>
      </c>
    </row>
    <row r="296" spans="1:5">
      <c r="A296">
        <v>20127</v>
      </c>
      <c r="B296">
        <v>12397</v>
      </c>
      <c r="C296">
        <v>11967</v>
      </c>
      <c r="D296" t="s">
        <v>166</v>
      </c>
      <c r="E296" t="s">
        <v>4</v>
      </c>
    </row>
    <row r="297" spans="1:5">
      <c r="A297">
        <v>20129</v>
      </c>
      <c r="B297">
        <v>1333</v>
      </c>
      <c r="C297">
        <v>304</v>
      </c>
      <c r="D297" t="s">
        <v>167</v>
      </c>
      <c r="E297" t="s">
        <v>4</v>
      </c>
    </row>
    <row r="298" spans="1:5">
      <c r="A298">
        <v>20131</v>
      </c>
      <c r="B298">
        <v>19072</v>
      </c>
      <c r="C298">
        <v>20376</v>
      </c>
      <c r="D298" t="s">
        <v>168</v>
      </c>
      <c r="E298" t="s">
        <v>4</v>
      </c>
    </row>
    <row r="299" spans="1:5">
      <c r="A299">
        <v>20133</v>
      </c>
      <c r="B299">
        <v>23754</v>
      </c>
      <c r="C299">
        <v>19254</v>
      </c>
      <c r="D299" t="s">
        <v>169</v>
      </c>
      <c r="E299" t="s">
        <v>4</v>
      </c>
    </row>
    <row r="300" spans="1:5">
      <c r="A300">
        <v>20135</v>
      </c>
      <c r="B300">
        <v>5883</v>
      </c>
      <c r="C300">
        <v>4535</v>
      </c>
      <c r="D300" t="s">
        <v>170</v>
      </c>
      <c r="E300" t="s">
        <v>4</v>
      </c>
    </row>
    <row r="301" spans="1:5">
      <c r="A301">
        <v>20137</v>
      </c>
      <c r="B301">
        <v>11614</v>
      </c>
      <c r="C301">
        <v>11325</v>
      </c>
      <c r="D301" t="s">
        <v>171</v>
      </c>
      <c r="E301" t="s">
        <v>4</v>
      </c>
    </row>
    <row r="302" spans="1:5">
      <c r="A302">
        <v>20139</v>
      </c>
      <c r="B302">
        <v>19905</v>
      </c>
      <c r="C302">
        <v>23659</v>
      </c>
      <c r="D302" t="s">
        <v>172</v>
      </c>
      <c r="E302" t="s">
        <v>4</v>
      </c>
    </row>
    <row r="303" spans="1:5">
      <c r="A303">
        <v>20141</v>
      </c>
      <c r="B303">
        <v>12827</v>
      </c>
      <c r="C303">
        <v>11844</v>
      </c>
      <c r="D303" t="s">
        <v>173</v>
      </c>
      <c r="E303" t="s">
        <v>4</v>
      </c>
    </row>
    <row r="304" spans="1:5">
      <c r="A304">
        <v>20143</v>
      </c>
      <c r="B304">
        <v>11811</v>
      </c>
      <c r="C304">
        <v>11182</v>
      </c>
      <c r="D304" t="s">
        <v>174</v>
      </c>
      <c r="E304" t="s">
        <v>4</v>
      </c>
    </row>
    <row r="305" spans="1:5">
      <c r="A305">
        <v>20145</v>
      </c>
      <c r="B305">
        <v>8859</v>
      </c>
      <c r="C305">
        <v>5084</v>
      </c>
      <c r="D305" t="s">
        <v>175</v>
      </c>
      <c r="E305" t="s">
        <v>4</v>
      </c>
    </row>
    <row r="306" spans="1:5">
      <c r="A306">
        <v>20147</v>
      </c>
      <c r="B306">
        <v>14150</v>
      </c>
      <c r="C306">
        <v>14442</v>
      </c>
      <c r="D306" t="s">
        <v>13</v>
      </c>
      <c r="E306" t="s">
        <v>4</v>
      </c>
    </row>
    <row r="307" spans="1:5">
      <c r="A307">
        <v>20149</v>
      </c>
      <c r="B307">
        <v>17522</v>
      </c>
      <c r="C307">
        <v>18470</v>
      </c>
      <c r="D307" t="s">
        <v>176</v>
      </c>
      <c r="E307" t="s">
        <v>4</v>
      </c>
    </row>
    <row r="308" spans="1:5">
      <c r="A308">
        <v>20151</v>
      </c>
      <c r="B308">
        <v>11156</v>
      </c>
      <c r="C308">
        <v>7085</v>
      </c>
      <c r="D308" t="s">
        <v>177</v>
      </c>
      <c r="E308" t="s">
        <v>4</v>
      </c>
    </row>
    <row r="309" spans="1:5">
      <c r="A309">
        <v>20153</v>
      </c>
      <c r="B309">
        <v>6380</v>
      </c>
      <c r="C309">
        <v>5241</v>
      </c>
      <c r="D309" t="s">
        <v>178</v>
      </c>
      <c r="E309" t="s">
        <v>4</v>
      </c>
    </row>
    <row r="310" spans="1:5">
      <c r="A310">
        <v>20155</v>
      </c>
      <c r="B310">
        <v>37853</v>
      </c>
      <c r="C310">
        <v>29027</v>
      </c>
      <c r="D310" t="s">
        <v>179</v>
      </c>
      <c r="E310" t="s">
        <v>4</v>
      </c>
    </row>
    <row r="311" spans="1:5">
      <c r="A311">
        <v>20157</v>
      </c>
      <c r="B311">
        <v>17447</v>
      </c>
      <c r="C311">
        <v>18248</v>
      </c>
      <c r="D311" t="s">
        <v>180</v>
      </c>
      <c r="E311" t="s">
        <v>4</v>
      </c>
    </row>
    <row r="312" spans="1:5">
      <c r="A312">
        <v>20159</v>
      </c>
      <c r="B312">
        <v>15106</v>
      </c>
      <c r="C312">
        <v>14745</v>
      </c>
      <c r="D312" t="s">
        <v>181</v>
      </c>
      <c r="E312" t="s">
        <v>4</v>
      </c>
    </row>
    <row r="313" spans="1:5">
      <c r="A313">
        <v>20161</v>
      </c>
      <c r="B313">
        <v>15783</v>
      </c>
      <c r="C313">
        <v>13828</v>
      </c>
      <c r="D313" t="s">
        <v>182</v>
      </c>
      <c r="E313" t="s">
        <v>4</v>
      </c>
    </row>
    <row r="314" spans="1:5">
      <c r="A314">
        <v>20163</v>
      </c>
      <c r="B314">
        <v>11282</v>
      </c>
      <c r="C314">
        <v>7960</v>
      </c>
      <c r="D314" t="s">
        <v>183</v>
      </c>
      <c r="E314" t="s">
        <v>4</v>
      </c>
    </row>
    <row r="315" spans="1:5">
      <c r="A315">
        <v>20165</v>
      </c>
      <c r="B315">
        <v>7826</v>
      </c>
      <c r="C315">
        <v>6134</v>
      </c>
      <c r="D315" t="s">
        <v>184</v>
      </c>
      <c r="E315" t="s">
        <v>4</v>
      </c>
    </row>
    <row r="316" spans="1:5">
      <c r="A316">
        <v>20167</v>
      </c>
      <c r="B316">
        <v>10800</v>
      </c>
      <c r="C316">
        <v>8489</v>
      </c>
      <c r="D316" t="s">
        <v>185</v>
      </c>
      <c r="E316" t="s">
        <v>4</v>
      </c>
    </row>
    <row r="317" spans="1:5">
      <c r="A317">
        <v>20169</v>
      </c>
      <c r="B317">
        <v>20338</v>
      </c>
      <c r="C317">
        <v>17076</v>
      </c>
      <c r="D317" t="s">
        <v>186</v>
      </c>
      <c r="E317" t="s">
        <v>4</v>
      </c>
    </row>
    <row r="318" spans="1:5">
      <c r="A318">
        <v>20171</v>
      </c>
      <c r="B318">
        <v>3047</v>
      </c>
      <c r="C318">
        <v>1098</v>
      </c>
      <c r="D318" t="s">
        <v>187</v>
      </c>
      <c r="E318" t="s">
        <v>4</v>
      </c>
    </row>
    <row r="319" spans="1:5">
      <c r="A319">
        <v>20173</v>
      </c>
      <c r="B319">
        <v>73095</v>
      </c>
      <c r="C319">
        <v>44037</v>
      </c>
      <c r="D319" t="s">
        <v>15</v>
      </c>
      <c r="E319" t="s">
        <v>4</v>
      </c>
    </row>
    <row r="320" spans="1:5">
      <c r="A320">
        <v>20175</v>
      </c>
      <c r="B320">
        <v>4091</v>
      </c>
      <c r="C320">
        <v>822</v>
      </c>
      <c r="D320" t="s">
        <v>188</v>
      </c>
      <c r="E320" t="s">
        <v>4</v>
      </c>
    </row>
    <row r="321" spans="1:5">
      <c r="A321">
        <v>20177</v>
      </c>
      <c r="B321">
        <v>61874</v>
      </c>
      <c r="C321">
        <v>53727</v>
      </c>
      <c r="D321" t="s">
        <v>189</v>
      </c>
      <c r="E321" t="s">
        <v>4</v>
      </c>
    </row>
    <row r="322" spans="1:5">
      <c r="A322">
        <v>20179</v>
      </c>
      <c r="B322">
        <v>5651</v>
      </c>
      <c r="C322">
        <v>3819</v>
      </c>
      <c r="D322" t="s">
        <v>190</v>
      </c>
      <c r="E322" t="s">
        <v>4</v>
      </c>
    </row>
    <row r="323" spans="1:5">
      <c r="A323">
        <v>20181</v>
      </c>
      <c r="B323">
        <v>4549</v>
      </c>
      <c r="C323">
        <v>3341</v>
      </c>
      <c r="D323" t="s">
        <v>191</v>
      </c>
      <c r="E323" t="s">
        <v>4</v>
      </c>
    </row>
    <row r="324" spans="1:5">
      <c r="A324">
        <v>20183</v>
      </c>
      <c r="B324">
        <v>15365</v>
      </c>
      <c r="C324">
        <v>16384</v>
      </c>
      <c r="D324" t="s">
        <v>192</v>
      </c>
      <c r="E324" t="s">
        <v>4</v>
      </c>
    </row>
    <row r="325" spans="1:5">
      <c r="A325">
        <v>20185</v>
      </c>
      <c r="B325">
        <v>12510</v>
      </c>
      <c r="C325">
        <v>9829</v>
      </c>
      <c r="D325" t="s">
        <v>193</v>
      </c>
      <c r="E325" t="s">
        <v>4</v>
      </c>
    </row>
    <row r="326" spans="1:5">
      <c r="A326">
        <v>20187</v>
      </c>
      <c r="B326">
        <v>1034</v>
      </c>
      <c r="C326">
        <v>327</v>
      </c>
      <c r="D326" t="s">
        <v>194</v>
      </c>
      <c r="E326" t="s">
        <v>4</v>
      </c>
    </row>
    <row r="327" spans="1:5">
      <c r="A327">
        <v>20189</v>
      </c>
      <c r="B327">
        <v>2453</v>
      </c>
      <c r="C327">
        <v>620</v>
      </c>
      <c r="D327" t="s">
        <v>195</v>
      </c>
      <c r="E327" t="s">
        <v>4</v>
      </c>
    </row>
    <row r="328" spans="1:5">
      <c r="A328">
        <v>20191</v>
      </c>
      <c r="B328">
        <v>30654</v>
      </c>
      <c r="C328">
        <v>25631</v>
      </c>
      <c r="D328" t="s">
        <v>196</v>
      </c>
      <c r="E328" t="s">
        <v>4</v>
      </c>
    </row>
    <row r="329" spans="1:5">
      <c r="A329">
        <v>20193</v>
      </c>
      <c r="B329">
        <v>5455</v>
      </c>
      <c r="C329">
        <v>4112</v>
      </c>
      <c r="D329" t="s">
        <v>197</v>
      </c>
      <c r="E329" t="s">
        <v>4</v>
      </c>
    </row>
    <row r="330" spans="1:5">
      <c r="A330">
        <v>20195</v>
      </c>
      <c r="B330">
        <v>5398</v>
      </c>
      <c r="C330">
        <v>2722</v>
      </c>
      <c r="D330" t="s">
        <v>198</v>
      </c>
      <c r="E330" t="s">
        <v>4</v>
      </c>
    </row>
    <row r="331" spans="1:5">
      <c r="A331">
        <v>20197</v>
      </c>
      <c r="B331">
        <v>12721</v>
      </c>
      <c r="C331">
        <v>12813</v>
      </c>
      <c r="D331" t="s">
        <v>199</v>
      </c>
      <c r="E331" t="s">
        <v>4</v>
      </c>
    </row>
    <row r="332" spans="1:5">
      <c r="A332">
        <v>20199</v>
      </c>
      <c r="B332">
        <v>2759</v>
      </c>
      <c r="C332">
        <v>1178</v>
      </c>
      <c r="D332" t="s">
        <v>200</v>
      </c>
      <c r="E332" t="s">
        <v>4</v>
      </c>
    </row>
    <row r="333" spans="1:5">
      <c r="A333">
        <v>20201</v>
      </c>
      <c r="B333">
        <v>20229</v>
      </c>
      <c r="C333">
        <v>21963</v>
      </c>
      <c r="D333" t="s">
        <v>16</v>
      </c>
      <c r="E333" t="s">
        <v>4</v>
      </c>
    </row>
    <row r="334" spans="1:5">
      <c r="A334">
        <v>20203</v>
      </c>
      <c r="B334">
        <v>2006</v>
      </c>
      <c r="C334">
        <v>1197</v>
      </c>
      <c r="D334" t="s">
        <v>201</v>
      </c>
      <c r="E334" t="s">
        <v>4</v>
      </c>
    </row>
    <row r="335" spans="1:5">
      <c r="A335">
        <v>20205</v>
      </c>
      <c r="B335">
        <v>19810</v>
      </c>
      <c r="C335">
        <v>15621</v>
      </c>
      <c r="D335" t="s">
        <v>202</v>
      </c>
      <c r="E335" t="s">
        <v>4</v>
      </c>
    </row>
    <row r="336" spans="1:5">
      <c r="A336">
        <v>20207</v>
      </c>
      <c r="B336">
        <v>9450</v>
      </c>
      <c r="C336">
        <v>10022</v>
      </c>
      <c r="D336" t="s">
        <v>203</v>
      </c>
      <c r="E336" t="s">
        <v>4</v>
      </c>
    </row>
    <row r="337" spans="1:5">
      <c r="A337">
        <v>20209</v>
      </c>
      <c r="B337">
        <v>100068</v>
      </c>
      <c r="C337">
        <v>73227</v>
      </c>
      <c r="D337" t="s">
        <v>204</v>
      </c>
      <c r="E337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workbookViewId="0">
      <pane ySplit="1" topLeftCell="A2" activePane="bottomLeft" state="frozen"/>
      <selection pane="bottomLeft" activeCell="E31" sqref="E31"/>
    </sheetView>
  </sheetViews>
  <sheetFormatPr defaultRowHeight="15"/>
  <sheetData>
    <row r="1" spans="1:13">
      <c r="A1" t="s">
        <v>1</v>
      </c>
      <c r="B1">
        <v>1990</v>
      </c>
      <c r="C1">
        <v>1980</v>
      </c>
      <c r="D1">
        <v>1970</v>
      </c>
      <c r="E1">
        <v>1960</v>
      </c>
      <c r="F1">
        <v>1950</v>
      </c>
      <c r="G1">
        <v>1940</v>
      </c>
      <c r="H1">
        <v>1930</v>
      </c>
      <c r="I1">
        <v>1920</v>
      </c>
      <c r="J1">
        <v>1910</v>
      </c>
      <c r="K1">
        <v>1900</v>
      </c>
      <c r="L1" t="s">
        <v>4</v>
      </c>
      <c r="M1" t="s">
        <v>300</v>
      </c>
    </row>
    <row r="2" spans="1:13">
      <c r="A2" s="3">
        <v>40001</v>
      </c>
      <c r="B2">
        <v>18421</v>
      </c>
      <c r="C2">
        <v>18575</v>
      </c>
      <c r="D2">
        <v>15141</v>
      </c>
      <c r="E2">
        <v>13112</v>
      </c>
      <c r="F2">
        <v>14918</v>
      </c>
      <c r="G2">
        <v>15755</v>
      </c>
      <c r="H2">
        <v>14756</v>
      </c>
      <c r="I2">
        <v>13703</v>
      </c>
      <c r="J2">
        <v>10535</v>
      </c>
      <c r="L2" t="s">
        <v>304</v>
      </c>
      <c r="M2" t="s">
        <v>374</v>
      </c>
    </row>
    <row r="3" spans="1:13">
      <c r="A3" s="3">
        <v>40003</v>
      </c>
      <c r="B3">
        <v>6416</v>
      </c>
      <c r="C3">
        <v>7077</v>
      </c>
      <c r="D3">
        <v>7224</v>
      </c>
      <c r="E3">
        <v>8445</v>
      </c>
      <c r="F3">
        <v>10699</v>
      </c>
      <c r="G3">
        <v>14129</v>
      </c>
      <c r="H3">
        <v>15228</v>
      </c>
      <c r="I3">
        <v>16253</v>
      </c>
      <c r="J3">
        <v>18138</v>
      </c>
      <c r="L3" t="s">
        <v>305</v>
      </c>
    </row>
    <row r="4" spans="1:13">
      <c r="A4" s="3">
        <v>40005</v>
      </c>
      <c r="B4">
        <v>12778</v>
      </c>
      <c r="C4">
        <v>12748</v>
      </c>
      <c r="D4">
        <v>10972</v>
      </c>
      <c r="E4">
        <v>10352</v>
      </c>
      <c r="F4">
        <v>14269</v>
      </c>
      <c r="G4">
        <v>18702</v>
      </c>
      <c r="H4">
        <v>14533</v>
      </c>
      <c r="I4">
        <v>20862</v>
      </c>
      <c r="J4">
        <v>13808</v>
      </c>
      <c r="L4" t="s">
        <v>306</v>
      </c>
    </row>
    <row r="5" spans="1:13">
      <c r="A5" s="3">
        <v>40007</v>
      </c>
      <c r="B5">
        <v>6023</v>
      </c>
      <c r="C5">
        <v>6806</v>
      </c>
      <c r="D5">
        <v>6282</v>
      </c>
      <c r="E5">
        <v>6965</v>
      </c>
      <c r="F5">
        <v>7411</v>
      </c>
      <c r="G5">
        <v>8648</v>
      </c>
      <c r="H5">
        <v>11452</v>
      </c>
      <c r="I5">
        <v>14048</v>
      </c>
      <c r="J5">
        <v>13631</v>
      </c>
      <c r="K5">
        <v>3051</v>
      </c>
      <c r="L5" t="s">
        <v>307</v>
      </c>
    </row>
    <row r="6" spans="1:13">
      <c r="A6" s="3">
        <v>40009</v>
      </c>
      <c r="B6">
        <v>18812</v>
      </c>
      <c r="C6">
        <v>19243</v>
      </c>
      <c r="D6">
        <v>15754</v>
      </c>
      <c r="E6">
        <v>17782</v>
      </c>
      <c r="F6">
        <v>21627</v>
      </c>
      <c r="G6">
        <v>22169</v>
      </c>
      <c r="H6">
        <v>28991</v>
      </c>
      <c r="I6">
        <v>18989</v>
      </c>
      <c r="J6">
        <v>19699</v>
      </c>
      <c r="L6" t="s">
        <v>308</v>
      </c>
    </row>
    <row r="7" spans="1:13">
      <c r="A7" s="3">
        <v>40011</v>
      </c>
      <c r="B7">
        <v>11470</v>
      </c>
      <c r="C7">
        <v>13443</v>
      </c>
      <c r="D7">
        <v>11794</v>
      </c>
      <c r="E7">
        <v>12077</v>
      </c>
      <c r="F7">
        <v>15049</v>
      </c>
      <c r="G7">
        <v>18543</v>
      </c>
      <c r="H7">
        <v>20452</v>
      </c>
      <c r="I7">
        <v>15875</v>
      </c>
      <c r="J7">
        <v>17960</v>
      </c>
      <c r="K7">
        <v>10658</v>
      </c>
      <c r="L7" t="s">
        <v>309</v>
      </c>
    </row>
    <row r="8" spans="1:13">
      <c r="A8" s="3">
        <v>40013</v>
      </c>
      <c r="B8">
        <v>32089</v>
      </c>
      <c r="C8">
        <v>30535</v>
      </c>
      <c r="D8">
        <v>25552</v>
      </c>
      <c r="E8">
        <v>24252</v>
      </c>
      <c r="F8">
        <v>28999</v>
      </c>
      <c r="G8">
        <v>38138</v>
      </c>
      <c r="H8">
        <v>32277</v>
      </c>
      <c r="I8">
        <v>40700</v>
      </c>
      <c r="J8">
        <v>29854</v>
      </c>
      <c r="L8" t="s">
        <v>310</v>
      </c>
    </row>
    <row r="9" spans="1:13">
      <c r="A9" s="3">
        <v>40015</v>
      </c>
      <c r="B9">
        <v>29550</v>
      </c>
      <c r="C9">
        <v>30905</v>
      </c>
      <c r="D9">
        <v>28931</v>
      </c>
      <c r="E9">
        <v>28621</v>
      </c>
      <c r="F9">
        <v>34913</v>
      </c>
      <c r="G9">
        <v>41567</v>
      </c>
      <c r="H9">
        <v>50779</v>
      </c>
      <c r="I9">
        <v>34207</v>
      </c>
      <c r="J9">
        <v>35685</v>
      </c>
      <c r="L9" t="s">
        <v>311</v>
      </c>
    </row>
    <row r="10" spans="1:13">
      <c r="A10" s="3">
        <v>40017</v>
      </c>
      <c r="B10">
        <v>74409</v>
      </c>
      <c r="C10">
        <v>56452</v>
      </c>
      <c r="D10">
        <v>32245</v>
      </c>
      <c r="E10">
        <v>24727</v>
      </c>
      <c r="F10">
        <v>25644</v>
      </c>
      <c r="G10">
        <v>27329</v>
      </c>
      <c r="H10">
        <v>28115</v>
      </c>
      <c r="I10">
        <v>22288</v>
      </c>
      <c r="J10">
        <v>23501</v>
      </c>
      <c r="K10">
        <v>15981</v>
      </c>
      <c r="L10" t="s">
        <v>312</v>
      </c>
    </row>
    <row r="11" spans="1:13">
      <c r="A11" s="3">
        <v>40019</v>
      </c>
      <c r="B11">
        <v>42919</v>
      </c>
      <c r="C11">
        <v>43610</v>
      </c>
      <c r="D11">
        <v>37349</v>
      </c>
      <c r="E11">
        <v>39044</v>
      </c>
      <c r="F11">
        <v>36455</v>
      </c>
      <c r="G11">
        <v>43292</v>
      </c>
      <c r="H11">
        <v>41419</v>
      </c>
      <c r="I11">
        <v>40247</v>
      </c>
      <c r="J11">
        <v>25358</v>
      </c>
      <c r="L11" t="s">
        <v>313</v>
      </c>
    </row>
    <row r="12" spans="1:13">
      <c r="A12" s="3">
        <v>40021</v>
      </c>
      <c r="B12">
        <v>34049</v>
      </c>
      <c r="C12">
        <v>30684</v>
      </c>
      <c r="D12">
        <v>23174</v>
      </c>
      <c r="E12">
        <v>17762</v>
      </c>
      <c r="F12">
        <v>18989</v>
      </c>
      <c r="G12">
        <v>21030</v>
      </c>
      <c r="H12">
        <v>17470</v>
      </c>
      <c r="I12">
        <v>19872</v>
      </c>
      <c r="J12">
        <v>16778</v>
      </c>
      <c r="L12" t="s">
        <v>314</v>
      </c>
    </row>
    <row r="13" spans="1:13">
      <c r="A13" s="3">
        <v>40023</v>
      </c>
      <c r="B13">
        <v>15302</v>
      </c>
      <c r="C13">
        <v>17203</v>
      </c>
      <c r="D13">
        <v>15141</v>
      </c>
      <c r="E13">
        <v>15637</v>
      </c>
      <c r="F13">
        <v>20405</v>
      </c>
      <c r="G13">
        <v>28358</v>
      </c>
      <c r="H13">
        <v>24142</v>
      </c>
      <c r="I13">
        <v>32144</v>
      </c>
      <c r="J13">
        <v>21862</v>
      </c>
      <c r="L13" t="s">
        <v>315</v>
      </c>
    </row>
    <row r="14" spans="1:13">
      <c r="A14" s="3">
        <v>40025</v>
      </c>
      <c r="B14">
        <v>3301</v>
      </c>
      <c r="C14">
        <v>3648</v>
      </c>
      <c r="D14">
        <v>4145</v>
      </c>
      <c r="E14">
        <v>4496</v>
      </c>
      <c r="F14">
        <v>4589</v>
      </c>
      <c r="G14">
        <v>3654</v>
      </c>
      <c r="H14">
        <v>5408</v>
      </c>
      <c r="I14">
        <v>3436</v>
      </c>
      <c r="J14">
        <v>4553</v>
      </c>
      <c r="L14" t="s">
        <v>316</v>
      </c>
    </row>
    <row r="15" spans="1:13">
      <c r="A15" s="3">
        <v>40027</v>
      </c>
      <c r="B15">
        <v>174253</v>
      </c>
      <c r="C15">
        <v>133173</v>
      </c>
      <c r="D15">
        <v>81839</v>
      </c>
      <c r="E15">
        <v>47600</v>
      </c>
      <c r="F15">
        <v>41443</v>
      </c>
      <c r="G15">
        <v>27728</v>
      </c>
      <c r="H15">
        <v>24948</v>
      </c>
      <c r="I15">
        <v>19389</v>
      </c>
      <c r="J15">
        <v>18843</v>
      </c>
      <c r="K15">
        <v>16388</v>
      </c>
      <c r="L15" t="s">
        <v>317</v>
      </c>
    </row>
    <row r="16" spans="1:13">
      <c r="A16" s="3">
        <v>40029</v>
      </c>
      <c r="B16">
        <v>5780</v>
      </c>
      <c r="C16">
        <v>6041</v>
      </c>
      <c r="D16">
        <v>5525</v>
      </c>
      <c r="E16">
        <v>5546</v>
      </c>
      <c r="F16">
        <v>8056</v>
      </c>
      <c r="G16">
        <v>12811</v>
      </c>
      <c r="H16">
        <v>11521</v>
      </c>
      <c r="I16">
        <v>18406</v>
      </c>
      <c r="J16">
        <v>15817</v>
      </c>
      <c r="L16" t="s">
        <v>318</v>
      </c>
    </row>
    <row r="17" spans="1:12">
      <c r="A17" s="3">
        <v>40031</v>
      </c>
      <c r="B17">
        <v>111486</v>
      </c>
      <c r="C17">
        <v>112456</v>
      </c>
      <c r="D17">
        <v>108144</v>
      </c>
      <c r="E17">
        <v>90803</v>
      </c>
      <c r="F17">
        <v>55165</v>
      </c>
      <c r="G17">
        <v>38988</v>
      </c>
      <c r="H17">
        <v>34317</v>
      </c>
      <c r="I17">
        <v>26629</v>
      </c>
      <c r="J17">
        <v>41489</v>
      </c>
      <c r="L17" t="s">
        <v>319</v>
      </c>
    </row>
    <row r="18" spans="1:12">
      <c r="A18" s="3">
        <v>40033</v>
      </c>
      <c r="B18">
        <v>6651</v>
      </c>
      <c r="C18">
        <v>7338</v>
      </c>
      <c r="D18">
        <v>6832</v>
      </c>
      <c r="E18">
        <v>8031</v>
      </c>
      <c r="F18">
        <v>10180</v>
      </c>
      <c r="G18">
        <v>12884</v>
      </c>
      <c r="H18">
        <v>15442</v>
      </c>
      <c r="I18">
        <v>16679</v>
      </c>
      <c r="L18" t="s">
        <v>320</v>
      </c>
    </row>
    <row r="19" spans="1:12">
      <c r="A19" s="3">
        <v>40035</v>
      </c>
      <c r="B19">
        <v>14104</v>
      </c>
      <c r="C19">
        <v>15014</v>
      </c>
      <c r="D19">
        <v>14722</v>
      </c>
      <c r="E19">
        <v>16303</v>
      </c>
      <c r="F19">
        <v>18263</v>
      </c>
      <c r="G19">
        <v>21083</v>
      </c>
      <c r="H19">
        <v>18052</v>
      </c>
      <c r="I19">
        <v>19160</v>
      </c>
      <c r="J19">
        <v>17404</v>
      </c>
      <c r="L19" t="s">
        <v>321</v>
      </c>
    </row>
    <row r="20" spans="1:12">
      <c r="A20" s="3">
        <v>40037</v>
      </c>
      <c r="B20">
        <v>60915</v>
      </c>
      <c r="C20">
        <v>59016</v>
      </c>
      <c r="D20">
        <v>45532</v>
      </c>
      <c r="E20">
        <v>40495</v>
      </c>
      <c r="F20">
        <v>43143</v>
      </c>
      <c r="G20">
        <v>55503</v>
      </c>
      <c r="H20">
        <v>64115</v>
      </c>
      <c r="I20">
        <v>62480</v>
      </c>
      <c r="J20">
        <v>26223</v>
      </c>
      <c r="L20" t="s">
        <v>322</v>
      </c>
    </row>
    <row r="21" spans="1:12">
      <c r="A21" s="3">
        <v>40039</v>
      </c>
      <c r="B21">
        <v>26897</v>
      </c>
      <c r="C21">
        <v>25995</v>
      </c>
      <c r="D21">
        <v>22665</v>
      </c>
      <c r="E21">
        <v>21040</v>
      </c>
      <c r="F21">
        <v>21097</v>
      </c>
      <c r="G21">
        <v>23068</v>
      </c>
      <c r="H21">
        <v>27517</v>
      </c>
      <c r="I21">
        <v>18736</v>
      </c>
      <c r="J21">
        <v>23231</v>
      </c>
      <c r="K21">
        <v>12264</v>
      </c>
      <c r="L21" t="s">
        <v>18</v>
      </c>
    </row>
    <row r="22" spans="1:12">
      <c r="A22" s="3">
        <v>40039.1</v>
      </c>
      <c r="K22">
        <v>2173</v>
      </c>
      <c r="L22" t="s">
        <v>323</v>
      </c>
    </row>
    <row r="23" spans="1:12">
      <c r="A23" s="3">
        <v>40041</v>
      </c>
      <c r="B23">
        <v>28070</v>
      </c>
      <c r="C23">
        <v>23946</v>
      </c>
      <c r="D23">
        <v>17767</v>
      </c>
      <c r="E23">
        <v>13198</v>
      </c>
      <c r="F23">
        <v>14734</v>
      </c>
      <c r="G23">
        <v>18592</v>
      </c>
      <c r="H23">
        <v>15370</v>
      </c>
      <c r="I23">
        <v>13868</v>
      </c>
      <c r="J23">
        <v>11469</v>
      </c>
      <c r="L23" t="s">
        <v>324</v>
      </c>
    </row>
    <row r="24" spans="1:12">
      <c r="A24" s="3">
        <v>40043</v>
      </c>
      <c r="B24">
        <v>5551</v>
      </c>
      <c r="C24">
        <v>5922</v>
      </c>
      <c r="D24">
        <v>5656</v>
      </c>
      <c r="E24">
        <v>6051</v>
      </c>
      <c r="F24">
        <v>8789</v>
      </c>
      <c r="G24">
        <v>11981</v>
      </c>
      <c r="H24">
        <v>13250</v>
      </c>
      <c r="I24">
        <v>12434</v>
      </c>
      <c r="J24">
        <v>14132</v>
      </c>
      <c r="K24">
        <v>8819</v>
      </c>
      <c r="L24" t="s">
        <v>325</v>
      </c>
    </row>
    <row r="25" spans="1:12">
      <c r="A25" s="3">
        <v>40045</v>
      </c>
      <c r="B25">
        <v>4497</v>
      </c>
      <c r="C25">
        <v>5596</v>
      </c>
      <c r="D25">
        <v>5129</v>
      </c>
      <c r="E25">
        <v>5457</v>
      </c>
      <c r="F25">
        <v>7326</v>
      </c>
      <c r="G25">
        <v>8466</v>
      </c>
      <c r="H25">
        <v>10541</v>
      </c>
      <c r="I25">
        <v>11673</v>
      </c>
      <c r="J25">
        <v>15375</v>
      </c>
      <c r="L25" t="s">
        <v>326</v>
      </c>
    </row>
    <row r="26" spans="1:12">
      <c r="A26" s="3">
        <v>40047</v>
      </c>
      <c r="B26">
        <v>56735</v>
      </c>
      <c r="C26">
        <v>62820</v>
      </c>
      <c r="D26">
        <v>55365</v>
      </c>
      <c r="E26">
        <v>52975</v>
      </c>
      <c r="F26">
        <v>52820</v>
      </c>
      <c r="G26">
        <v>45484</v>
      </c>
      <c r="H26">
        <v>45588</v>
      </c>
      <c r="I26">
        <v>37500</v>
      </c>
      <c r="J26">
        <v>33050</v>
      </c>
      <c r="K26">
        <v>22076</v>
      </c>
      <c r="L26" t="s">
        <v>20</v>
      </c>
    </row>
    <row r="27" spans="1:12">
      <c r="A27" s="3">
        <v>40049</v>
      </c>
      <c r="B27">
        <v>26605</v>
      </c>
      <c r="C27">
        <v>27856</v>
      </c>
      <c r="D27">
        <v>24874</v>
      </c>
      <c r="E27">
        <v>28290</v>
      </c>
      <c r="F27">
        <v>29500</v>
      </c>
      <c r="G27">
        <v>31150</v>
      </c>
      <c r="H27">
        <v>31401</v>
      </c>
      <c r="I27">
        <v>32445</v>
      </c>
      <c r="J27">
        <v>26545</v>
      </c>
      <c r="L27" t="s">
        <v>327</v>
      </c>
    </row>
    <row r="28" spans="1:12">
      <c r="A28" s="3">
        <v>40051</v>
      </c>
      <c r="B28">
        <v>41747</v>
      </c>
      <c r="C28">
        <v>39490</v>
      </c>
      <c r="D28">
        <v>29354</v>
      </c>
      <c r="E28">
        <v>29590</v>
      </c>
      <c r="F28">
        <v>34872</v>
      </c>
      <c r="G28">
        <v>41116</v>
      </c>
      <c r="H28">
        <v>47638</v>
      </c>
      <c r="I28">
        <v>33943</v>
      </c>
      <c r="J28">
        <v>30309</v>
      </c>
      <c r="L28" t="s">
        <v>328</v>
      </c>
    </row>
    <row r="29" spans="1:12">
      <c r="A29" s="3">
        <v>40053</v>
      </c>
      <c r="B29">
        <v>5689</v>
      </c>
      <c r="C29">
        <v>6518</v>
      </c>
      <c r="D29">
        <v>7117</v>
      </c>
      <c r="E29">
        <v>8140</v>
      </c>
      <c r="F29">
        <v>10461</v>
      </c>
      <c r="G29">
        <v>13128</v>
      </c>
      <c r="H29">
        <v>14150</v>
      </c>
      <c r="I29">
        <v>16072</v>
      </c>
      <c r="J29">
        <v>18760</v>
      </c>
      <c r="K29">
        <v>17273</v>
      </c>
      <c r="L29" t="s">
        <v>329</v>
      </c>
    </row>
    <row r="30" spans="1:12">
      <c r="A30" s="3">
        <v>40055</v>
      </c>
      <c r="B30">
        <v>6559</v>
      </c>
      <c r="C30">
        <v>7028</v>
      </c>
      <c r="D30">
        <v>7979</v>
      </c>
      <c r="E30">
        <v>8877</v>
      </c>
      <c r="F30">
        <v>11749</v>
      </c>
      <c r="G30">
        <v>14550</v>
      </c>
      <c r="H30">
        <v>20282</v>
      </c>
      <c r="I30">
        <v>15836</v>
      </c>
      <c r="J30">
        <v>16449</v>
      </c>
      <c r="K30">
        <v>17922</v>
      </c>
      <c r="L30" t="s">
        <v>330</v>
      </c>
    </row>
    <row r="31" spans="1:12">
      <c r="A31" s="3">
        <v>40057</v>
      </c>
      <c r="B31">
        <v>3793</v>
      </c>
      <c r="C31">
        <v>4519</v>
      </c>
      <c r="D31">
        <v>5136</v>
      </c>
      <c r="E31">
        <v>5852</v>
      </c>
      <c r="F31">
        <v>8079</v>
      </c>
      <c r="G31">
        <v>10019</v>
      </c>
      <c r="H31">
        <v>13834</v>
      </c>
      <c r="I31">
        <v>11261</v>
      </c>
      <c r="J31">
        <v>11328</v>
      </c>
      <c r="L31" t="s">
        <v>331</v>
      </c>
    </row>
    <row r="32" spans="1:12">
      <c r="A32" s="3">
        <v>40059</v>
      </c>
      <c r="B32">
        <v>4063</v>
      </c>
      <c r="C32">
        <v>4715</v>
      </c>
      <c r="D32">
        <v>5151</v>
      </c>
      <c r="E32">
        <v>5956</v>
      </c>
      <c r="F32">
        <v>5977</v>
      </c>
      <c r="G32">
        <v>6454</v>
      </c>
      <c r="H32">
        <v>7761</v>
      </c>
      <c r="I32">
        <v>7623</v>
      </c>
      <c r="J32">
        <v>8189</v>
      </c>
      <c r="L32" t="s">
        <v>332</v>
      </c>
    </row>
    <row r="33" spans="1:12">
      <c r="A33" s="3">
        <v>40061</v>
      </c>
      <c r="B33">
        <v>10940</v>
      </c>
      <c r="C33">
        <v>11010</v>
      </c>
      <c r="D33">
        <v>9578</v>
      </c>
      <c r="E33">
        <v>9121</v>
      </c>
      <c r="F33">
        <v>13313</v>
      </c>
      <c r="G33">
        <v>17324</v>
      </c>
      <c r="H33">
        <v>16216</v>
      </c>
      <c r="I33">
        <v>19397</v>
      </c>
      <c r="J33">
        <v>18875</v>
      </c>
      <c r="L33" t="s">
        <v>333</v>
      </c>
    </row>
    <row r="34" spans="1:12">
      <c r="A34" s="3">
        <v>40063</v>
      </c>
      <c r="B34">
        <v>13023</v>
      </c>
      <c r="C34">
        <v>14338</v>
      </c>
      <c r="D34">
        <v>13228</v>
      </c>
      <c r="E34">
        <v>15144</v>
      </c>
      <c r="F34">
        <v>20664</v>
      </c>
      <c r="G34">
        <v>29189</v>
      </c>
      <c r="H34">
        <v>30334</v>
      </c>
      <c r="I34">
        <v>26045</v>
      </c>
      <c r="J34">
        <v>24040</v>
      </c>
      <c r="L34" t="s">
        <v>334</v>
      </c>
    </row>
    <row r="35" spans="1:12">
      <c r="A35" s="3">
        <v>40065</v>
      </c>
      <c r="B35">
        <v>28764</v>
      </c>
      <c r="C35">
        <v>30356</v>
      </c>
      <c r="D35">
        <v>30902</v>
      </c>
      <c r="E35">
        <v>29736</v>
      </c>
      <c r="F35">
        <v>20082</v>
      </c>
      <c r="G35">
        <v>22708</v>
      </c>
      <c r="H35">
        <v>28910</v>
      </c>
      <c r="I35">
        <v>22141</v>
      </c>
      <c r="J35">
        <v>23737</v>
      </c>
      <c r="L35" t="s">
        <v>21</v>
      </c>
    </row>
    <row r="36" spans="1:12">
      <c r="A36" s="3">
        <v>40067</v>
      </c>
      <c r="B36">
        <v>7010</v>
      </c>
      <c r="C36">
        <v>8183</v>
      </c>
      <c r="D36">
        <v>7125</v>
      </c>
      <c r="E36">
        <v>8192</v>
      </c>
      <c r="F36">
        <v>11122</v>
      </c>
      <c r="G36">
        <v>15107</v>
      </c>
      <c r="H36">
        <v>17392</v>
      </c>
      <c r="I36">
        <v>17664</v>
      </c>
      <c r="J36">
        <v>17430</v>
      </c>
      <c r="L36" t="s">
        <v>22</v>
      </c>
    </row>
    <row r="37" spans="1:12">
      <c r="A37" s="3">
        <v>40069</v>
      </c>
      <c r="B37">
        <v>10032</v>
      </c>
      <c r="C37">
        <v>10356</v>
      </c>
      <c r="D37">
        <v>7870</v>
      </c>
      <c r="E37">
        <v>8517</v>
      </c>
      <c r="F37">
        <v>10608</v>
      </c>
      <c r="G37">
        <v>15960</v>
      </c>
      <c r="H37">
        <v>13082</v>
      </c>
      <c r="I37">
        <v>20125</v>
      </c>
      <c r="J37">
        <v>16734</v>
      </c>
      <c r="L37" t="s">
        <v>335</v>
      </c>
    </row>
    <row r="38" spans="1:12">
      <c r="A38" s="3">
        <v>40071</v>
      </c>
      <c r="B38">
        <v>48056</v>
      </c>
      <c r="C38">
        <v>49852</v>
      </c>
      <c r="D38">
        <v>48791</v>
      </c>
      <c r="E38">
        <v>51042</v>
      </c>
      <c r="F38">
        <v>48892</v>
      </c>
      <c r="G38">
        <v>47084</v>
      </c>
      <c r="H38">
        <v>50186</v>
      </c>
      <c r="I38">
        <v>34907</v>
      </c>
      <c r="J38">
        <v>26999</v>
      </c>
      <c r="K38">
        <v>22530</v>
      </c>
      <c r="L38" t="s">
        <v>336</v>
      </c>
    </row>
    <row r="39" spans="1:12">
      <c r="A39" s="3">
        <v>40073</v>
      </c>
      <c r="B39">
        <v>13212</v>
      </c>
      <c r="C39">
        <v>14187</v>
      </c>
      <c r="D39">
        <v>12857</v>
      </c>
      <c r="E39">
        <v>10635</v>
      </c>
      <c r="F39">
        <v>12860</v>
      </c>
      <c r="G39">
        <v>15617</v>
      </c>
      <c r="H39">
        <v>15960</v>
      </c>
      <c r="I39">
        <v>15671</v>
      </c>
      <c r="J39">
        <v>18825</v>
      </c>
      <c r="K39">
        <v>18501</v>
      </c>
      <c r="L39" t="s">
        <v>337</v>
      </c>
    </row>
    <row r="40" spans="1:12">
      <c r="A40" s="3">
        <v>40075</v>
      </c>
      <c r="B40">
        <v>11347</v>
      </c>
      <c r="C40">
        <v>12711</v>
      </c>
      <c r="D40">
        <v>12532</v>
      </c>
      <c r="E40">
        <v>14825</v>
      </c>
      <c r="F40">
        <v>18926</v>
      </c>
      <c r="G40">
        <v>22817</v>
      </c>
      <c r="H40">
        <v>29630</v>
      </c>
      <c r="I40">
        <v>23094</v>
      </c>
      <c r="J40">
        <v>27526</v>
      </c>
      <c r="L40" t="s">
        <v>23</v>
      </c>
    </row>
    <row r="41" spans="1:12">
      <c r="A41" s="3">
        <v>40077</v>
      </c>
      <c r="B41">
        <v>10333</v>
      </c>
      <c r="C41">
        <v>9840</v>
      </c>
      <c r="D41">
        <v>8601</v>
      </c>
      <c r="E41">
        <v>7738</v>
      </c>
      <c r="F41">
        <v>9690</v>
      </c>
      <c r="G41">
        <v>12380</v>
      </c>
      <c r="H41">
        <v>11184</v>
      </c>
      <c r="I41">
        <v>13866</v>
      </c>
      <c r="J41">
        <v>11321</v>
      </c>
      <c r="L41" t="s">
        <v>338</v>
      </c>
    </row>
    <row r="42" spans="1:12">
      <c r="A42" s="3">
        <v>40079</v>
      </c>
      <c r="B42">
        <v>43270</v>
      </c>
      <c r="C42">
        <v>40698</v>
      </c>
      <c r="D42">
        <v>32137</v>
      </c>
      <c r="E42">
        <v>29106</v>
      </c>
      <c r="F42">
        <v>35276</v>
      </c>
      <c r="G42">
        <v>45866</v>
      </c>
      <c r="H42">
        <v>42896</v>
      </c>
      <c r="I42">
        <v>42765</v>
      </c>
      <c r="J42">
        <v>29127</v>
      </c>
      <c r="L42" t="s">
        <v>339</v>
      </c>
    </row>
    <row r="43" spans="1:12">
      <c r="A43" s="3">
        <v>40081</v>
      </c>
      <c r="B43">
        <v>29216</v>
      </c>
      <c r="C43">
        <v>26601</v>
      </c>
      <c r="D43">
        <v>19482</v>
      </c>
      <c r="E43">
        <v>18783</v>
      </c>
      <c r="F43">
        <v>22102</v>
      </c>
      <c r="G43">
        <v>29529</v>
      </c>
      <c r="H43">
        <v>33738</v>
      </c>
      <c r="I43">
        <v>33406</v>
      </c>
      <c r="J43">
        <v>34779</v>
      </c>
      <c r="K43">
        <v>27007</v>
      </c>
      <c r="L43" t="s">
        <v>27</v>
      </c>
    </row>
    <row r="44" spans="1:12">
      <c r="A44" s="3">
        <v>40083</v>
      </c>
      <c r="B44">
        <v>29011</v>
      </c>
      <c r="C44">
        <v>26881</v>
      </c>
      <c r="D44">
        <v>19645</v>
      </c>
      <c r="E44">
        <v>18662</v>
      </c>
      <c r="F44">
        <v>22170</v>
      </c>
      <c r="G44">
        <v>25245</v>
      </c>
      <c r="H44">
        <v>27761</v>
      </c>
      <c r="I44">
        <v>27550</v>
      </c>
      <c r="J44">
        <v>31740</v>
      </c>
      <c r="K44">
        <v>26563</v>
      </c>
      <c r="L44" t="s">
        <v>28</v>
      </c>
    </row>
    <row r="45" spans="1:12">
      <c r="A45" s="3">
        <v>40085</v>
      </c>
      <c r="B45">
        <v>8157</v>
      </c>
      <c r="C45">
        <v>7469</v>
      </c>
      <c r="D45">
        <v>5637</v>
      </c>
      <c r="E45">
        <v>5862</v>
      </c>
      <c r="F45">
        <v>7721</v>
      </c>
      <c r="G45">
        <v>11433</v>
      </c>
      <c r="H45">
        <v>9639</v>
      </c>
      <c r="I45">
        <v>12433</v>
      </c>
      <c r="J45">
        <v>10236</v>
      </c>
      <c r="L45" t="s">
        <v>340</v>
      </c>
    </row>
    <row r="46" spans="1:12">
      <c r="A46" s="3">
        <v>40087</v>
      </c>
      <c r="B46">
        <v>22795</v>
      </c>
      <c r="C46">
        <v>20291</v>
      </c>
      <c r="D46">
        <v>14157</v>
      </c>
      <c r="E46">
        <v>12740</v>
      </c>
      <c r="F46">
        <v>14681</v>
      </c>
      <c r="G46">
        <v>19205</v>
      </c>
      <c r="H46">
        <v>21575</v>
      </c>
      <c r="I46">
        <v>19326</v>
      </c>
      <c r="J46">
        <v>15659</v>
      </c>
      <c r="L46" t="s">
        <v>341</v>
      </c>
    </row>
    <row r="47" spans="1:12">
      <c r="A47" s="3">
        <v>40089</v>
      </c>
      <c r="B47">
        <v>33433</v>
      </c>
      <c r="C47">
        <v>36151</v>
      </c>
      <c r="D47">
        <v>28642</v>
      </c>
      <c r="E47">
        <v>25851</v>
      </c>
      <c r="F47">
        <v>31588</v>
      </c>
      <c r="G47">
        <v>41318</v>
      </c>
      <c r="H47">
        <v>34759</v>
      </c>
      <c r="I47">
        <v>37905</v>
      </c>
      <c r="J47">
        <v>20681</v>
      </c>
      <c r="L47" t="s">
        <v>342</v>
      </c>
    </row>
    <row r="48" spans="1:12">
      <c r="A48" s="3">
        <v>40091</v>
      </c>
      <c r="B48">
        <v>16779</v>
      </c>
      <c r="C48">
        <v>15562</v>
      </c>
      <c r="D48">
        <v>12472</v>
      </c>
      <c r="E48">
        <v>12371</v>
      </c>
      <c r="F48">
        <v>17829</v>
      </c>
      <c r="G48">
        <v>24097</v>
      </c>
      <c r="H48">
        <v>24924</v>
      </c>
      <c r="I48">
        <v>26404</v>
      </c>
      <c r="J48">
        <v>20961</v>
      </c>
      <c r="L48" t="s">
        <v>343</v>
      </c>
    </row>
    <row r="49" spans="1:12">
      <c r="A49" s="3">
        <v>40093</v>
      </c>
      <c r="B49">
        <v>8055</v>
      </c>
      <c r="C49">
        <v>8772</v>
      </c>
      <c r="D49">
        <v>7529</v>
      </c>
      <c r="E49">
        <v>7808</v>
      </c>
      <c r="F49">
        <v>10279</v>
      </c>
      <c r="G49">
        <v>11946</v>
      </c>
      <c r="H49">
        <v>12206</v>
      </c>
      <c r="I49">
        <v>12426</v>
      </c>
      <c r="J49">
        <v>15248</v>
      </c>
      <c r="L49" t="s">
        <v>344</v>
      </c>
    </row>
    <row r="50" spans="1:12">
      <c r="A50" s="3">
        <v>40095</v>
      </c>
      <c r="B50">
        <v>10829</v>
      </c>
      <c r="C50">
        <v>10550</v>
      </c>
      <c r="D50">
        <v>7682</v>
      </c>
      <c r="E50">
        <v>7263</v>
      </c>
      <c r="F50">
        <v>8177</v>
      </c>
      <c r="G50">
        <v>12384</v>
      </c>
      <c r="H50">
        <v>11026</v>
      </c>
      <c r="I50">
        <v>14674</v>
      </c>
      <c r="J50">
        <v>11619</v>
      </c>
      <c r="L50" t="s">
        <v>345</v>
      </c>
    </row>
    <row r="51" spans="1:12">
      <c r="A51" s="3">
        <v>40097</v>
      </c>
      <c r="B51">
        <v>33366</v>
      </c>
      <c r="C51">
        <v>32261</v>
      </c>
      <c r="D51">
        <v>23302</v>
      </c>
      <c r="E51">
        <v>20073</v>
      </c>
      <c r="F51">
        <v>19743</v>
      </c>
      <c r="G51">
        <v>21668</v>
      </c>
      <c r="H51">
        <v>17883</v>
      </c>
      <c r="I51">
        <v>16829</v>
      </c>
      <c r="J51">
        <v>13596</v>
      </c>
      <c r="L51" t="s">
        <v>346</v>
      </c>
    </row>
    <row r="52" spans="1:12">
      <c r="A52" s="3">
        <v>40099</v>
      </c>
      <c r="B52">
        <v>12042</v>
      </c>
      <c r="C52">
        <v>12147</v>
      </c>
      <c r="D52">
        <v>10669</v>
      </c>
      <c r="E52">
        <v>10622</v>
      </c>
      <c r="F52">
        <v>10775</v>
      </c>
      <c r="G52">
        <v>13841</v>
      </c>
      <c r="H52">
        <v>12410</v>
      </c>
      <c r="I52">
        <v>13115</v>
      </c>
      <c r="J52">
        <v>12744</v>
      </c>
      <c r="L52" t="s">
        <v>347</v>
      </c>
    </row>
    <row r="53" spans="1:12">
      <c r="A53" s="3">
        <v>40101</v>
      </c>
      <c r="B53">
        <v>68078</v>
      </c>
      <c r="C53">
        <v>66939</v>
      </c>
      <c r="D53">
        <v>59542</v>
      </c>
      <c r="E53">
        <v>61866</v>
      </c>
      <c r="F53">
        <v>65573</v>
      </c>
      <c r="G53">
        <v>65914</v>
      </c>
      <c r="H53">
        <v>66424</v>
      </c>
      <c r="I53">
        <v>61710</v>
      </c>
      <c r="J53">
        <v>52743</v>
      </c>
      <c r="L53" t="s">
        <v>348</v>
      </c>
    </row>
    <row r="54" spans="1:12">
      <c r="A54" s="3">
        <v>40103</v>
      </c>
      <c r="B54">
        <v>11045</v>
      </c>
      <c r="C54">
        <v>11573</v>
      </c>
      <c r="D54">
        <v>10043</v>
      </c>
      <c r="E54">
        <v>10376</v>
      </c>
      <c r="F54">
        <v>12156</v>
      </c>
      <c r="G54">
        <v>14826</v>
      </c>
      <c r="H54">
        <v>15139</v>
      </c>
      <c r="I54">
        <v>13560</v>
      </c>
      <c r="J54">
        <v>14945</v>
      </c>
      <c r="K54">
        <v>11798</v>
      </c>
      <c r="L54" t="s">
        <v>349</v>
      </c>
    </row>
    <row r="55" spans="1:12">
      <c r="A55" s="3">
        <v>40105</v>
      </c>
      <c r="B55">
        <v>9992</v>
      </c>
      <c r="C55">
        <v>11486</v>
      </c>
      <c r="D55">
        <v>9773</v>
      </c>
      <c r="E55">
        <v>10848</v>
      </c>
      <c r="F55">
        <v>12734</v>
      </c>
      <c r="G55">
        <v>15774</v>
      </c>
      <c r="H55">
        <v>13611</v>
      </c>
      <c r="I55">
        <v>15899</v>
      </c>
      <c r="J55">
        <v>14223</v>
      </c>
      <c r="L55" t="s">
        <v>350</v>
      </c>
    </row>
    <row r="56" spans="1:12">
      <c r="A56" s="3">
        <v>40107</v>
      </c>
      <c r="B56">
        <v>11551</v>
      </c>
      <c r="C56">
        <v>11125</v>
      </c>
      <c r="D56">
        <v>10683</v>
      </c>
      <c r="E56">
        <v>11706</v>
      </c>
      <c r="F56">
        <v>16948</v>
      </c>
      <c r="G56">
        <v>26279</v>
      </c>
      <c r="H56">
        <v>29016</v>
      </c>
      <c r="I56">
        <v>25051</v>
      </c>
      <c r="J56">
        <v>19995</v>
      </c>
      <c r="L56" t="s">
        <v>351</v>
      </c>
    </row>
    <row r="57" spans="1:12">
      <c r="A57" s="3">
        <v>40109</v>
      </c>
      <c r="B57">
        <v>599611</v>
      </c>
      <c r="C57">
        <v>568933</v>
      </c>
      <c r="D57">
        <v>526805</v>
      </c>
      <c r="E57">
        <v>439506</v>
      </c>
      <c r="F57">
        <v>325352</v>
      </c>
      <c r="G57">
        <v>244159</v>
      </c>
      <c r="H57">
        <v>221738</v>
      </c>
      <c r="I57">
        <v>116307</v>
      </c>
      <c r="J57">
        <v>85232</v>
      </c>
      <c r="K57">
        <v>25915</v>
      </c>
      <c r="L57" t="s">
        <v>352</v>
      </c>
    </row>
    <row r="58" spans="1:12">
      <c r="A58" s="3">
        <v>40111</v>
      </c>
      <c r="B58">
        <v>36490</v>
      </c>
      <c r="C58">
        <v>39169</v>
      </c>
      <c r="D58">
        <v>35358</v>
      </c>
      <c r="E58">
        <v>36945</v>
      </c>
      <c r="F58">
        <v>44561</v>
      </c>
      <c r="G58">
        <v>50101</v>
      </c>
      <c r="H58">
        <v>56558</v>
      </c>
      <c r="I58">
        <v>55072</v>
      </c>
      <c r="J58">
        <v>21115</v>
      </c>
      <c r="L58" t="s">
        <v>353</v>
      </c>
    </row>
    <row r="59" spans="1:12">
      <c r="A59" s="3">
        <v>40113</v>
      </c>
      <c r="B59">
        <v>41645</v>
      </c>
      <c r="C59">
        <v>39327</v>
      </c>
      <c r="D59">
        <v>29750</v>
      </c>
      <c r="E59">
        <v>32441</v>
      </c>
      <c r="F59">
        <v>33071</v>
      </c>
      <c r="G59">
        <v>41502</v>
      </c>
      <c r="H59">
        <v>47334</v>
      </c>
      <c r="I59">
        <v>36536</v>
      </c>
      <c r="J59">
        <v>20101</v>
      </c>
      <c r="L59" t="s">
        <v>354</v>
      </c>
    </row>
    <row r="60" spans="1:12">
      <c r="A60" s="3">
        <v>40115</v>
      </c>
      <c r="B60">
        <v>30561</v>
      </c>
      <c r="C60">
        <v>32870</v>
      </c>
      <c r="D60">
        <v>29800</v>
      </c>
      <c r="E60">
        <v>28301</v>
      </c>
      <c r="F60">
        <v>32218</v>
      </c>
      <c r="G60">
        <v>35849</v>
      </c>
      <c r="H60">
        <v>38542</v>
      </c>
      <c r="I60">
        <v>41108</v>
      </c>
      <c r="J60">
        <v>15713</v>
      </c>
      <c r="L60" t="s">
        <v>355</v>
      </c>
    </row>
    <row r="61" spans="1:12">
      <c r="A61" s="3">
        <v>40117</v>
      </c>
      <c r="B61">
        <v>15575</v>
      </c>
      <c r="C61">
        <v>15310</v>
      </c>
      <c r="D61">
        <v>11338</v>
      </c>
      <c r="E61">
        <v>10884</v>
      </c>
      <c r="F61">
        <v>13616</v>
      </c>
      <c r="G61">
        <v>17395</v>
      </c>
      <c r="H61">
        <v>19882</v>
      </c>
      <c r="I61">
        <v>19126</v>
      </c>
      <c r="J61">
        <v>17332</v>
      </c>
      <c r="K61">
        <v>12366</v>
      </c>
      <c r="L61" t="s">
        <v>356</v>
      </c>
    </row>
    <row r="62" spans="1:12">
      <c r="A62" s="3">
        <v>40119</v>
      </c>
      <c r="B62">
        <v>61507</v>
      </c>
      <c r="C62">
        <v>62435</v>
      </c>
      <c r="D62">
        <v>50654</v>
      </c>
      <c r="E62">
        <v>44231</v>
      </c>
      <c r="F62">
        <v>46430</v>
      </c>
      <c r="G62">
        <v>36057</v>
      </c>
      <c r="H62">
        <v>36905</v>
      </c>
      <c r="I62">
        <v>30180</v>
      </c>
      <c r="J62">
        <v>23735</v>
      </c>
      <c r="K62">
        <v>20909</v>
      </c>
      <c r="L62" t="s">
        <v>357</v>
      </c>
    </row>
    <row r="63" spans="1:12">
      <c r="A63" s="3">
        <v>40121</v>
      </c>
      <c r="B63">
        <v>40581</v>
      </c>
      <c r="C63">
        <v>40524</v>
      </c>
      <c r="D63">
        <v>37521</v>
      </c>
      <c r="E63">
        <v>34360</v>
      </c>
      <c r="F63">
        <v>41031</v>
      </c>
      <c r="G63">
        <v>48985</v>
      </c>
      <c r="H63">
        <v>50778</v>
      </c>
      <c r="I63">
        <v>52570</v>
      </c>
      <c r="J63">
        <v>47650</v>
      </c>
      <c r="L63" t="s">
        <v>358</v>
      </c>
    </row>
    <row r="64" spans="1:12">
      <c r="A64" s="3">
        <v>40123</v>
      </c>
      <c r="B64">
        <v>34119</v>
      </c>
      <c r="C64">
        <v>32598</v>
      </c>
      <c r="D64">
        <v>27867</v>
      </c>
      <c r="E64">
        <v>28089</v>
      </c>
      <c r="F64">
        <v>30875</v>
      </c>
      <c r="G64">
        <v>39792</v>
      </c>
      <c r="H64">
        <v>32469</v>
      </c>
      <c r="I64">
        <v>30949</v>
      </c>
      <c r="J64">
        <v>24331</v>
      </c>
      <c r="L64" t="s">
        <v>359</v>
      </c>
    </row>
    <row r="65" spans="1:12">
      <c r="A65" s="3">
        <v>40125</v>
      </c>
      <c r="B65">
        <v>58760</v>
      </c>
      <c r="C65">
        <v>55239</v>
      </c>
      <c r="D65">
        <v>43134</v>
      </c>
      <c r="E65">
        <v>41486</v>
      </c>
      <c r="F65">
        <v>43517</v>
      </c>
      <c r="G65">
        <v>54377</v>
      </c>
      <c r="H65">
        <v>66572</v>
      </c>
      <c r="I65">
        <v>46028</v>
      </c>
      <c r="J65">
        <v>43595</v>
      </c>
      <c r="K65">
        <v>26412</v>
      </c>
      <c r="L65" t="s">
        <v>360</v>
      </c>
    </row>
    <row r="66" spans="1:12">
      <c r="A66" s="3">
        <v>40127</v>
      </c>
      <c r="B66">
        <v>10997</v>
      </c>
      <c r="C66">
        <v>11773</v>
      </c>
      <c r="D66">
        <v>9385</v>
      </c>
      <c r="E66">
        <v>9088</v>
      </c>
      <c r="F66">
        <v>12001</v>
      </c>
      <c r="G66">
        <v>19466</v>
      </c>
      <c r="H66">
        <v>14744</v>
      </c>
      <c r="I66">
        <v>17514</v>
      </c>
      <c r="J66">
        <v>10118</v>
      </c>
      <c r="L66" t="s">
        <v>361</v>
      </c>
    </row>
    <row r="67" spans="1:12">
      <c r="A67" s="3">
        <v>40129</v>
      </c>
      <c r="B67">
        <v>4147</v>
      </c>
      <c r="C67">
        <v>4799</v>
      </c>
      <c r="D67">
        <v>4452</v>
      </c>
      <c r="E67">
        <v>5090</v>
      </c>
      <c r="F67">
        <v>7395</v>
      </c>
      <c r="G67">
        <v>10736</v>
      </c>
      <c r="H67">
        <v>14164</v>
      </c>
      <c r="I67">
        <v>10638</v>
      </c>
      <c r="J67">
        <v>12861</v>
      </c>
      <c r="K67">
        <v>6190</v>
      </c>
      <c r="L67" t="s">
        <v>362</v>
      </c>
    </row>
    <row r="68" spans="1:12">
      <c r="A68" s="3">
        <v>40131</v>
      </c>
      <c r="B68">
        <v>55170</v>
      </c>
      <c r="C68">
        <v>46436</v>
      </c>
      <c r="D68">
        <v>28425</v>
      </c>
      <c r="E68">
        <v>20614</v>
      </c>
      <c r="F68">
        <v>19532</v>
      </c>
      <c r="G68">
        <v>21078</v>
      </c>
      <c r="H68">
        <v>18956</v>
      </c>
      <c r="I68">
        <v>17605</v>
      </c>
      <c r="J68">
        <v>17736</v>
      </c>
      <c r="L68" t="s">
        <v>363</v>
      </c>
    </row>
    <row r="69" spans="1:12">
      <c r="A69" s="3">
        <v>40133</v>
      </c>
      <c r="B69">
        <v>25412</v>
      </c>
      <c r="C69">
        <v>27473</v>
      </c>
      <c r="D69">
        <v>25144</v>
      </c>
      <c r="E69">
        <v>28066</v>
      </c>
      <c r="F69">
        <v>40672</v>
      </c>
      <c r="G69">
        <v>61201</v>
      </c>
      <c r="H69">
        <v>79621</v>
      </c>
      <c r="I69">
        <v>23808</v>
      </c>
      <c r="J69">
        <v>19964</v>
      </c>
      <c r="L69" t="s">
        <v>364</v>
      </c>
    </row>
    <row r="70" spans="1:12">
      <c r="A70" s="3">
        <v>40135</v>
      </c>
      <c r="B70">
        <v>33828</v>
      </c>
      <c r="C70">
        <v>30749</v>
      </c>
      <c r="D70">
        <v>23370</v>
      </c>
      <c r="E70">
        <v>18001</v>
      </c>
      <c r="F70">
        <v>19773</v>
      </c>
      <c r="G70">
        <v>23138</v>
      </c>
      <c r="H70">
        <v>19505</v>
      </c>
      <c r="I70">
        <v>26786</v>
      </c>
      <c r="J70">
        <v>25005</v>
      </c>
      <c r="L70" t="s">
        <v>365</v>
      </c>
    </row>
    <row r="71" spans="1:12">
      <c r="A71" s="3">
        <v>40137</v>
      </c>
      <c r="B71">
        <v>42299</v>
      </c>
      <c r="C71">
        <v>43419</v>
      </c>
      <c r="D71">
        <v>35902</v>
      </c>
      <c r="E71">
        <v>37990</v>
      </c>
      <c r="F71">
        <v>34071</v>
      </c>
      <c r="G71">
        <v>31090</v>
      </c>
      <c r="H71">
        <v>33069</v>
      </c>
      <c r="I71">
        <v>24692</v>
      </c>
      <c r="J71">
        <v>22252</v>
      </c>
      <c r="L71" t="s">
        <v>366</v>
      </c>
    </row>
    <row r="72" spans="1:12">
      <c r="A72" s="3">
        <v>40139</v>
      </c>
      <c r="B72">
        <v>16419</v>
      </c>
      <c r="C72">
        <v>17727</v>
      </c>
      <c r="D72">
        <v>16352</v>
      </c>
      <c r="E72">
        <v>14162</v>
      </c>
      <c r="F72">
        <v>14235</v>
      </c>
      <c r="G72">
        <v>9896</v>
      </c>
      <c r="H72">
        <v>14100</v>
      </c>
      <c r="I72">
        <v>13975</v>
      </c>
      <c r="J72">
        <v>14249</v>
      </c>
      <c r="L72" t="s">
        <v>367</v>
      </c>
    </row>
    <row r="73" spans="1:12">
      <c r="A73" s="3">
        <v>40141</v>
      </c>
      <c r="B73">
        <v>10384</v>
      </c>
      <c r="C73">
        <v>12398</v>
      </c>
      <c r="D73">
        <v>12901</v>
      </c>
      <c r="E73">
        <v>14654</v>
      </c>
      <c r="F73">
        <v>17598</v>
      </c>
      <c r="G73">
        <v>20754</v>
      </c>
      <c r="H73">
        <v>24390</v>
      </c>
      <c r="I73">
        <v>22433</v>
      </c>
      <c r="J73">
        <v>18650</v>
      </c>
      <c r="L73" t="s">
        <v>368</v>
      </c>
    </row>
    <row r="74" spans="1:12">
      <c r="A74" s="3">
        <v>40143</v>
      </c>
      <c r="B74">
        <v>503341</v>
      </c>
      <c r="C74">
        <v>470593</v>
      </c>
      <c r="D74">
        <v>401663</v>
      </c>
      <c r="E74">
        <v>346038</v>
      </c>
      <c r="F74">
        <v>251686</v>
      </c>
      <c r="G74">
        <v>193363</v>
      </c>
      <c r="H74">
        <v>187574</v>
      </c>
      <c r="I74">
        <v>109023</v>
      </c>
      <c r="J74">
        <v>34995</v>
      </c>
      <c r="L74" t="s">
        <v>369</v>
      </c>
    </row>
    <row r="75" spans="1:12">
      <c r="A75" s="3">
        <v>40145</v>
      </c>
      <c r="B75">
        <v>47883</v>
      </c>
      <c r="C75">
        <v>41801</v>
      </c>
      <c r="D75">
        <v>22163</v>
      </c>
      <c r="E75">
        <v>15673</v>
      </c>
      <c r="F75">
        <v>16741</v>
      </c>
      <c r="G75">
        <v>21642</v>
      </c>
      <c r="H75">
        <v>22428</v>
      </c>
      <c r="I75">
        <v>21371</v>
      </c>
      <c r="J75">
        <v>22086</v>
      </c>
      <c r="L75" t="s">
        <v>370</v>
      </c>
    </row>
    <row r="76" spans="1:12">
      <c r="A76" s="3">
        <v>40147</v>
      </c>
      <c r="B76">
        <v>48066</v>
      </c>
      <c r="C76">
        <v>48113</v>
      </c>
      <c r="D76">
        <v>42277</v>
      </c>
      <c r="E76">
        <v>42347</v>
      </c>
      <c r="F76">
        <v>32880</v>
      </c>
      <c r="G76">
        <v>30559</v>
      </c>
      <c r="H76">
        <v>27777</v>
      </c>
      <c r="I76">
        <v>27002</v>
      </c>
      <c r="J76">
        <v>17484</v>
      </c>
      <c r="L76" t="s">
        <v>33</v>
      </c>
    </row>
    <row r="77" spans="1:12">
      <c r="A77" s="3">
        <v>40149</v>
      </c>
      <c r="B77">
        <v>11441</v>
      </c>
      <c r="C77">
        <v>13798</v>
      </c>
      <c r="D77">
        <v>12141</v>
      </c>
      <c r="E77">
        <v>18121</v>
      </c>
      <c r="F77">
        <v>17657</v>
      </c>
      <c r="G77">
        <v>22279</v>
      </c>
      <c r="H77">
        <v>29435</v>
      </c>
      <c r="I77">
        <v>22237</v>
      </c>
      <c r="J77">
        <v>25034</v>
      </c>
      <c r="K77">
        <v>15001</v>
      </c>
      <c r="L77" t="s">
        <v>371</v>
      </c>
    </row>
    <row r="78" spans="1:12">
      <c r="A78" s="3">
        <v>40151</v>
      </c>
      <c r="B78">
        <v>9103</v>
      </c>
      <c r="C78">
        <v>10923</v>
      </c>
      <c r="D78">
        <v>11920</v>
      </c>
      <c r="E78">
        <v>11932</v>
      </c>
      <c r="F78">
        <v>14526</v>
      </c>
      <c r="G78">
        <v>14915</v>
      </c>
      <c r="H78">
        <v>17005</v>
      </c>
      <c r="I78">
        <v>15939</v>
      </c>
      <c r="J78">
        <v>17567</v>
      </c>
      <c r="K78">
        <v>34975</v>
      </c>
      <c r="L78" t="s">
        <v>372</v>
      </c>
    </row>
    <row r="79" spans="1:12">
      <c r="A79" s="3">
        <v>40153</v>
      </c>
      <c r="B79">
        <v>18976</v>
      </c>
      <c r="C79">
        <v>21172</v>
      </c>
      <c r="D79">
        <v>15537</v>
      </c>
      <c r="E79">
        <v>13902</v>
      </c>
      <c r="F79">
        <v>14383</v>
      </c>
      <c r="G79">
        <v>16270</v>
      </c>
      <c r="H79">
        <v>15844</v>
      </c>
      <c r="I79">
        <v>14663</v>
      </c>
      <c r="J79">
        <v>16592</v>
      </c>
      <c r="K79">
        <v>7469</v>
      </c>
      <c r="L79" t="s">
        <v>373</v>
      </c>
    </row>
    <row r="80" spans="1:12">
      <c r="A80" s="2"/>
    </row>
    <row r="162" spans="1:1">
      <c r="A16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N21" sqref="N21"/>
    </sheetView>
  </sheetViews>
  <sheetFormatPr defaultRowHeight="15"/>
  <cols>
    <col min="2" max="2" width="10.42578125" customWidth="1"/>
    <col min="4" max="4" width="9.85546875" customWidth="1"/>
    <col min="5" max="5" width="10" customWidth="1"/>
    <col min="6" max="6" width="11.28515625" customWidth="1"/>
    <col min="7" max="7" width="13.85546875" customWidth="1"/>
    <col min="13" max="13" width="11" bestFit="1" customWidth="1"/>
    <col min="14" max="14" width="11" customWidth="1"/>
    <col min="15" max="15" width="12" bestFit="1" customWidth="1"/>
    <col min="20" max="20" width="9.42578125" customWidth="1"/>
    <col min="21" max="21" width="13" customWidth="1"/>
    <col min="22" max="22" width="9.5703125" bestFit="1" customWidth="1"/>
    <col min="23" max="23" width="12.140625" customWidth="1"/>
  </cols>
  <sheetData>
    <row r="1" spans="1:23">
      <c r="A1" t="s">
        <v>375</v>
      </c>
      <c r="B1" t="s">
        <v>14</v>
      </c>
      <c r="C1" t="s">
        <v>5</v>
      </c>
      <c r="D1" t="s">
        <v>167</v>
      </c>
      <c r="E1" t="s">
        <v>194</v>
      </c>
      <c r="F1" t="s">
        <v>303</v>
      </c>
      <c r="G1" t="s">
        <v>376</v>
      </c>
      <c r="H1" t="s">
        <v>377</v>
      </c>
      <c r="J1" t="s">
        <v>389</v>
      </c>
      <c r="K1" t="s">
        <v>378</v>
      </c>
      <c r="M1" t="s">
        <v>382</v>
      </c>
      <c r="N1" t="s">
        <v>392</v>
      </c>
      <c r="O1" t="s">
        <v>385</v>
      </c>
      <c r="P1" t="s">
        <v>383</v>
      </c>
      <c r="T1" t="s">
        <v>4</v>
      </c>
      <c r="U1" t="s">
        <v>393</v>
      </c>
      <c r="V1" t="s">
        <v>387</v>
      </c>
      <c r="W1" t="s">
        <v>388</v>
      </c>
    </row>
    <row r="2" spans="1:23" ht="15.75" thickBot="1">
      <c r="A2">
        <v>1900</v>
      </c>
      <c r="B2">
        <v>3766</v>
      </c>
      <c r="C2">
        <v>759</v>
      </c>
      <c r="D2">
        <v>304</v>
      </c>
      <c r="E2">
        <v>327</v>
      </c>
      <c r="G2">
        <v>1</v>
      </c>
      <c r="J2">
        <f>Table1[[#This Row],[Cimarron]]</f>
        <v>0</v>
      </c>
      <c r="K2" t="s">
        <v>379</v>
      </c>
      <c r="L2">
        <v>1950</v>
      </c>
      <c r="M2">
        <f>$L$3*EXP((Table1[[#This Row],[Year]]-$L$2)*$L$4)</f>
        <v>13186.050059126947</v>
      </c>
      <c r="N2">
        <v>10</v>
      </c>
      <c r="O2">
        <f>(M2-J2)^2*N2</f>
        <v>1738719161.6180177</v>
      </c>
      <c r="P2">
        <f>J2-M2</f>
        <v>-13186.050059126947</v>
      </c>
      <c r="R2">
        <f>RSQ(M10:M47,J10:J47)</f>
        <v>0.94435600466112568</v>
      </c>
      <c r="T2" t="s">
        <v>5</v>
      </c>
      <c r="U2" t="s">
        <v>391</v>
      </c>
      <c r="V2" s="4">
        <v>0.13763436530940407</v>
      </c>
      <c r="W2" s="6">
        <v>-7.0829534012187983E-4</v>
      </c>
    </row>
    <row r="3" spans="1:23" ht="15.75" thickBot="1">
      <c r="A3">
        <v>1910</v>
      </c>
      <c r="B3">
        <v>9520</v>
      </c>
      <c r="C3">
        <v>2516</v>
      </c>
      <c r="D3">
        <v>1333</v>
      </c>
      <c r="E3">
        <v>1034</v>
      </c>
      <c r="F3">
        <v>4553</v>
      </c>
      <c r="G3">
        <v>1</v>
      </c>
      <c r="J3">
        <f>Table1[[#This Row],[Cimarron]]</f>
        <v>4553</v>
      </c>
      <c r="K3" t="s">
        <v>380</v>
      </c>
      <c r="L3">
        <v>6190.0537872579835</v>
      </c>
      <c r="M3">
        <f>$L$3*EXP((Table1[[#This Row],[Year]]-$L$2)*$L$4)</f>
        <v>11335.238455802546</v>
      </c>
      <c r="N3">
        <v>10</v>
      </c>
      <c r="O3">
        <f t="shared" ref="O3:O47" si="0">(M3-J3)^2*N3</f>
        <v>459987584.71366906</v>
      </c>
      <c r="P3">
        <f t="shared" ref="P3:P47" si="1">J3-M3</f>
        <v>-6782.238455802546</v>
      </c>
      <c r="T3" s="7" t="s">
        <v>5</v>
      </c>
      <c r="U3" s="8" t="s">
        <v>390</v>
      </c>
      <c r="V3" s="9">
        <v>0.96845268498874648</v>
      </c>
      <c r="W3" s="10">
        <v>-1.1998873626795451E-2</v>
      </c>
    </row>
    <row r="4" spans="1:23" ht="15.75" thickBot="1">
      <c r="A4">
        <v>1920</v>
      </c>
      <c r="B4">
        <v>13845</v>
      </c>
      <c r="C4">
        <v>8721</v>
      </c>
      <c r="D4">
        <v>3177</v>
      </c>
      <c r="E4">
        <v>908</v>
      </c>
      <c r="F4">
        <v>3436</v>
      </c>
      <c r="G4">
        <v>1</v>
      </c>
      <c r="J4">
        <f>Table1[[#This Row],[Cimarron]]</f>
        <v>3436</v>
      </c>
      <c r="K4" t="s">
        <v>381</v>
      </c>
      <c r="L4">
        <v>-1.5124313620608024E-2</v>
      </c>
      <c r="M4">
        <f>$L$3*EXP((Table1[[#This Row],[Year]]-$L$2)*$L$4)</f>
        <v>9744.2092418699704</v>
      </c>
      <c r="N4">
        <v>10</v>
      </c>
      <c r="O4">
        <f t="shared" si="0"/>
        <v>397935038.39213705</v>
      </c>
      <c r="P4">
        <f t="shared" si="1"/>
        <v>-6308.2092418699704</v>
      </c>
      <c r="T4" s="7" t="s">
        <v>5</v>
      </c>
      <c r="U4" s="8" t="s">
        <v>386</v>
      </c>
      <c r="V4" s="9">
        <v>0.95655216943455634</v>
      </c>
      <c r="W4" s="10">
        <v>-1.1052448143397332E-2</v>
      </c>
    </row>
    <row r="5" spans="1:23" ht="15.75" thickBot="1">
      <c r="A5">
        <v>1930</v>
      </c>
      <c r="B5">
        <v>14762</v>
      </c>
      <c r="C5">
        <v>10570</v>
      </c>
      <c r="D5">
        <v>4092</v>
      </c>
      <c r="E5">
        <v>2152</v>
      </c>
      <c r="F5">
        <v>5408</v>
      </c>
      <c r="G5">
        <v>1</v>
      </c>
      <c r="J5">
        <f>Table1[[#This Row],[Cimarron]]</f>
        <v>5408</v>
      </c>
      <c r="K5" t="s">
        <v>384</v>
      </c>
      <c r="L5">
        <f>(SUM(O10:O47)/SUM(N10:N47))^0.5</f>
        <v>121.85662178114383</v>
      </c>
      <c r="M5">
        <f>$L$3*EXP((Table1[[#This Row],[Year]]-$L$2)*$L$4)</f>
        <v>8376.4990140758018</v>
      </c>
      <c r="N5">
        <v>10</v>
      </c>
      <c r="O5">
        <f t="shared" si="0"/>
        <v>88119863.965690076</v>
      </c>
      <c r="P5">
        <f t="shared" si="1"/>
        <v>-2968.4990140758018</v>
      </c>
      <c r="T5" t="s">
        <v>303</v>
      </c>
      <c r="U5" t="s">
        <v>391</v>
      </c>
      <c r="V5" s="4">
        <v>0.64758119676520498</v>
      </c>
      <c r="W5" s="6">
        <v>-4.2914661834889392E-3</v>
      </c>
    </row>
    <row r="6" spans="1:23" ht="15.75" thickBot="1">
      <c r="A6">
        <v>1940</v>
      </c>
      <c r="B6">
        <v>12304</v>
      </c>
      <c r="C6">
        <v>6207</v>
      </c>
      <c r="D6">
        <v>2186</v>
      </c>
      <c r="E6">
        <v>1443</v>
      </c>
      <c r="F6">
        <v>3654</v>
      </c>
      <c r="G6">
        <v>1</v>
      </c>
      <c r="J6">
        <f>Table1[[#This Row],[Cimarron]]</f>
        <v>3654</v>
      </c>
      <c r="M6">
        <f>$L$3*EXP((Table1[[#This Row],[Year]]-$L$2)*$L$4)</f>
        <v>7200.7624211636567</v>
      </c>
      <c r="N6">
        <v>10</v>
      </c>
      <c r="O6">
        <f t="shared" si="0"/>
        <v>125795236.72178684</v>
      </c>
      <c r="P6">
        <f t="shared" si="1"/>
        <v>-3546.7624211636567</v>
      </c>
      <c r="T6" s="11" t="s">
        <v>303</v>
      </c>
      <c r="U6" s="12" t="s">
        <v>390</v>
      </c>
      <c r="V6" s="13">
        <v>0.91204925612740229</v>
      </c>
      <c r="W6" s="14">
        <v>-9.8191288969517506E-3</v>
      </c>
    </row>
    <row r="7" spans="1:23" ht="15.75" thickBot="1">
      <c r="A7">
        <v>1950</v>
      </c>
      <c r="B7">
        <v>14836</v>
      </c>
      <c r="C7">
        <v>7964</v>
      </c>
      <c r="D7">
        <v>2610</v>
      </c>
      <c r="E7">
        <v>2263</v>
      </c>
      <c r="F7">
        <v>4589</v>
      </c>
      <c r="G7">
        <v>1</v>
      </c>
      <c r="H7">
        <v>1</v>
      </c>
      <c r="J7">
        <f>Table1[[#This Row],[Cimarron]]</f>
        <v>4589</v>
      </c>
      <c r="M7">
        <f>$L$3*EXP((Table1[[#This Row],[Year]]-$L$2)*$L$4)</f>
        <v>6190.0537872579835</v>
      </c>
      <c r="N7">
        <v>10</v>
      </c>
      <c r="O7">
        <f t="shared" si="0"/>
        <v>25633732.296931319</v>
      </c>
      <c r="P7">
        <f t="shared" si="1"/>
        <v>-1601.0537872579835</v>
      </c>
      <c r="T7" s="7" t="s">
        <v>303</v>
      </c>
      <c r="U7" s="8" t="s">
        <v>386</v>
      </c>
      <c r="V7" s="9">
        <v>0.94435600466112568</v>
      </c>
      <c r="W7" s="10">
        <v>-1.5124313620608024E-2</v>
      </c>
    </row>
    <row r="8" spans="1:23">
      <c r="A8">
        <v>1960</v>
      </c>
      <c r="B8">
        <v>13296</v>
      </c>
      <c r="C8">
        <v>6310</v>
      </c>
      <c r="D8">
        <v>3354</v>
      </c>
      <c r="E8">
        <v>2108</v>
      </c>
      <c r="F8">
        <v>4496</v>
      </c>
      <c r="G8">
        <v>1</v>
      </c>
      <c r="H8">
        <v>1</v>
      </c>
      <c r="J8">
        <f>Table1[[#This Row],[Cimarron]]</f>
        <v>4496</v>
      </c>
      <c r="M8">
        <f>$L$3*EXP((Table1[[#This Row],[Year]]-$L$2)*$L$4)</f>
        <v>5321.2095675494938</v>
      </c>
      <c r="N8">
        <v>10</v>
      </c>
      <c r="O8">
        <f>(M8-J8)^2*N8</f>
        <v>6809708.3037522258</v>
      </c>
      <c r="P8">
        <f t="shared" si="1"/>
        <v>-825.20956754949384</v>
      </c>
      <c r="T8" t="s">
        <v>167</v>
      </c>
      <c r="U8" t="s">
        <v>391</v>
      </c>
      <c r="V8" s="4">
        <v>0.19018320893643367</v>
      </c>
      <c r="W8" s="6">
        <v>5.2140598015949632E-3</v>
      </c>
    </row>
    <row r="9" spans="1:23" ht="15.75" thickBot="1">
      <c r="A9">
        <v>1970</v>
      </c>
      <c r="B9">
        <v>13258</v>
      </c>
      <c r="C9">
        <v>5674</v>
      </c>
      <c r="D9">
        <v>3576</v>
      </c>
      <c r="E9">
        <v>2287</v>
      </c>
      <c r="F9">
        <v>4145</v>
      </c>
      <c r="G9">
        <v>1</v>
      </c>
      <c r="H9">
        <v>1</v>
      </c>
      <c r="J9">
        <f>Table1[[#This Row],[Cimarron]]</f>
        <v>4145</v>
      </c>
      <c r="M9">
        <f>$L$3*EXP((Table1[[#This Row],[Year]]-$L$2)*$L$4)</f>
        <v>4574.317483325638</v>
      </c>
      <c r="N9">
        <v>10</v>
      </c>
      <c r="O9">
        <f t="shared" si="0"/>
        <v>1843135.0148905949</v>
      </c>
      <c r="P9">
        <f t="shared" si="1"/>
        <v>-429.31748332563802</v>
      </c>
      <c r="T9" t="s">
        <v>167</v>
      </c>
      <c r="U9" t="s">
        <v>390</v>
      </c>
      <c r="V9" s="4">
        <v>0.15533080894330203</v>
      </c>
      <c r="W9" s="6">
        <v>9.6374480385837645E-4</v>
      </c>
    </row>
    <row r="10" spans="1:23" ht="15.75" thickBot="1">
      <c r="A10">
        <v>1980</v>
      </c>
      <c r="B10">
        <v>13070</v>
      </c>
      <c r="C10">
        <v>5419</v>
      </c>
      <c r="D10">
        <v>3454</v>
      </c>
      <c r="E10">
        <v>2339</v>
      </c>
      <c r="F10">
        <v>3648</v>
      </c>
      <c r="G10">
        <v>1</v>
      </c>
      <c r="H10">
        <v>1</v>
      </c>
      <c r="J10">
        <f>Table1[[#This Row],[Cimarron]]</f>
        <v>3648</v>
      </c>
      <c r="M10">
        <f>$L$3*EXP((Table1[[#This Row],[Year]]-$L$2)*$L$4)</f>
        <v>3932.2601699174611</v>
      </c>
      <c r="N10">
        <v>1</v>
      </c>
      <c r="O10">
        <f t="shared" si="0"/>
        <v>80803.84420150386</v>
      </c>
      <c r="P10">
        <f t="shared" si="1"/>
        <v>-284.2601699174611</v>
      </c>
      <c r="T10" s="7" t="s">
        <v>167</v>
      </c>
      <c r="U10" s="8" t="s">
        <v>386</v>
      </c>
      <c r="V10" s="9">
        <v>0.78123014814419445</v>
      </c>
      <c r="W10" s="10">
        <v>-5.1472626194342952E-3</v>
      </c>
    </row>
    <row r="11" spans="1:23">
      <c r="A11">
        <v>1981</v>
      </c>
      <c r="B11">
        <v>13024</v>
      </c>
      <c r="C11">
        <v>5300</v>
      </c>
      <c r="D11">
        <v>3456</v>
      </c>
      <c r="E11">
        <v>2353</v>
      </c>
      <c r="F11">
        <v>3709</v>
      </c>
      <c r="H11">
        <v>1</v>
      </c>
      <c r="J11">
        <f>Table1[[#This Row],[Cimarron]]</f>
        <v>3709</v>
      </c>
      <c r="M11">
        <f>$L$3*EXP((Table1[[#This Row],[Year]]-$L$2)*$L$4)</f>
        <v>3873.2349172257468</v>
      </c>
      <c r="N11">
        <v>1</v>
      </c>
      <c r="O11">
        <f t="shared" si="0"/>
        <v>26973.108036147907</v>
      </c>
      <c r="P11">
        <f t="shared" si="1"/>
        <v>-164.23491722574681</v>
      </c>
      <c r="T11" t="s">
        <v>14</v>
      </c>
      <c r="U11" t="s">
        <v>391</v>
      </c>
      <c r="V11" s="4">
        <v>0.13122364483669607</v>
      </c>
      <c r="W11" s="6">
        <v>3.0154501152964376E-3</v>
      </c>
    </row>
    <row r="12" spans="1:23">
      <c r="A12">
        <v>1982</v>
      </c>
      <c r="B12">
        <v>13262</v>
      </c>
      <c r="C12">
        <v>5241</v>
      </c>
      <c r="D12">
        <v>3505</v>
      </c>
      <c r="E12">
        <v>2337</v>
      </c>
      <c r="F12">
        <v>3648</v>
      </c>
      <c r="H12">
        <v>1</v>
      </c>
      <c r="J12">
        <f>Table1[[#This Row],[Cimarron]]</f>
        <v>3648</v>
      </c>
      <c r="M12">
        <f>$L$3*EXP((Table1[[#This Row],[Year]]-$L$2)*$L$4)</f>
        <v>3815.0956640113741</v>
      </c>
      <c r="N12">
        <v>1</v>
      </c>
      <c r="O12">
        <f t="shared" si="0"/>
        <v>27920.960931402016</v>
      </c>
      <c r="P12">
        <f t="shared" si="1"/>
        <v>-167.09566401137408</v>
      </c>
      <c r="T12" t="s">
        <v>14</v>
      </c>
      <c r="U12" t="s">
        <v>390</v>
      </c>
      <c r="V12" s="4">
        <v>0.30826758754117584</v>
      </c>
      <c r="W12" s="6">
        <v>-1.4759081342726012E-3</v>
      </c>
    </row>
    <row r="13" spans="1:23">
      <c r="A13">
        <v>1983</v>
      </c>
      <c r="B13">
        <v>13813</v>
      </c>
      <c r="C13">
        <v>5186</v>
      </c>
      <c r="D13">
        <v>3552</v>
      </c>
      <c r="E13">
        <v>2440</v>
      </c>
      <c r="F13">
        <v>3806</v>
      </c>
      <c r="H13">
        <v>1</v>
      </c>
      <c r="J13">
        <f>Table1[[#This Row],[Cimarron]]</f>
        <v>3806</v>
      </c>
      <c r="M13">
        <f>$L$3*EXP((Table1[[#This Row],[Year]]-$L$2)*$L$4)</f>
        <v>3757.8291109653519</v>
      </c>
      <c r="N13">
        <v>1</v>
      </c>
      <c r="O13">
        <f t="shared" si="0"/>
        <v>2320.4345503883806</v>
      </c>
      <c r="P13">
        <f t="shared" si="1"/>
        <v>48.170889034648098</v>
      </c>
      <c r="T13" t="s">
        <v>14</v>
      </c>
      <c r="U13" t="s">
        <v>386</v>
      </c>
      <c r="V13" s="4">
        <v>0.35121778552221833</v>
      </c>
      <c r="W13" s="6">
        <v>-2.7367441118184401E-3</v>
      </c>
    </row>
    <row r="14" spans="1:23">
      <c r="A14">
        <v>1984</v>
      </c>
      <c r="B14">
        <v>14223</v>
      </c>
      <c r="C14">
        <v>5112</v>
      </c>
      <c r="D14">
        <v>3534</v>
      </c>
      <c r="E14">
        <v>2390</v>
      </c>
      <c r="F14">
        <v>3853</v>
      </c>
      <c r="H14">
        <v>1</v>
      </c>
      <c r="J14">
        <f>Table1[[#This Row],[Cimarron]]</f>
        <v>3853</v>
      </c>
      <c r="M14">
        <f>$L$3*EXP((Table1[[#This Row],[Year]]-$L$2)*$L$4)</f>
        <v>3701.4221584081752</v>
      </c>
      <c r="N14">
        <v>1</v>
      </c>
      <c r="O14">
        <f t="shared" si="0"/>
        <v>22975.842061636344</v>
      </c>
      <c r="P14">
        <f t="shared" si="1"/>
        <v>151.57784159182484</v>
      </c>
      <c r="T14" t="s">
        <v>194</v>
      </c>
      <c r="U14" t="s">
        <v>391</v>
      </c>
      <c r="V14" s="4">
        <v>0.4119893603897537</v>
      </c>
      <c r="W14" s="6">
        <v>7.0885678672301935E-3</v>
      </c>
    </row>
    <row r="15" spans="1:23">
      <c r="A15">
        <v>1985</v>
      </c>
      <c r="B15">
        <v>14116</v>
      </c>
      <c r="C15">
        <v>4992</v>
      </c>
      <c r="D15">
        <v>3560</v>
      </c>
      <c r="E15">
        <v>2379</v>
      </c>
      <c r="F15">
        <v>3790</v>
      </c>
      <c r="H15">
        <v>1</v>
      </c>
      <c r="J15">
        <f>Table1[[#This Row],[Cimarron]]</f>
        <v>3790</v>
      </c>
      <c r="M15">
        <f>$L$3*EXP((Table1[[#This Row],[Year]]-$L$2)*$L$4)</f>
        <v>3645.8619032932797</v>
      </c>
      <c r="N15">
        <v>1</v>
      </c>
      <c r="O15">
        <f t="shared" si="0"/>
        <v>20775.790922235843</v>
      </c>
      <c r="P15">
        <f t="shared" si="1"/>
        <v>144.13809670672026</v>
      </c>
      <c r="T15" t="s">
        <v>194</v>
      </c>
      <c r="U15" t="s">
        <v>390</v>
      </c>
      <c r="V15" s="4">
        <v>0.2097016926892164</v>
      </c>
      <c r="W15" s="6">
        <v>6.3999999999999997E-5</v>
      </c>
    </row>
    <row r="16" spans="1:23">
      <c r="A16">
        <v>1986</v>
      </c>
      <c r="B16">
        <v>14113</v>
      </c>
      <c r="C16">
        <v>4873</v>
      </c>
      <c r="D16">
        <v>3577</v>
      </c>
      <c r="E16">
        <v>2423</v>
      </c>
      <c r="F16">
        <v>3763</v>
      </c>
      <c r="H16">
        <v>1</v>
      </c>
      <c r="J16">
        <f>Table1[[#This Row],[Cimarron]]</f>
        <v>3763</v>
      </c>
      <c r="M16">
        <f>$L$3*EXP((Table1[[#This Row],[Year]]-$L$2)*$L$4)</f>
        <v>3591.135636255487</v>
      </c>
      <c r="N16">
        <v>1</v>
      </c>
      <c r="O16">
        <f t="shared" si="0"/>
        <v>29537.359525306259</v>
      </c>
      <c r="P16">
        <f t="shared" si="1"/>
        <v>171.86436374451296</v>
      </c>
      <c r="T16" t="s">
        <v>194</v>
      </c>
      <c r="U16" t="s">
        <v>386</v>
      </c>
      <c r="V16" s="4">
        <v>0.64134328277118546</v>
      </c>
      <c r="W16" s="6">
        <v>-3.4874727944600638E-3</v>
      </c>
    </row>
    <row r="17" spans="1:16">
      <c r="A17">
        <v>1987</v>
      </c>
      <c r="B17">
        <v>14001</v>
      </c>
      <c r="C17">
        <v>4873</v>
      </c>
      <c r="D17">
        <v>3568</v>
      </c>
      <c r="E17">
        <v>2441</v>
      </c>
      <c r="F17">
        <v>3891</v>
      </c>
      <c r="H17">
        <v>1</v>
      </c>
      <c r="J17">
        <f>Table1[[#This Row],[Cimarron]]</f>
        <v>3891</v>
      </c>
      <c r="M17">
        <f>$L$3*EXP((Table1[[#This Row],[Year]]-$L$2)*$L$4)</f>
        <v>3537.2308387037388</v>
      </c>
      <c r="N17">
        <v>1</v>
      </c>
      <c r="O17">
        <f t="shared" si="0"/>
        <v>125152.61948426011</v>
      </c>
      <c r="P17">
        <f t="shared" si="1"/>
        <v>353.76916129626125</v>
      </c>
    </row>
    <row r="18" spans="1:16">
      <c r="A18">
        <v>1988</v>
      </c>
      <c r="B18">
        <v>13945</v>
      </c>
      <c r="C18">
        <v>4828</v>
      </c>
      <c r="D18">
        <v>3545</v>
      </c>
      <c r="E18">
        <v>2413</v>
      </c>
      <c r="F18">
        <v>3551</v>
      </c>
      <c r="H18">
        <v>1</v>
      </c>
      <c r="J18">
        <f>Table1[[#This Row],[Cimarron]]</f>
        <v>3551</v>
      </c>
      <c r="M18">
        <f>$L$3*EXP((Table1[[#This Row],[Year]]-$L$2)*$L$4)</f>
        <v>3484.1351799574868</v>
      </c>
      <c r="N18">
        <v>1</v>
      </c>
      <c r="O18">
        <f t="shared" si="0"/>
        <v>4470.9041593176753</v>
      </c>
      <c r="P18">
        <f t="shared" si="1"/>
        <v>66.864820042513202</v>
      </c>
    </row>
    <row r="19" spans="1:16">
      <c r="A19">
        <v>1989</v>
      </c>
      <c r="B19">
        <v>13503</v>
      </c>
      <c r="C19">
        <v>4743</v>
      </c>
      <c r="D19">
        <v>3496</v>
      </c>
      <c r="E19">
        <v>2342</v>
      </c>
      <c r="F19">
        <v>3441</v>
      </c>
      <c r="H19">
        <v>1</v>
      </c>
      <c r="J19">
        <f>Table1[[#This Row],[Cimarron]]</f>
        <v>3441</v>
      </c>
      <c r="M19">
        <f>$L$3*EXP((Table1[[#This Row],[Year]]-$L$2)*$L$4)</f>
        <v>3431.8365144260556</v>
      </c>
      <c r="N19">
        <v>1</v>
      </c>
      <c r="O19">
        <f t="shared" si="0"/>
        <v>83.969467863887118</v>
      </c>
      <c r="P19">
        <f t="shared" si="1"/>
        <v>9.1634855739443992</v>
      </c>
    </row>
    <row r="20" spans="1:16">
      <c r="A20">
        <v>1990</v>
      </c>
      <c r="B20">
        <v>13319</v>
      </c>
      <c r="C20">
        <v>4519</v>
      </c>
      <c r="D20">
        <v>3480</v>
      </c>
      <c r="E20">
        <v>2329</v>
      </c>
      <c r="F20">
        <v>3286</v>
      </c>
      <c r="G20">
        <v>1</v>
      </c>
      <c r="H20">
        <v>1</v>
      </c>
      <c r="J20">
        <f>Table1[[#This Row],[Cimarron]]</f>
        <v>3286</v>
      </c>
      <c r="M20">
        <f>$L$3*EXP((Table1[[#This Row],[Year]]-$L$2)*$L$4)</f>
        <v>3380.3228788303459</v>
      </c>
      <c r="N20">
        <v>1</v>
      </c>
      <c r="O20">
        <f t="shared" si="0"/>
        <v>8896.8054708441086</v>
      </c>
      <c r="P20">
        <f t="shared" si="1"/>
        <v>-94.322878830345871</v>
      </c>
    </row>
    <row r="21" spans="1:16">
      <c r="A21">
        <v>1991</v>
      </c>
      <c r="B21">
        <v>13252</v>
      </c>
      <c r="C21">
        <v>4494</v>
      </c>
      <c r="D21">
        <v>3422</v>
      </c>
      <c r="E21">
        <v>2379</v>
      </c>
      <c r="F21">
        <v>3205</v>
      </c>
      <c r="H21">
        <v>1</v>
      </c>
      <c r="J21">
        <f>Table1[[#This Row],[Cimarron]]</f>
        <v>3205</v>
      </c>
      <c r="M21">
        <f>$L$3*EXP((Table1[[#This Row],[Year]]-$L$2)*$L$4)</f>
        <v>3329.5824894662474</v>
      </c>
      <c r="N21">
        <v>1</v>
      </c>
      <c r="O21">
        <f t="shared" si="0"/>
        <v>15520.796681607633</v>
      </c>
      <c r="P21">
        <f t="shared" si="1"/>
        <v>-124.58248946624735</v>
      </c>
    </row>
    <row r="22" spans="1:16">
      <c r="A22">
        <v>1992</v>
      </c>
      <c r="B22">
        <v>13140</v>
      </c>
      <c r="C22">
        <v>4431</v>
      </c>
      <c r="D22">
        <v>3434</v>
      </c>
      <c r="E22">
        <v>2298</v>
      </c>
      <c r="F22">
        <v>3180</v>
      </c>
      <c r="H22">
        <v>1</v>
      </c>
      <c r="J22">
        <f>Table1[[#This Row],[Cimarron]]</f>
        <v>3180</v>
      </c>
      <c r="M22">
        <f>$L$3*EXP((Table1[[#This Row],[Year]]-$L$2)*$L$4)</f>
        <v>3279.6037395091257</v>
      </c>
      <c r="N22">
        <v>1</v>
      </c>
      <c r="O22">
        <f t="shared" si="0"/>
        <v>9920.9049242017718</v>
      </c>
      <c r="P22">
        <f t="shared" si="1"/>
        <v>-99.603739509125717</v>
      </c>
    </row>
    <row r="23" spans="1:16">
      <c r="A23">
        <v>1993</v>
      </c>
      <c r="B23">
        <v>13194</v>
      </c>
      <c r="C23">
        <v>4339</v>
      </c>
      <c r="D23">
        <v>3394</v>
      </c>
      <c r="E23">
        <v>2243</v>
      </c>
      <c r="F23">
        <v>3150</v>
      </c>
      <c r="H23">
        <v>1</v>
      </c>
      <c r="J23">
        <f>Table1[[#This Row],[Cimarron]]</f>
        <v>3150</v>
      </c>
      <c r="M23">
        <f>$L$3*EXP((Table1[[#This Row],[Year]]-$L$2)*$L$4)</f>
        <v>3230.3751963587674</v>
      </c>
      <c r="N23">
        <v>1</v>
      </c>
      <c r="O23">
        <f t="shared" si="0"/>
        <v>6460.1721897104208</v>
      </c>
      <c r="P23">
        <f t="shared" si="1"/>
        <v>-80.375196358767425</v>
      </c>
    </row>
    <row r="24" spans="1:16">
      <c r="A24">
        <v>1994</v>
      </c>
      <c r="B24">
        <v>13513</v>
      </c>
      <c r="C24">
        <v>4322</v>
      </c>
      <c r="D24">
        <v>3454</v>
      </c>
      <c r="E24">
        <v>2299</v>
      </c>
      <c r="F24">
        <v>3118</v>
      </c>
      <c r="H24">
        <v>1</v>
      </c>
      <c r="J24">
        <f>Table1[[#This Row],[Cimarron]]</f>
        <v>3118</v>
      </c>
      <c r="M24">
        <f>$L$3*EXP((Table1[[#This Row],[Year]]-$L$2)*$L$4)</f>
        <v>3181.8855990241823</v>
      </c>
      <c r="N24">
        <v>1</v>
      </c>
      <c r="O24">
        <f t="shared" si="0"/>
        <v>4081.3697626786002</v>
      </c>
      <c r="P24">
        <f t="shared" si="1"/>
        <v>-63.885599024182284</v>
      </c>
    </row>
    <row r="25" spans="1:16">
      <c r="A25">
        <v>1995</v>
      </c>
      <c r="B25">
        <v>13532</v>
      </c>
      <c r="C25">
        <v>4373</v>
      </c>
      <c r="D25">
        <v>3360</v>
      </c>
      <c r="E25">
        <v>2299</v>
      </c>
      <c r="F25">
        <v>3031</v>
      </c>
      <c r="H25">
        <v>1</v>
      </c>
      <c r="J25">
        <f>Table1[[#This Row],[Cimarron]]</f>
        <v>3031</v>
      </c>
      <c r="M25">
        <f>$L$3*EXP((Table1[[#This Row],[Year]]-$L$2)*$L$4)</f>
        <v>3134.123855547663</v>
      </c>
      <c r="N25">
        <v>1</v>
      </c>
      <c r="O25">
        <f t="shared" si="0"/>
        <v>10634.529583015259</v>
      </c>
      <c r="P25">
        <f t="shared" si="1"/>
        <v>-103.12385554766297</v>
      </c>
    </row>
    <row r="26" spans="1:16">
      <c r="A26">
        <v>1996</v>
      </c>
      <c r="B26">
        <v>13548</v>
      </c>
      <c r="C26">
        <v>4454</v>
      </c>
      <c r="D26">
        <v>3394</v>
      </c>
      <c r="E26">
        <v>2293</v>
      </c>
      <c r="F26">
        <v>3038</v>
      </c>
      <c r="H26">
        <v>1</v>
      </c>
      <c r="J26">
        <f>Table1[[#This Row],[Cimarron]]</f>
        <v>3038</v>
      </c>
      <c r="M26">
        <f>$L$3*EXP((Table1[[#This Row],[Year]]-$L$2)*$L$4)</f>
        <v>3087.0790404675067</v>
      </c>
      <c r="N26">
        <v>1</v>
      </c>
      <c r="O26">
        <f t="shared" si="0"/>
        <v>2408.7522132111631</v>
      </c>
      <c r="P26">
        <f t="shared" si="1"/>
        <v>-49.079040467506729</v>
      </c>
    </row>
    <row r="27" spans="1:16">
      <c r="A27">
        <v>1997</v>
      </c>
      <c r="B27">
        <v>13660</v>
      </c>
      <c r="C27">
        <v>4379</v>
      </c>
      <c r="D27">
        <v>3418</v>
      </c>
      <c r="E27">
        <v>2303</v>
      </c>
      <c r="F27">
        <v>3067</v>
      </c>
      <c r="H27">
        <v>1</v>
      </c>
      <c r="J27">
        <f>Table1[[#This Row],[Cimarron]]</f>
        <v>3067</v>
      </c>
      <c r="M27">
        <f>$L$3*EXP((Table1[[#This Row],[Year]]-$L$2)*$L$4)</f>
        <v>3040.7403923188226</v>
      </c>
      <c r="N27">
        <v>1</v>
      </c>
      <c r="O27">
        <f t="shared" si="0"/>
        <v>689.5669955693503</v>
      </c>
      <c r="P27">
        <f t="shared" si="1"/>
        <v>26.259607681177386</v>
      </c>
    </row>
    <row r="28" spans="1:16">
      <c r="A28">
        <v>1998</v>
      </c>
      <c r="B28">
        <v>13704</v>
      </c>
      <c r="C28">
        <v>4327</v>
      </c>
      <c r="D28">
        <v>3428</v>
      </c>
      <c r="E28">
        <v>2244</v>
      </c>
      <c r="F28">
        <v>2990</v>
      </c>
      <c r="H28">
        <v>1</v>
      </c>
      <c r="J28">
        <f>Table1[[#This Row],[Cimarron]]</f>
        <v>2990</v>
      </c>
      <c r="M28">
        <f>$L$3*EXP((Table1[[#This Row],[Year]]-$L$2)*$L$4)</f>
        <v>2995.0973111718572</v>
      </c>
      <c r="N28">
        <v>1</v>
      </c>
      <c r="O28">
        <f t="shared" si="0"/>
        <v>25.982581182740223</v>
      </c>
      <c r="P28">
        <f t="shared" si="1"/>
        <v>-5.0973111718572</v>
      </c>
    </row>
    <row r="29" spans="1:16">
      <c r="A29">
        <v>1999</v>
      </c>
      <c r="B29">
        <v>13781</v>
      </c>
      <c r="C29">
        <v>4319</v>
      </c>
      <c r="D29">
        <v>3489</v>
      </c>
      <c r="E29">
        <v>2225</v>
      </c>
      <c r="F29">
        <v>2922</v>
      </c>
      <c r="H29">
        <v>1</v>
      </c>
      <c r="J29">
        <f>Table1[[#This Row],[Cimarron]]</f>
        <v>2922</v>
      </c>
      <c r="M29">
        <f>$L$3*EXP((Table1[[#This Row],[Year]]-$L$2)*$L$4)</f>
        <v>2950.1393562072685</v>
      </c>
      <c r="N29">
        <v>1</v>
      </c>
      <c r="O29">
        <f t="shared" si="0"/>
        <v>791.82336775954138</v>
      </c>
      <c r="P29">
        <f t="shared" si="1"/>
        <v>-28.13935620726852</v>
      </c>
    </row>
    <row r="30" spans="1:16">
      <c r="A30">
        <v>2000</v>
      </c>
      <c r="B30">
        <v>14443</v>
      </c>
      <c r="C30">
        <v>4493</v>
      </c>
      <c r="D30">
        <v>3473</v>
      </c>
      <c r="E30">
        <v>2393</v>
      </c>
      <c r="F30">
        <v>3118</v>
      </c>
      <c r="G30">
        <v>1</v>
      </c>
      <c r="H30">
        <v>1</v>
      </c>
      <c r="J30">
        <f>Table1[[#This Row],[Cimarron]]</f>
        <v>3118</v>
      </c>
      <c r="M30">
        <f>$L$3*EXP((Table1[[#This Row],[Year]]-$L$2)*$L$4)</f>
        <v>2905.8562433277966</v>
      </c>
      <c r="N30">
        <v>1</v>
      </c>
      <c r="O30">
        <f t="shared" si="0"/>
        <v>45004.973494995036</v>
      </c>
      <c r="P30">
        <f t="shared" si="1"/>
        <v>212.14375667220338</v>
      </c>
    </row>
    <row r="31" spans="1:16">
      <c r="A31">
        <v>2001</v>
      </c>
      <c r="B31">
        <v>14251</v>
      </c>
      <c r="C31">
        <v>4465</v>
      </c>
      <c r="D31">
        <v>3365</v>
      </c>
      <c r="E31">
        <v>2405</v>
      </c>
      <c r="F31">
        <v>3027</v>
      </c>
      <c r="H31">
        <v>1</v>
      </c>
      <c r="J31">
        <f>Table1[[#This Row],[Cimarron]]</f>
        <v>3027</v>
      </c>
      <c r="M31">
        <f>$L$3*EXP((Table1[[#This Row],[Year]]-$L$2)*$L$4)</f>
        <v>2862.2378428057832</v>
      </c>
      <c r="N31">
        <v>1</v>
      </c>
      <c r="O31">
        <f t="shared" si="0"/>
        <v>27146.568443291806</v>
      </c>
      <c r="P31">
        <f t="shared" si="1"/>
        <v>164.7621571942168</v>
      </c>
    </row>
    <row r="32" spans="1:16">
      <c r="A32">
        <v>2002</v>
      </c>
      <c r="B32">
        <v>14183</v>
      </c>
      <c r="C32">
        <v>4332</v>
      </c>
      <c r="D32">
        <v>3339</v>
      </c>
      <c r="E32">
        <v>2411</v>
      </c>
      <c r="F32">
        <v>2952</v>
      </c>
      <c r="H32">
        <v>1</v>
      </c>
      <c r="J32">
        <f>Table1[[#This Row],[Cimarron]]</f>
        <v>2952</v>
      </c>
      <c r="M32">
        <f>$L$3*EXP((Table1[[#This Row],[Year]]-$L$2)*$L$4)</f>
        <v>2819.2741769660061</v>
      </c>
      <c r="N32">
        <v>1</v>
      </c>
      <c r="O32">
        <f t="shared" si="0"/>
        <v>17616.144100051079</v>
      </c>
      <c r="P32">
        <f t="shared" si="1"/>
        <v>132.72582303399395</v>
      </c>
    </row>
    <row r="33" spans="1:16">
      <c r="A33">
        <v>2003</v>
      </c>
      <c r="B33">
        <v>14029</v>
      </c>
      <c r="C33">
        <v>4113</v>
      </c>
      <c r="D33">
        <v>3336</v>
      </c>
      <c r="E33">
        <v>2352</v>
      </c>
      <c r="F33">
        <v>2878</v>
      </c>
      <c r="H33">
        <v>1</v>
      </c>
      <c r="J33">
        <f>Table1[[#This Row],[Cimarron]]</f>
        <v>2878</v>
      </c>
      <c r="M33">
        <f>$L$3*EXP((Table1[[#This Row],[Year]]-$L$2)*$L$4)</f>
        <v>2776.9554179032916</v>
      </c>
      <c r="N33">
        <v>1</v>
      </c>
      <c r="O33">
        <f t="shared" si="0"/>
        <v>10210.00757109844</v>
      </c>
      <c r="P33">
        <f t="shared" si="1"/>
        <v>101.04458209670838</v>
      </c>
    </row>
    <row r="34" spans="1:16">
      <c r="A34">
        <v>2004</v>
      </c>
      <c r="B34">
        <v>13835</v>
      </c>
      <c r="C34">
        <v>4061</v>
      </c>
      <c r="D34">
        <v>3241</v>
      </c>
      <c r="E34">
        <v>2334</v>
      </c>
      <c r="F34">
        <v>2779</v>
      </c>
      <c r="H34">
        <v>1</v>
      </c>
      <c r="J34">
        <f>Table1[[#This Row],[Cimarron]]</f>
        <v>2779</v>
      </c>
      <c r="M34">
        <f>$L$3*EXP((Table1[[#This Row],[Year]]-$L$2)*$L$4)</f>
        <v>2735.2718852343914</v>
      </c>
      <c r="N34">
        <v>1</v>
      </c>
      <c r="O34">
        <f t="shared" si="0"/>
        <v>1912.1480209542326</v>
      </c>
      <c r="P34">
        <f t="shared" si="1"/>
        <v>43.728114765608552</v>
      </c>
    </row>
    <row r="35" spans="1:16">
      <c r="A35">
        <v>2005</v>
      </c>
      <c r="B35">
        <v>13750</v>
      </c>
      <c r="C35">
        <v>3994</v>
      </c>
      <c r="D35">
        <v>3197</v>
      </c>
      <c r="E35">
        <v>2229</v>
      </c>
      <c r="F35">
        <v>2697</v>
      </c>
      <c r="H35">
        <v>1</v>
      </c>
      <c r="J35">
        <f>Table1[[#This Row],[Cimarron]]</f>
        <v>2697</v>
      </c>
      <c r="M35">
        <f>$L$3*EXP((Table1[[#This Row],[Year]]-$L$2)*$L$4)</f>
        <v>2694.2140438836013</v>
      </c>
      <c r="N35">
        <v>1</v>
      </c>
      <c r="O35">
        <f t="shared" si="0"/>
        <v>7.7615514824991347</v>
      </c>
      <c r="P35">
        <f t="shared" si="1"/>
        <v>2.7859561163986655</v>
      </c>
    </row>
    <row r="36" spans="1:16">
      <c r="A36">
        <v>2006</v>
      </c>
      <c r="B36">
        <v>13440</v>
      </c>
      <c r="C36">
        <v>3929</v>
      </c>
      <c r="D36">
        <v>3162</v>
      </c>
      <c r="E36">
        <v>2185</v>
      </c>
      <c r="F36">
        <v>2673</v>
      </c>
      <c r="H36">
        <v>1</v>
      </c>
      <c r="J36">
        <f>Table1[[#This Row],[Cimarron]]</f>
        <v>2673</v>
      </c>
      <c r="M36">
        <f>$L$3*EXP((Table1[[#This Row],[Year]]-$L$2)*$L$4)</f>
        <v>2653.7725019016184</v>
      </c>
      <c r="N36">
        <v>1</v>
      </c>
      <c r="O36">
        <f t="shared" si="0"/>
        <v>369.69668312326814</v>
      </c>
      <c r="P36">
        <f t="shared" si="1"/>
        <v>19.227498098381602</v>
      </c>
    </row>
    <row r="37" spans="1:16">
      <c r="A37">
        <v>2007</v>
      </c>
      <c r="B37">
        <v>13082</v>
      </c>
      <c r="C37">
        <v>3863</v>
      </c>
      <c r="D37">
        <v>3116</v>
      </c>
      <c r="E37">
        <v>2144</v>
      </c>
      <c r="F37">
        <v>2646</v>
      </c>
      <c r="H37">
        <v>1</v>
      </c>
      <c r="J37">
        <f>Table1[[#This Row],[Cimarron]]</f>
        <v>2646</v>
      </c>
      <c r="M37">
        <f>$L$3*EXP((Table1[[#This Row],[Year]]-$L$2)*$L$4)</f>
        <v>2613.9380083171422</v>
      </c>
      <c r="N37">
        <v>1</v>
      </c>
      <c r="O37">
        <f t="shared" si="0"/>
        <v>1027.9713106716397</v>
      </c>
      <c r="P37">
        <f t="shared" si="1"/>
        <v>32.061991682857752</v>
      </c>
    </row>
    <row r="38" spans="1:16">
      <c r="A38">
        <v>2008</v>
      </c>
      <c r="B38">
        <v>13050</v>
      </c>
      <c r="C38">
        <v>3802</v>
      </c>
      <c r="D38">
        <v>3068</v>
      </c>
      <c r="E38">
        <v>2132</v>
      </c>
      <c r="F38">
        <v>2576</v>
      </c>
      <c r="H38">
        <v>1</v>
      </c>
      <c r="J38">
        <f>Table1[[#This Row],[Cimarron]]</f>
        <v>2576</v>
      </c>
      <c r="M38">
        <f>$L$3*EXP((Table1[[#This Row],[Year]]-$L$2)*$L$4)</f>
        <v>2574.7014510207227</v>
      </c>
      <c r="N38">
        <v>1</v>
      </c>
      <c r="O38">
        <f t="shared" si="0"/>
        <v>1.6862294515820058</v>
      </c>
      <c r="P38">
        <f t="shared" si="1"/>
        <v>1.2985489792772569</v>
      </c>
    </row>
    <row r="39" spans="1:16">
      <c r="A39">
        <v>2009</v>
      </c>
      <c r="B39">
        <v>13021</v>
      </c>
      <c r="C39">
        <v>3763</v>
      </c>
      <c r="D39">
        <v>3048</v>
      </c>
      <c r="E39">
        <v>2132</v>
      </c>
      <c r="F39">
        <v>2641</v>
      </c>
      <c r="H39">
        <v>1</v>
      </c>
      <c r="J39">
        <f>Table1[[#This Row],[Cimarron]]</f>
        <v>2641</v>
      </c>
      <c r="M39">
        <f>$L$3*EXP((Table1[[#This Row],[Year]]-$L$2)*$L$4)</f>
        <v>2536.0538546803682</v>
      </c>
      <c r="N39">
        <v>1</v>
      </c>
      <c r="O39">
        <f t="shared" si="0"/>
        <v>11013.693417449274</v>
      </c>
      <c r="P39">
        <f t="shared" si="1"/>
        <v>104.9461453196318</v>
      </c>
    </row>
    <row r="40" spans="1:16">
      <c r="A40">
        <v>2010</v>
      </c>
      <c r="B40">
        <v>12571</v>
      </c>
      <c r="C40">
        <v>3808</v>
      </c>
      <c r="D40">
        <v>3240</v>
      </c>
      <c r="E40">
        <v>2245</v>
      </c>
      <c r="F40">
        <v>2468</v>
      </c>
      <c r="G40">
        <v>1</v>
      </c>
      <c r="H40">
        <v>1</v>
      </c>
      <c r="J40">
        <f>Table1[[#This Row],[Cimarron]]</f>
        <v>2468</v>
      </c>
      <c r="M40">
        <f>$L$3*EXP((Table1[[#This Row],[Year]]-$L$2)*$L$4)</f>
        <v>2497.9863786884507</v>
      </c>
      <c r="N40">
        <v>1</v>
      </c>
      <c r="O40">
        <f t="shared" si="0"/>
        <v>899.18290684717113</v>
      </c>
      <c r="P40">
        <f t="shared" si="1"/>
        <v>-29.986378688450714</v>
      </c>
    </row>
    <row r="41" spans="1:16">
      <c r="A41">
        <v>2011</v>
      </c>
      <c r="B41">
        <v>12516</v>
      </c>
      <c r="C41">
        <v>3778</v>
      </c>
      <c r="D41">
        <v>3178</v>
      </c>
      <c r="E41">
        <v>2212</v>
      </c>
      <c r="F41">
        <v>2466</v>
      </c>
      <c r="H41">
        <v>1</v>
      </c>
      <c r="J41">
        <f>Table1[[#This Row],[Cimarron]]</f>
        <v>2466</v>
      </c>
      <c r="M41">
        <f>$L$3*EXP((Table1[[#This Row],[Year]]-$L$2)*$L$4)</f>
        <v>2460.4903151394201</v>
      </c>
      <c r="N41">
        <v>1</v>
      </c>
      <c r="O41">
        <f t="shared" si="0"/>
        <v>30.356627262903459</v>
      </c>
      <c r="P41">
        <f t="shared" si="1"/>
        <v>5.5096848605799096</v>
      </c>
    </row>
    <row r="42" spans="1:16">
      <c r="A42">
        <v>2012</v>
      </c>
      <c r="B42">
        <v>12437</v>
      </c>
      <c r="C42">
        <v>3722</v>
      </c>
      <c r="D42">
        <v>3130</v>
      </c>
      <c r="E42">
        <v>2154</v>
      </c>
      <c r="F42">
        <v>2383</v>
      </c>
      <c r="H42">
        <v>1</v>
      </c>
      <c r="J42">
        <f>Table1[[#This Row],[Cimarron]]</f>
        <v>2383</v>
      </c>
      <c r="M42">
        <f>$L$3*EXP((Table1[[#This Row],[Year]]-$L$2)*$L$4)</f>
        <v>2423.5570868378782</v>
      </c>
      <c r="N42">
        <v>1</v>
      </c>
      <c r="O42">
        <f t="shared" si="0"/>
        <v>1644.87729277519</v>
      </c>
      <c r="P42">
        <f t="shared" si="1"/>
        <v>-40.55708683787816</v>
      </c>
    </row>
    <row r="43" spans="1:16">
      <c r="A43">
        <v>2013</v>
      </c>
      <c r="B43">
        <v>12331</v>
      </c>
      <c r="C43">
        <v>3655</v>
      </c>
      <c r="D43">
        <v>3119</v>
      </c>
      <c r="E43">
        <v>2176</v>
      </c>
      <c r="F43">
        <v>2307</v>
      </c>
      <c r="H43">
        <v>1</v>
      </c>
      <c r="J43">
        <f>Table1[[#This Row],[Cimarron]]</f>
        <v>2307</v>
      </c>
      <c r="M43">
        <f>$L$3*EXP((Table1[[#This Row],[Year]]-$L$2)*$L$4)</f>
        <v>2387.1782453365531</v>
      </c>
      <c r="N43">
        <v>1</v>
      </c>
      <c r="O43">
        <f t="shared" si="0"/>
        <v>6428.5510252485019</v>
      </c>
      <c r="P43">
        <f t="shared" si="1"/>
        <v>-80.178245336553118</v>
      </c>
    </row>
    <row r="44" spans="1:16">
      <c r="A44">
        <v>2014</v>
      </c>
      <c r="B44">
        <v>12075</v>
      </c>
      <c r="C44">
        <v>3586</v>
      </c>
      <c r="D44">
        <v>3045</v>
      </c>
      <c r="E44">
        <v>2133</v>
      </c>
      <c r="F44">
        <v>2271</v>
      </c>
      <c r="H44">
        <v>1</v>
      </c>
      <c r="J44">
        <f>Table1[[#This Row],[Cimarron]]</f>
        <v>2271</v>
      </c>
      <c r="M44">
        <f>$L$3*EXP((Table1[[#This Row],[Year]]-$L$2)*$L$4)</f>
        <v>2351.3454690037215</v>
      </c>
      <c r="N44">
        <v>1</v>
      </c>
      <c r="O44">
        <f t="shared" si="0"/>
        <v>6455.3943894279755</v>
      </c>
      <c r="P44">
        <f t="shared" si="1"/>
        <v>-80.345469003721519</v>
      </c>
    </row>
    <row r="45" spans="1:16">
      <c r="A45">
        <v>2015</v>
      </c>
      <c r="B45">
        <v>11953</v>
      </c>
      <c r="C45">
        <v>3552</v>
      </c>
      <c r="D45">
        <v>2952</v>
      </c>
      <c r="E45">
        <v>2066</v>
      </c>
      <c r="F45">
        <v>2202</v>
      </c>
      <c r="H45">
        <v>1</v>
      </c>
      <c r="J45">
        <f>Table1[[#This Row],[Cimarron]]</f>
        <v>2202</v>
      </c>
      <c r="M45">
        <f>$L$3*EXP((Table1[[#This Row],[Year]]-$L$2)*$L$4)</f>
        <v>2316.050561119644</v>
      </c>
      <c r="N45">
        <v>1</v>
      </c>
      <c r="O45">
        <f t="shared" si="0"/>
        <v>13007.530491705662</v>
      </c>
      <c r="P45">
        <f t="shared" si="1"/>
        <v>-114.05056111964404</v>
      </c>
    </row>
    <row r="46" spans="1:16">
      <c r="A46">
        <v>2016</v>
      </c>
      <c r="B46">
        <v>11989</v>
      </c>
      <c r="C46">
        <v>3548</v>
      </c>
      <c r="D46">
        <v>2800</v>
      </c>
      <c r="E46">
        <v>2100</v>
      </c>
      <c r="F46">
        <v>2170</v>
      </c>
      <c r="H46">
        <v>1</v>
      </c>
      <c r="J46">
        <f>Table1[[#This Row],[Cimarron]]</f>
        <v>2170</v>
      </c>
      <c r="M46">
        <f>$L$3*EXP((Table1[[#This Row],[Year]]-$L$2)*$L$4)</f>
        <v>2281.2854480015708</v>
      </c>
      <c r="N46">
        <v>1</v>
      </c>
      <c r="O46">
        <f t="shared" si="0"/>
        <v>12384.450936910314</v>
      </c>
      <c r="P46">
        <f t="shared" si="1"/>
        <v>-111.28544800157078</v>
      </c>
    </row>
    <row r="47" spans="1:16">
      <c r="A47">
        <v>2017</v>
      </c>
      <c r="B47">
        <v>12070</v>
      </c>
      <c r="C47">
        <v>3562</v>
      </c>
      <c r="D47">
        <v>2740</v>
      </c>
      <c r="E47">
        <v>2060</v>
      </c>
      <c r="F47">
        <v>2154</v>
      </c>
      <c r="H47">
        <v>1</v>
      </c>
      <c r="J47">
        <f>Table1[[#This Row],[Cimarron]]</f>
        <v>2154</v>
      </c>
      <c r="M47">
        <f>$L$3*EXP((Table1[[#This Row],[Year]]-$L$2)*$L$4)</f>
        <v>2247.0421771568926</v>
      </c>
      <c r="N47">
        <v>1</v>
      </c>
      <c r="O47">
        <f t="shared" si="0"/>
        <v>8656.8467300945958</v>
      </c>
      <c r="P47">
        <f t="shared" si="1"/>
        <v>-93.042177156892649</v>
      </c>
    </row>
  </sheetData>
  <conditionalFormatting sqref="V2:V1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E26308A-E7E5-42CB-BFE3-9C85C1D3AE9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W2:W16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T5" sqref="T5"/>
    </sheetView>
  </sheetViews>
  <sheetFormatPr defaultRowHeight="15"/>
  <sheetData>
    <row r="1" spans="1:7">
      <c r="B1" t="s">
        <v>394</v>
      </c>
    </row>
    <row r="2" spans="1:7">
      <c r="C2" t="s">
        <v>396</v>
      </c>
      <c r="E2">
        <v>166</v>
      </c>
      <c r="F2" t="s">
        <v>397</v>
      </c>
    </row>
    <row r="3" spans="1:7">
      <c r="A3" t="s">
        <v>375</v>
      </c>
      <c r="B3" t="s">
        <v>395</v>
      </c>
      <c r="C3" s="5">
        <v>5.0000000000000001E-3</v>
      </c>
      <c r="D3" s="5">
        <v>0</v>
      </c>
      <c r="E3" s="5">
        <v>-5.0000000000000001E-3</v>
      </c>
      <c r="F3" s="5">
        <v>-0.01</v>
      </c>
      <c r="G3" s="5">
        <v>-1.4999999999999999E-2</v>
      </c>
    </row>
    <row r="4" spans="1:7">
      <c r="A4">
        <v>2019</v>
      </c>
      <c r="B4">
        <v>0</v>
      </c>
      <c r="C4">
        <f>$E$2*EXP($C$3*B4)</f>
        <v>166</v>
      </c>
      <c r="D4">
        <f>$E$2*EXP($D$3*B4)</f>
        <v>166</v>
      </c>
      <c r="E4">
        <f>$E$2*EXP($E$3*B4)</f>
        <v>166</v>
      </c>
      <c r="F4">
        <f>$E$2*EXP($F$3*B4)</f>
        <v>166</v>
      </c>
      <c r="G4">
        <f>$E$2*EXP($G$3*B4)</f>
        <v>166</v>
      </c>
    </row>
    <row r="5" spans="1:7">
      <c r="A5">
        <f>$A$4+B5</f>
        <v>2020</v>
      </c>
      <c r="B5">
        <f>B4+1</f>
        <v>1</v>
      </c>
      <c r="C5">
        <f>$E$2*EXP($C$3*B5)</f>
        <v>166.83207846266055</v>
      </c>
      <c r="D5">
        <f t="shared" ref="D5:D54" si="0">$E$2*EXP($D$3*B5)</f>
        <v>166</v>
      </c>
      <c r="E5">
        <f t="shared" ref="E5:E54" si="1">$E$2*EXP($E$3*B5)</f>
        <v>165.17207154598526</v>
      </c>
      <c r="F5">
        <f t="shared" ref="F5:G54" si="2">$E$2*EXP($F$3*B5)</f>
        <v>164.34827240236191</v>
      </c>
      <c r="G5">
        <f t="shared" ref="G5:G54" si="3">$E$2*EXP($G$3*B5)</f>
        <v>163.52858197410839</v>
      </c>
    </row>
    <row r="6" spans="1:7">
      <c r="A6">
        <f t="shared" ref="A6:A54" si="4">$A$4+B6</f>
        <v>2021</v>
      </c>
      <c r="B6">
        <f t="shared" ref="B6:B54" si="5">B5+1</f>
        <v>2</v>
      </c>
      <c r="C6">
        <f>$E$2*EXP($C$3*B6)</f>
        <v>167.66832773597187</v>
      </c>
      <c r="D6">
        <f t="shared" si="0"/>
        <v>166</v>
      </c>
      <c r="E6">
        <f t="shared" si="1"/>
        <v>164.34827240236191</v>
      </c>
      <c r="F6">
        <f t="shared" si="2"/>
        <v>162.71297976892137</v>
      </c>
      <c r="G6">
        <f t="shared" si="3"/>
        <v>161.09395856905235</v>
      </c>
    </row>
    <row r="7" spans="1:7">
      <c r="A7">
        <f t="shared" si="4"/>
        <v>2022</v>
      </c>
      <c r="B7">
        <f t="shared" si="5"/>
        <v>3</v>
      </c>
      <c r="C7">
        <f>$E$2*EXP($C$3*B7)</f>
        <v>168.50876872620935</v>
      </c>
      <c r="D7">
        <f t="shared" si="0"/>
        <v>166</v>
      </c>
      <c r="E7">
        <f t="shared" si="1"/>
        <v>163.52858197410839</v>
      </c>
      <c r="F7">
        <f t="shared" si="2"/>
        <v>161.09395856905235</v>
      </c>
      <c r="G7">
        <f t="shared" si="3"/>
        <v>158.69558198429459</v>
      </c>
    </row>
    <row r="8" spans="1:7">
      <c r="A8">
        <f t="shared" si="4"/>
        <v>2023</v>
      </c>
      <c r="B8">
        <f t="shared" si="5"/>
        <v>4</v>
      </c>
      <c r="C8">
        <f>$E$2*EXP($C$3*B8)</f>
        <v>169.35342244444146</v>
      </c>
      <c r="D8">
        <f t="shared" si="0"/>
        <v>166</v>
      </c>
      <c r="E8">
        <f t="shared" si="1"/>
        <v>162.71297976892137</v>
      </c>
      <c r="F8">
        <f t="shared" si="2"/>
        <v>159.49104689928564</v>
      </c>
      <c r="G8">
        <f t="shared" si="3"/>
        <v>156.3329125749853</v>
      </c>
    </row>
    <row r="9" spans="1:7">
      <c r="A9">
        <f t="shared" si="4"/>
        <v>2024</v>
      </c>
      <c r="B9">
        <f t="shared" si="5"/>
        <v>5</v>
      </c>
      <c r="C9">
        <f>$E$2*EXP($C$3*B9)</f>
        <v>170.20231000705519</v>
      </c>
      <c r="D9">
        <f t="shared" si="0"/>
        <v>166</v>
      </c>
      <c r="E9">
        <f t="shared" si="1"/>
        <v>161.90144539670322</v>
      </c>
      <c r="F9">
        <f t="shared" si="2"/>
        <v>157.90408446711854</v>
      </c>
      <c r="G9">
        <f t="shared" si="3"/>
        <v>154.00541873053979</v>
      </c>
    </row>
    <row r="10" spans="1:7">
      <c r="A10">
        <f t="shared" si="4"/>
        <v>2025</v>
      </c>
      <c r="B10">
        <f t="shared" si="5"/>
        <v>6</v>
      </c>
      <c r="C10">
        <f>$E$2*EXP($C$3*B10)</f>
        <v>171.0554526362838</v>
      </c>
      <c r="D10">
        <f t="shared" si="0"/>
        <v>166</v>
      </c>
      <c r="E10">
        <f t="shared" si="1"/>
        <v>161.09395856905235</v>
      </c>
      <c r="F10">
        <f t="shared" si="2"/>
        <v>156.3329125749853</v>
      </c>
      <c r="G10">
        <f t="shared" si="3"/>
        <v>151.71257675502389</v>
      </c>
    </row>
    <row r="11" spans="1:7">
      <c r="A11">
        <f t="shared" si="4"/>
        <v>2026</v>
      </c>
      <c r="B11">
        <f t="shared" si="5"/>
        <v>7</v>
      </c>
      <c r="C11">
        <f>$E$2*EXP($C$3*B11)</f>
        <v>171.91287166073747</v>
      </c>
      <c r="D11">
        <f t="shared" si="0"/>
        <v>166</v>
      </c>
      <c r="E11">
        <f t="shared" si="1"/>
        <v>160.29049909875604</v>
      </c>
      <c r="F11">
        <f t="shared" si="2"/>
        <v>154.77737410438741</v>
      </c>
      <c r="G11">
        <f t="shared" si="3"/>
        <v>149.45387074932009</v>
      </c>
    </row>
    <row r="12" spans="1:7">
      <c r="A12">
        <f t="shared" si="4"/>
        <v>2027</v>
      </c>
      <c r="B12">
        <f t="shared" si="5"/>
        <v>8</v>
      </c>
      <c r="C12">
        <f>$E$2*EXP($C$3*B12)</f>
        <v>172.77458851593644</v>
      </c>
      <c r="D12">
        <f t="shared" si="0"/>
        <v>166</v>
      </c>
      <c r="E12">
        <f t="shared" si="1"/>
        <v>159.49104689928564</v>
      </c>
      <c r="F12">
        <f t="shared" si="2"/>
        <v>153.23731350018153</v>
      </c>
      <c r="G12">
        <f t="shared" si="3"/>
        <v>147.22879249504814</v>
      </c>
    </row>
    <row r="13" spans="1:7">
      <c r="A13">
        <f t="shared" si="4"/>
        <v>2028</v>
      </c>
      <c r="B13">
        <f t="shared" si="5"/>
        <v>9</v>
      </c>
      <c r="C13">
        <f>$E$2*EXP($C$3*B13)</f>
        <v>173.640624744847</v>
      </c>
      <c r="D13">
        <f t="shared" si="0"/>
        <v>166</v>
      </c>
      <c r="E13">
        <f t="shared" si="1"/>
        <v>158.69558198429459</v>
      </c>
      <c r="F13">
        <f t="shared" si="2"/>
        <v>151.71257675502389</v>
      </c>
      <c r="G13">
        <f t="shared" si="3"/>
        <v>145.03684134021373</v>
      </c>
    </row>
    <row r="14" spans="1:7">
      <c r="A14">
        <f t="shared" si="4"/>
        <v>2029</v>
      </c>
      <c r="B14">
        <f t="shared" si="5"/>
        <v>10</v>
      </c>
      <c r="C14">
        <f>$E$2*EXP($C$3*B14)</f>
        <v>174.51100199842</v>
      </c>
      <c r="D14">
        <f t="shared" si="0"/>
        <v>166</v>
      </c>
      <c r="E14">
        <f t="shared" si="1"/>
        <v>157.90408446711854</v>
      </c>
      <c r="F14">
        <f t="shared" si="2"/>
        <v>150.20301139396929</v>
      </c>
      <c r="G14">
        <f t="shared" si="3"/>
        <v>142.87752408655959</v>
      </c>
    </row>
    <row r="15" spans="1:7">
      <c r="A15">
        <f t="shared" si="4"/>
        <v>2030</v>
      </c>
      <c r="B15">
        <f t="shared" si="5"/>
        <v>11</v>
      </c>
      <c r="C15">
        <f>$E$2*EXP($C$3*B15)</f>
        <v>175.38574203613206</v>
      </c>
      <c r="D15">
        <f t="shared" si="0"/>
        <v>166</v>
      </c>
      <c r="E15">
        <f t="shared" si="1"/>
        <v>157.11653456027832</v>
      </c>
      <c r="F15">
        <f t="shared" si="2"/>
        <v>148.70846645922367</v>
      </c>
      <c r="G15">
        <f t="shared" si="3"/>
        <v>140.75035487859404</v>
      </c>
    </row>
    <row r="16" spans="1:7">
      <c r="A16">
        <f t="shared" si="4"/>
        <v>2031</v>
      </c>
      <c r="B16">
        <f t="shared" si="5"/>
        <v>12</v>
      </c>
      <c r="C16">
        <f>$E$2*EXP($C$3*B16)</f>
        <v>176.2648667265297</v>
      </c>
      <c r="D16">
        <f t="shared" si="0"/>
        <v>166</v>
      </c>
      <c r="E16">
        <f t="shared" si="1"/>
        <v>156.3329125749853</v>
      </c>
      <c r="F16">
        <f t="shared" si="2"/>
        <v>147.22879249504814</v>
      </c>
      <c r="G16">
        <f t="shared" si="3"/>
        <v>138.65485509427114</v>
      </c>
    </row>
    <row r="17" spans="1:7">
      <c r="A17">
        <f t="shared" si="4"/>
        <v>2032</v>
      </c>
      <c r="B17">
        <f t="shared" si="5"/>
        <v>13</v>
      </c>
      <c r="C17">
        <f>$E$2*EXP($C$3*B17)</f>
        <v>177.14839804777597</v>
      </c>
      <c r="D17">
        <f t="shared" si="0"/>
        <v>166</v>
      </c>
      <c r="E17">
        <f t="shared" si="1"/>
        <v>155.55319892064898</v>
      </c>
      <c r="F17">
        <f t="shared" si="2"/>
        <v>145.76384153281319</v>
      </c>
      <c r="G17">
        <f t="shared" si="3"/>
        <v>136.59055323729905</v>
      </c>
    </row>
    <row r="18" spans="1:7">
      <c r="A18">
        <f t="shared" si="4"/>
        <v>2033</v>
      </c>
      <c r="B18">
        <f t="shared" si="5"/>
        <v>14</v>
      </c>
      <c r="C18">
        <f>$E$2*EXP($C$3*B18)</f>
        <v>178.03635808819993</v>
      </c>
      <c r="D18">
        <f t="shared" si="0"/>
        <v>166</v>
      </c>
      <c r="E18">
        <f t="shared" si="1"/>
        <v>154.77737410438741</v>
      </c>
      <c r="F18">
        <f t="shared" si="2"/>
        <v>144.31346707620176</v>
      </c>
      <c r="G18">
        <f t="shared" si="3"/>
        <v>134.55698483105107</v>
      </c>
    </row>
    <row r="19" spans="1:7">
      <c r="A19">
        <f t="shared" si="4"/>
        <v>2034</v>
      </c>
      <c r="B19">
        <f t="shared" si="5"/>
        <v>15</v>
      </c>
      <c r="C19">
        <f>$E$2*EXP($C$3*B19)</f>
        <v>178.92876904684883</v>
      </c>
      <c r="D19">
        <f t="shared" si="0"/>
        <v>166</v>
      </c>
      <c r="E19">
        <f t="shared" si="1"/>
        <v>154.00541873053979</v>
      </c>
      <c r="F19">
        <f t="shared" si="2"/>
        <v>142.87752408655959</v>
      </c>
      <c r="G19">
        <f t="shared" si="3"/>
        <v>132.5536923140566</v>
      </c>
    </row>
    <row r="20" spans="1:7">
      <c r="A20">
        <f t="shared" si="4"/>
        <v>2035</v>
      </c>
      <c r="B20">
        <f t="shared" si="5"/>
        <v>16</v>
      </c>
      <c r="C20">
        <f>$E$2*EXP($C$3*B20)</f>
        <v>179.82565323404313</v>
      </c>
      <c r="D20">
        <f t="shared" si="0"/>
        <v>166</v>
      </c>
      <c r="E20">
        <f t="shared" si="1"/>
        <v>153.23731350018153</v>
      </c>
      <c r="F20">
        <f t="shared" si="2"/>
        <v>141.45586896839109</v>
      </c>
      <c r="G20">
        <f t="shared" si="3"/>
        <v>130.58022493704789</v>
      </c>
    </row>
    <row r="21" spans="1:7">
      <c r="A21">
        <f t="shared" si="4"/>
        <v>2036</v>
      </c>
      <c r="B21">
        <f t="shared" si="5"/>
        <v>17</v>
      </c>
      <c r="C21">
        <f>$E$2*EXP($C$3*B21)</f>
        <v>180.72703307193419</v>
      </c>
      <c r="D21">
        <f t="shared" si="0"/>
        <v>166</v>
      </c>
      <c r="E21">
        <f t="shared" si="1"/>
        <v>152.47303921064193</v>
      </c>
      <c r="F21">
        <f t="shared" si="2"/>
        <v>140.04835955499971</v>
      </c>
      <c r="G21">
        <f t="shared" si="3"/>
        <v>128.63613866153943</v>
      </c>
    </row>
    <row r="22" spans="1:7">
      <c r="A22">
        <f t="shared" si="4"/>
        <v>2037</v>
      </c>
      <c r="B22">
        <f t="shared" si="5"/>
        <v>18</v>
      </c>
      <c r="C22">
        <f>$E$2*EXP($C$3*B22)</f>
        <v>181.63293109506492</v>
      </c>
      <c r="D22">
        <f t="shared" si="0"/>
        <v>166</v>
      </c>
      <c r="E22">
        <f t="shared" si="1"/>
        <v>151.71257675502389</v>
      </c>
      <c r="F22">
        <f t="shared" si="2"/>
        <v>138.65485509427114</v>
      </c>
      <c r="G22">
        <f t="shared" si="3"/>
        <v>126.72099605991762</v>
      </c>
    </row>
    <row r="23" spans="1:7">
      <c r="A23">
        <f t="shared" si="4"/>
        <v>2038</v>
      </c>
      <c r="B23">
        <f t="shared" si="5"/>
        <v>19</v>
      </c>
      <c r="C23">
        <f>$E$2*EXP($C$3*B23)</f>
        <v>182.54336995093308</v>
      </c>
      <c r="D23">
        <f t="shared" si="0"/>
        <v>166</v>
      </c>
      <c r="E23">
        <f t="shared" si="1"/>
        <v>150.95590712172643</v>
      </c>
      <c r="F23">
        <f t="shared" si="2"/>
        <v>137.27521623459813</v>
      </c>
      <c r="G23">
        <f t="shared" si="3"/>
        <v>124.83436621701752</v>
      </c>
    </row>
    <row r="24" spans="1:7">
      <c r="A24">
        <f t="shared" si="4"/>
        <v>2039</v>
      </c>
      <c r="B24">
        <f t="shared" si="5"/>
        <v>20</v>
      </c>
      <c r="C24">
        <f>$E$2*EXP($C$3*B24)</f>
        <v>183.45837240055752</v>
      </c>
      <c r="D24">
        <f t="shared" si="0"/>
        <v>166</v>
      </c>
      <c r="E24">
        <f t="shared" si="1"/>
        <v>150.20301139396929</v>
      </c>
      <c r="F24">
        <f t="shared" si="2"/>
        <v>135.90930501094499</v>
      </c>
      <c r="G24">
        <f t="shared" si="3"/>
        <v>122.97582463316516</v>
      </c>
    </row>
    <row r="25" spans="1:7">
      <c r="A25">
        <f t="shared" si="4"/>
        <v>2040</v>
      </c>
      <c r="B25">
        <f t="shared" si="5"/>
        <v>21</v>
      </c>
      <c r="C25">
        <f>$E$2*EXP($C$3*B25)</f>
        <v>184.37796131904705</v>
      </c>
      <c r="D25">
        <f t="shared" si="0"/>
        <v>166</v>
      </c>
      <c r="E25">
        <f t="shared" si="1"/>
        <v>149.45387074932009</v>
      </c>
      <c r="F25">
        <f t="shared" si="2"/>
        <v>134.55698483105107</v>
      </c>
      <c r="G25">
        <f t="shared" si="3"/>
        <v>121.14495312866343</v>
      </c>
    </row>
    <row r="26" spans="1:7">
      <c r="A26">
        <f t="shared" si="4"/>
        <v>2041</v>
      </c>
      <c r="B26">
        <f t="shared" si="5"/>
        <v>22</v>
      </c>
      <c r="C26">
        <f>$E$2*EXP($C$3*B26)</f>
        <v>185.30215969617262</v>
      </c>
      <c r="D26">
        <f t="shared" si="0"/>
        <v>166</v>
      </c>
      <c r="E26">
        <f t="shared" si="1"/>
        <v>148.70846645922367</v>
      </c>
      <c r="F26">
        <f t="shared" si="2"/>
        <v>133.21812046177143</v>
      </c>
      <c r="G26">
        <f t="shared" si="3"/>
        <v>119.34133974969974</v>
      </c>
    </row>
    <row r="27" spans="1:7">
      <c r="A27">
        <f t="shared" si="4"/>
        <v>2042</v>
      </c>
      <c r="B27">
        <f t="shared" si="5"/>
        <v>23</v>
      </c>
      <c r="C27">
        <f>$E$2*EXP($C$3*B27)</f>
        <v>186.23099063694175</v>
      </c>
      <c r="D27">
        <f t="shared" si="0"/>
        <v>166</v>
      </c>
      <c r="E27">
        <f t="shared" si="1"/>
        <v>147.96677988853401</v>
      </c>
      <c r="F27">
        <f t="shared" si="2"/>
        <v>131.89257801555345</v>
      </c>
      <c r="G27">
        <f t="shared" si="3"/>
        <v>117.5645786756548</v>
      </c>
    </row>
    <row r="28" spans="1:7">
      <c r="A28">
        <f t="shared" si="4"/>
        <v>2043</v>
      </c>
      <c r="B28">
        <f t="shared" si="5"/>
        <v>24</v>
      </c>
      <c r="C28">
        <f>$E$2*EXP($C$3*B28)</f>
        <v>187.16447736217637</v>
      </c>
      <c r="D28">
        <f t="shared" si="0"/>
        <v>166</v>
      </c>
      <c r="E28">
        <f t="shared" si="1"/>
        <v>147.22879249504814</v>
      </c>
      <c r="F28">
        <f t="shared" si="2"/>
        <v>130.58022493704789</v>
      </c>
      <c r="G28">
        <f t="shared" si="3"/>
        <v>115.81427012779115</v>
      </c>
    </row>
    <row r="29" spans="1:7">
      <c r="A29">
        <f t="shared" si="4"/>
        <v>2044</v>
      </c>
      <c r="B29">
        <f t="shared" si="5"/>
        <v>25</v>
      </c>
      <c r="C29">
        <f>$E$2*EXP($C$3*B29)</f>
        <v>188.10264320909317</v>
      </c>
      <c r="D29">
        <f t="shared" si="0"/>
        <v>166</v>
      </c>
      <c r="E29">
        <f t="shared" si="1"/>
        <v>146.49448582904284</v>
      </c>
      <c r="F29">
        <f t="shared" si="2"/>
        <v>129.28092998985321</v>
      </c>
      <c r="G29">
        <f t="shared" si="3"/>
        <v>114.09002027930138</v>
      </c>
    </row>
    <row r="30" spans="1:7">
      <c r="A30">
        <f t="shared" si="4"/>
        <v>2045</v>
      </c>
      <c r="B30">
        <f t="shared" si="5"/>
        <v>26</v>
      </c>
      <c r="C30">
        <f>$E$2*EXP($C$3*B30)</f>
        <v>189.04551163188722</v>
      </c>
      <c r="D30">
        <f t="shared" si="0"/>
        <v>166</v>
      </c>
      <c r="E30">
        <f t="shared" si="1"/>
        <v>145.76384153281319</v>
      </c>
      <c r="F30">
        <f t="shared" si="2"/>
        <v>127.99456324339199</v>
      </c>
      <c r="G30">
        <f t="shared" si="3"/>
        <v>112.39144116669533</v>
      </c>
    </row>
    <row r="31" spans="1:7">
      <c r="A31">
        <f t="shared" si="4"/>
        <v>2046</v>
      </c>
      <c r="B31">
        <f t="shared" si="5"/>
        <v>27</v>
      </c>
      <c r="C31">
        <f>$E$2*EXP($C$3*B31)</f>
        <v>189.99310620231822</v>
      </c>
      <c r="D31">
        <f t="shared" si="0"/>
        <v>166</v>
      </c>
      <c r="E31">
        <f t="shared" si="1"/>
        <v>145.03684134021373</v>
      </c>
      <c r="F31">
        <f t="shared" si="2"/>
        <v>126.72099605991762</v>
      </c>
      <c r="G31">
        <f t="shared" si="3"/>
        <v>110.71815060250675</v>
      </c>
    </row>
    <row r="32" spans="1:7">
      <c r="A32">
        <f t="shared" si="4"/>
        <v>2047</v>
      </c>
      <c r="B32">
        <f t="shared" si="5"/>
        <v>28</v>
      </c>
      <c r="C32">
        <f>$E$2*EXP($C$3*B32)</f>
        <v>190.94545061029973</v>
      </c>
      <c r="D32">
        <f t="shared" si="0"/>
        <v>166</v>
      </c>
      <c r="E32">
        <f t="shared" si="1"/>
        <v>144.31346707620176</v>
      </c>
      <c r="F32">
        <f t="shared" si="2"/>
        <v>125.46010108165042</v>
      </c>
      <c r="G32">
        <f t="shared" si="3"/>
        <v>109.06977208929942</v>
      </c>
    </row>
    <row r="33" spans="1:7">
      <c r="A33">
        <f t="shared" si="4"/>
        <v>2048</v>
      </c>
      <c r="B33">
        <f t="shared" si="5"/>
        <v>29</v>
      </c>
      <c r="C33">
        <f>$E$2*EXP($C$3*B33)</f>
        <v>191.90256866449158</v>
      </c>
      <c r="D33">
        <f t="shared" si="0"/>
        <v>166</v>
      </c>
      <c r="E33">
        <f t="shared" si="1"/>
        <v>143.59370065638305</v>
      </c>
      <c r="F33">
        <f t="shared" si="2"/>
        <v>124.21175221804184</v>
      </c>
      <c r="G33">
        <f t="shared" si="3"/>
        <v>107.44593473495375</v>
      </c>
    </row>
    <row r="34" spans="1:7">
      <c r="A34">
        <f t="shared" si="4"/>
        <v>2049</v>
      </c>
      <c r="B34">
        <f t="shared" si="5"/>
        <v>30</v>
      </c>
      <c r="C34">
        <f>$E$2*EXP($C$3*B34)</f>
        <v>192.86448429289499</v>
      </c>
      <c r="D34">
        <f t="shared" si="0"/>
        <v>166</v>
      </c>
      <c r="E34">
        <f t="shared" si="1"/>
        <v>142.87752408655959</v>
      </c>
      <c r="F34">
        <f t="shared" si="2"/>
        <v>122.97582463316516</v>
      </c>
      <c r="G34">
        <f t="shared" si="3"/>
        <v>105.84627316921437</v>
      </c>
    </row>
    <row r="35" spans="1:7">
      <c r="A35">
        <f t="shared" si="4"/>
        <v>2050</v>
      </c>
      <c r="B35">
        <f t="shared" si="5"/>
        <v>31</v>
      </c>
      <c r="C35">
        <f>$E$2*EXP($C$3*B35)</f>
        <v>193.83122154345074</v>
      </c>
      <c r="D35">
        <f t="shared" si="0"/>
        <v>166</v>
      </c>
      <c r="E35">
        <f t="shared" si="1"/>
        <v>142.16491946227984</v>
      </c>
      <c r="F35">
        <f t="shared" si="2"/>
        <v>121.75219473323202</v>
      </c>
      <c r="G35">
        <f t="shared" si="3"/>
        <v>104.27042746148038</v>
      </c>
    </row>
    <row r="36" spans="1:7">
      <c r="A36">
        <f t="shared" si="4"/>
        <v>2051</v>
      </c>
      <c r="B36">
        <f t="shared" si="5"/>
        <v>32</v>
      </c>
      <c r="C36">
        <f>$E$2*EXP($C$3*B36)</f>
        <v>194.80280458464051</v>
      </c>
      <c r="D36">
        <f t="shared" si="0"/>
        <v>166</v>
      </c>
      <c r="E36">
        <f t="shared" si="1"/>
        <v>141.45586896839109</v>
      </c>
      <c r="F36">
        <f t="shared" si="2"/>
        <v>120.54074015423269</v>
      </c>
      <c r="G36">
        <f t="shared" si="3"/>
        <v>102.71804303981938</v>
      </c>
    </row>
    <row r="37" spans="1:7">
      <c r="A37">
        <f t="shared" si="4"/>
        <v>2052</v>
      </c>
      <c r="B37">
        <f t="shared" si="5"/>
        <v>33</v>
      </c>
      <c r="C37">
        <f>$E$2*EXP($C$3*B37)</f>
        <v>195.77925770609085</v>
      </c>
      <c r="D37">
        <f t="shared" si="0"/>
        <v>166</v>
      </c>
      <c r="E37">
        <f t="shared" si="1"/>
        <v>140.75035487859404</v>
      </c>
      <c r="F37">
        <f t="shared" si="2"/>
        <v>119.34133974969974</v>
      </c>
      <c r="G37">
        <f t="shared" si="3"/>
        <v>101.18877061118734</v>
      </c>
    </row>
    <row r="38" spans="1:7">
      <c r="A38">
        <f t="shared" si="4"/>
        <v>2053</v>
      </c>
      <c r="B38">
        <f t="shared" si="5"/>
        <v>34</v>
      </c>
      <c r="C38">
        <f>$E$2*EXP($C$3*B38)</f>
        <v>196.76060531918066</v>
      </c>
      <c r="D38">
        <f t="shared" si="0"/>
        <v>166</v>
      </c>
      <c r="E38">
        <f t="shared" si="1"/>
        <v>140.04835955499971</v>
      </c>
      <c r="F38">
        <f t="shared" si="2"/>
        <v>118.15387357859321</v>
      </c>
      <c r="G38">
        <f t="shared" si="3"/>
        <v>99.682266082836136</v>
      </c>
    </row>
    <row r="39" spans="1:7">
      <c r="A39">
        <f t="shared" si="4"/>
        <v>2054</v>
      </c>
      <c r="B39">
        <f t="shared" si="5"/>
        <v>35</v>
      </c>
      <c r="C39">
        <f>$E$2*EXP($C$3*B39)</f>
        <v>197.74687195765145</v>
      </c>
      <c r="D39">
        <f t="shared" si="0"/>
        <v>166</v>
      </c>
      <c r="E39">
        <f t="shared" si="1"/>
        <v>139.34986544768842</v>
      </c>
      <c r="F39">
        <f t="shared" si="2"/>
        <v>116.97822289330644</v>
      </c>
      <c r="G39">
        <f t="shared" si="3"/>
        <v>98.198190484891313</v>
      </c>
    </row>
    <row r="40" spans="1:7">
      <c r="A40">
        <f t="shared" si="4"/>
        <v>2055</v>
      </c>
      <c r="B40">
        <f t="shared" si="5"/>
        <v>36</v>
      </c>
      <c r="C40">
        <f>$E$2*EXP($C$3*B40)</f>
        <v>198.73808227822047</v>
      </c>
      <c r="D40">
        <f t="shared" si="0"/>
        <v>166</v>
      </c>
      <c r="E40">
        <f t="shared" si="1"/>
        <v>138.65485509427114</v>
      </c>
      <c r="F40">
        <f t="shared" si="2"/>
        <v>115.81427012779115</v>
      </c>
      <c r="G40">
        <f t="shared" si="3"/>
        <v>96.736209894082279</v>
      </c>
    </row>
    <row r="41" spans="1:7">
      <c r="A41">
        <f t="shared" si="4"/>
        <v>2056</v>
      </c>
      <c r="B41">
        <f t="shared" si="5"/>
        <v>37</v>
      </c>
      <c r="C41">
        <f>$E$2*EXP($C$3*B41)</f>
        <v>199.73426106119743</v>
      </c>
      <c r="D41">
        <f t="shared" si="0"/>
        <v>166</v>
      </c>
      <c r="E41">
        <f t="shared" si="1"/>
        <v>137.96331111945287</v>
      </c>
      <c r="F41">
        <f t="shared" si="2"/>
        <v>114.66189888580088</v>
      </c>
      <c r="G41">
        <f t="shared" si="3"/>
        <v>95.29599535860838</v>
      </c>
    </row>
    <row r="42" spans="1:7">
      <c r="A42">
        <f t="shared" si="4"/>
        <v>2057</v>
      </c>
      <c r="B42">
        <f t="shared" si="5"/>
        <v>38</v>
      </c>
      <c r="C42">
        <f>$E$2*EXP($C$3*B42)</f>
        <v>200.73543321110375</v>
      </c>
      <c r="D42">
        <f t="shared" si="0"/>
        <v>166</v>
      </c>
      <c r="E42">
        <f t="shared" si="1"/>
        <v>137.27521623459813</v>
      </c>
      <c r="F42">
        <f t="shared" si="2"/>
        <v>113.52099392925106</v>
      </c>
      <c r="G42">
        <f t="shared" si="3"/>
        <v>93.877222824123152</v>
      </c>
    </row>
    <row r="43" spans="1:7">
      <c r="A43">
        <f t="shared" si="4"/>
        <v>2058</v>
      </c>
      <c r="B43">
        <f t="shared" si="5"/>
        <v>39</v>
      </c>
      <c r="C43">
        <f>$E$2*EXP($C$3*B43)</f>
        <v>201.74162375729529</v>
      </c>
      <c r="D43">
        <f t="shared" si="0"/>
        <v>166</v>
      </c>
      <c r="E43">
        <f t="shared" si="1"/>
        <v>136.59055323729905</v>
      </c>
      <c r="F43">
        <f t="shared" si="2"/>
        <v>112.39144116669533</v>
      </c>
      <c r="G43">
        <f t="shared" si="3"/>
        <v>92.479573060820869</v>
      </c>
    </row>
    <row r="44" spans="1:7">
      <c r="A44">
        <f t="shared" si="4"/>
        <v>2059</v>
      </c>
      <c r="B44">
        <f t="shared" si="5"/>
        <v>40</v>
      </c>
      <c r="C44">
        <f>$E$2*EXP($C$3*B44)</f>
        <v>202.7528578545882</v>
      </c>
      <c r="D44">
        <f t="shared" si="0"/>
        <v>166</v>
      </c>
      <c r="E44">
        <f t="shared" si="1"/>
        <v>135.90930501094499</v>
      </c>
      <c r="F44">
        <f t="shared" si="2"/>
        <v>111.27312764191613</v>
      </c>
      <c r="G44">
        <f t="shared" si="3"/>
        <v>91.102731591608375</v>
      </c>
    </row>
    <row r="45" spans="1:7">
      <c r="A45">
        <f t="shared" si="4"/>
        <v>2060</v>
      </c>
      <c r="B45">
        <f t="shared" si="5"/>
        <v>41</v>
      </c>
      <c r="C45">
        <f>$E$2*EXP($C$3*B45)</f>
        <v>203.76916078388749</v>
      </c>
      <c r="D45">
        <f t="shared" si="0"/>
        <v>166</v>
      </c>
      <c r="E45">
        <f t="shared" si="1"/>
        <v>135.2314545242948</v>
      </c>
      <c r="F45">
        <f t="shared" si="2"/>
        <v>110.16594152262903</v>
      </c>
      <c r="G45">
        <f t="shared" si="3"/>
        <v>89.746388621346554</v>
      </c>
    </row>
    <row r="46" spans="1:7">
      <c r="A46">
        <f t="shared" si="4"/>
        <v>2061</v>
      </c>
      <c r="B46">
        <f t="shared" si="5"/>
        <v>42</v>
      </c>
      <c r="C46">
        <f>$E$2*EXP($C$3*B46)</f>
        <v>204.79055795281937</v>
      </c>
      <c r="D46">
        <f t="shared" si="0"/>
        <v>166</v>
      </c>
      <c r="E46">
        <f t="shared" si="1"/>
        <v>134.55698483105107</v>
      </c>
      <c r="F46">
        <f t="shared" si="2"/>
        <v>109.06977208929942</v>
      </c>
      <c r="G46">
        <f t="shared" si="3"/>
        <v>88.410238967144934</v>
      </c>
    </row>
    <row r="47" spans="1:7">
      <c r="A47">
        <f t="shared" si="4"/>
        <v>2062</v>
      </c>
      <c r="B47">
        <f t="shared" si="5"/>
        <v>43</v>
      </c>
      <c r="C47">
        <f>$E$2*EXP($C$3*B47)</f>
        <v>205.81707489636625</v>
      </c>
      <c r="D47">
        <f t="shared" si="0"/>
        <v>166</v>
      </c>
      <c r="E47">
        <f t="shared" si="1"/>
        <v>133.88587906943627</v>
      </c>
      <c r="F47">
        <f t="shared" si="2"/>
        <v>107.98450972407055</v>
      </c>
      <c r="G47">
        <f t="shared" si="3"/>
        <v>87.093981989694427</v>
      </c>
    </row>
    <row r="48" spans="1:7">
      <c r="A48">
        <f t="shared" si="4"/>
        <v>2063</v>
      </c>
      <c r="B48">
        <f t="shared" si="5"/>
        <v>44</v>
      </c>
      <c r="C48">
        <f>$E$2*EXP($C$3*B48)</f>
        <v>206.84873727750522</v>
      </c>
      <c r="D48">
        <f t="shared" si="0"/>
        <v>166</v>
      </c>
      <c r="E48">
        <f t="shared" si="1"/>
        <v>133.21812046177143</v>
      </c>
      <c r="F48">
        <f t="shared" si="2"/>
        <v>106.91004589980147</v>
      </c>
      <c r="G48">
        <f t="shared" si="3"/>
        <v>85.797321525622081</v>
      </c>
    </row>
    <row r="49" spans="1:7">
      <c r="A49">
        <f t="shared" si="4"/>
        <v>2064</v>
      </c>
      <c r="B49">
        <f t="shared" si="5"/>
        <v>45</v>
      </c>
      <c r="C49">
        <f>$E$2*EXP($C$3*B49)</f>
        <v>207.8855708878495</v>
      </c>
      <c r="D49">
        <f t="shared" si="0"/>
        <v>166</v>
      </c>
      <c r="E49">
        <f t="shared" si="1"/>
        <v>132.5536923140566</v>
      </c>
      <c r="F49">
        <f t="shared" si="2"/>
        <v>105.84627316921437</v>
      </c>
      <c r="G49">
        <f t="shared" si="3"/>
        <v>84.519965820853159</v>
      </c>
    </row>
    <row r="50" spans="1:7">
      <c r="A50">
        <f t="shared" si="4"/>
        <v>2065</v>
      </c>
      <c r="B50">
        <f t="shared" si="5"/>
        <v>46</v>
      </c>
      <c r="C50">
        <f>$E$2*EXP($C$3*B50)</f>
        <v>208.92760164829332</v>
      </c>
      <c r="D50">
        <f t="shared" si="0"/>
        <v>166</v>
      </c>
      <c r="E50">
        <f t="shared" si="1"/>
        <v>131.89257801555345</v>
      </c>
      <c r="F50">
        <f t="shared" si="2"/>
        <v>104.79308515414971</v>
      </c>
      <c r="G50">
        <f t="shared" si="3"/>
        <v>83.26162746496523</v>
      </c>
    </row>
    <row r="51" spans="1:7">
      <c r="A51">
        <f t="shared" si="4"/>
        <v>2066</v>
      </c>
      <c r="B51">
        <f t="shared" si="5"/>
        <v>47</v>
      </c>
      <c r="C51">
        <f>$E$2*EXP($C$3*B51)</f>
        <v>209.97485560966001</v>
      </c>
      <c r="D51">
        <f t="shared" si="0"/>
        <v>166</v>
      </c>
      <c r="E51">
        <f t="shared" si="1"/>
        <v>131.2347610383701</v>
      </c>
      <c r="F51">
        <f t="shared" si="2"/>
        <v>103.75037653492834</v>
      </c>
      <c r="G51">
        <f t="shared" si="3"/>
        <v>82.022023326519516</v>
      </c>
    </row>
    <row r="52" spans="1:7">
      <c r="A52">
        <f t="shared" si="4"/>
        <v>2067</v>
      </c>
      <c r="B52">
        <f t="shared" si="5"/>
        <v>48</v>
      </c>
      <c r="C52">
        <f>$E$2*EXP($C$3*B52)</f>
        <v>211.02735895335317</v>
      </c>
      <c r="D52">
        <f t="shared" si="0"/>
        <v>166</v>
      </c>
      <c r="E52">
        <f t="shared" si="1"/>
        <v>130.58022493704789</v>
      </c>
      <c r="F52">
        <f t="shared" si="2"/>
        <v>102.71804303981938</v>
      </c>
      <c r="G52">
        <f t="shared" si="3"/>
        <v>80.800874489355294</v>
      </c>
    </row>
    <row r="53" spans="1:7">
      <c r="A53">
        <f t="shared" si="4"/>
        <v>2068</v>
      </c>
      <c r="B53">
        <f t="shared" si="5"/>
        <v>49</v>
      </c>
      <c r="C53">
        <f>$E$2*EXP($C$3*B53)</f>
        <v>212.08513799201117</v>
      </c>
      <c r="D53">
        <f t="shared" si="0"/>
        <v>166</v>
      </c>
      <c r="E53">
        <f t="shared" si="1"/>
        <v>129.92895334815012</v>
      </c>
      <c r="F53">
        <f t="shared" si="2"/>
        <v>101.69598143461307</v>
      </c>
      <c r="G53">
        <f t="shared" si="3"/>
        <v>79.597906189832415</v>
      </c>
    </row>
    <row r="54" spans="1:7">
      <c r="A54">
        <f t="shared" si="4"/>
        <v>2069</v>
      </c>
      <c r="B54">
        <f t="shared" si="5"/>
        <v>50</v>
      </c>
      <c r="C54">
        <f>$E$2*EXP($C$3*B54)</f>
        <v>213.14821917016508</v>
      </c>
      <c r="D54">
        <f t="shared" si="0"/>
        <v>166</v>
      </c>
      <c r="E54">
        <f t="shared" si="1"/>
        <v>129.28092998985321</v>
      </c>
      <c r="F54">
        <f t="shared" si="2"/>
        <v>100.68408951229715</v>
      </c>
      <c r="G54">
        <f t="shared" si="3"/>
        <v>78.412847755008443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ColoradoCounties</vt:lpstr>
      <vt:lpstr>KansasCounties</vt:lpstr>
      <vt:lpstr>OklahomaCounties</vt:lpstr>
      <vt:lpstr>CountiesPopulations</vt:lpstr>
      <vt:lpstr>Class Size vs Time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2019-07-26T00:18:17Z</dcterms:created>
  <dcterms:modified xsi:type="dcterms:W3CDTF">2019-07-27T06:08:11Z</dcterms:modified>
</cp:coreProperties>
</file>