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ght-tone-pedal-BOM-all-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<sst xmlns="http://schemas.openxmlformats.org/spreadsheetml/2006/main" count="129" uniqueCount="115">
  <si>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</si>
  <si>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</si>
  <si>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</si>
  <si>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</si>
  <si>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</si>
  <si>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Unit Cost</t>
  </si>
  <si>
    <t xml:space="preserve">Cost</t>
  </si>
  <si>
    <t xml:space="preserve">5 parts Cost</t>
  </si>
  <si>
    <t xml:space="preserve">Link</t>
  </si>
  <si>
    <t xml:space="preserve">U3,U2,U1</t>
  </si>
  <si>
    <t xml:space="preserve">DIP254P762X508-8</t>
  </si>
  <si>
    <t xml:space="preserve">LM358AP</t>
  </si>
  <si>
    <t xml:space="preserve">Texas Instruments</t>
  </si>
  <si>
    <t xml:space="preserve">https://www.ti.com/store/ti/en/p/product/?p=LM358AP&amp;HQS=corp-tistore-null-storeinv-invf-store-octopart-wwe</t>
  </si>
  <si>
    <t xml:space="preserve">C1,C7</t>
  </si>
  <si>
    <t xml:space="preserve">C_Rect_L29.0mm_W16.0mm_P27.50mm_MKT</t>
  </si>
  <si>
    <t xml:space="preserve">2u</t>
  </si>
  <si>
    <t xml:space="preserve">Panasonic ECW-F4205JL </t>
  </si>
  <si>
    <t xml:space="preserve">https://www.digikey.com/product-detail/en/panasonic-electronic-components/ECW-F4205JL/P12239-ND/656397</t>
  </si>
  <si>
    <t xml:space="preserve">C2,C3</t>
  </si>
  <si>
    <t xml:space="preserve">C_Disc_D7.0mm_W2.5mm_P5.00mm</t>
  </si>
  <si>
    <t xml:space="preserve">0.1u</t>
  </si>
  <si>
    <t xml:space="preserve">Murata Electronics RDER71H104K0S1H03A </t>
  </si>
  <si>
    <t xml:space="preserve">https://www.mouser.com/ProductDetail/Murata-Electronics/RDER71H104K0S1H03A?qs=%2Fha2pyFadugsNiSzM4QtoLssxGBtVZvjkG8K2jcAq%252BcZvnDc7z8u8H5jtslHdnpL&amp;utm_source=octopart&amp;utm_medium=aggregator&amp;utm_campaign=81-RDER71H104K0S1H3A&amp;utm_content=Murata</t>
  </si>
  <si>
    <t xml:space="preserve">C4,C10</t>
  </si>
  <si>
    <t xml:space="preserve">1u</t>
  </si>
  <si>
    <t xml:space="preserve">WIMA MKS0B041000F00KSC</t>
  </si>
  <si>
    <t xml:space="preserve">https://www.digikey.com/product-detail/en/wima/MKS0B041000F00KSC9/1928-1598-ND/9370524</t>
  </si>
  <si>
    <t xml:space="preserve">C5,C9</t>
  </si>
  <si>
    <t xml:space="preserve">10u</t>
  </si>
  <si>
    <t xml:space="preserve">Nichicon UKL1C100KDD1TD</t>
  </si>
  <si>
    <t xml:space="preserve">https://www.mouser.com/ProductDetail/Nichicon/UKL1C100KDD1TD?qs=%2Fha2pyFaduhs8SuYuV5CrlF5cBWjZkB0PkMo8RuBshf4NkzH2MXt%252Bw%3D%3D&amp;utm_source=octopart&amp;utm_medium=aggregator&amp;utm_campaign=647-UKL1C100KDD1TD&amp;utm_content=Nichicon</t>
  </si>
  <si>
    <t xml:space="preserve">C6</t>
  </si>
  <si>
    <t xml:space="preserve">C_Rect_L24.0mm_W7.0mm_P22.50mm_MKT</t>
  </si>
  <si>
    <t xml:space="preserve">5600p</t>
  </si>
  <si>
    <t xml:space="preserve">Panasonic ECW-H16562JV </t>
  </si>
  <si>
    <t xml:space="preserve">https://www.digikey.com/product-detail/en/panasonic-electronic-components/ECW-H16562JV/P10504-ND/269124</t>
  </si>
  <si>
    <t xml:space="preserve">C8</t>
  </si>
  <si>
    <t xml:space="preserve">C_Rect_L13.0mm_W8.0mm_P10.00mm_FKS3_FKP3_MKS4</t>
  </si>
  <si>
    <t xml:space="preserve">0.022u</t>
  </si>
  <si>
    <t xml:space="preserve">Panasonic ECW-F6203JL</t>
  </si>
  <si>
    <t xml:space="preserve">https://www.digikey.com/product-detail/en/panasonic-electronic-components/ECW-F6203JL/P12124-ND/585191</t>
  </si>
  <si>
    <t xml:space="preserve">D1,D2</t>
  </si>
  <si>
    <t xml:space="preserve">LED_D3.0mm</t>
  </si>
  <si>
    <t xml:space="preserve">CQY99</t>
  </si>
  <si>
    <t xml:space="preserve">Everlight Electronics HLMP-K150</t>
  </si>
  <si>
    <t xml:space="preserve">https://www.digikey.com/product-detail/en/everlight-electronics-co-ltd/HLMP-K150/1080-1067-ND/2675558</t>
  </si>
  <si>
    <t xml:space="preserve">R1,R3,R4,R13,R15,R16</t>
  </si>
  <si>
    <t xml:space="preserve">R_Axial_DIN0207_L6.3mm_D2.5mm_P7.62mm_Horizontal</t>
  </si>
  <si>
    <t xml:space="preserve">1Meg</t>
  </si>
  <si>
    <t xml:space="preserve">Stackpole Electronics CF14JT1M00 </t>
  </si>
  <si>
    <t xml:space="preserve">https://www.digikey.com/product-detail/en/stackpole-electronics-inc/CF14JT1M00/CF14JT1M00CT-ND/1830423</t>
  </si>
  <si>
    <t xml:space="preserve">R2,R5,R14</t>
  </si>
  <si>
    <t xml:space="preserve">1k</t>
  </si>
  <si>
    <t xml:space="preserve">Stackpole Electronics CF14JT1K00</t>
  </si>
  <si>
    <t xml:space="preserve">https://www.digikey.com/product-detail/en/stackpole-electronics-inc/CF14JT1K00/CF14JT1K00CT-ND/1830350</t>
  </si>
  <si>
    <t xml:space="preserve">R6</t>
  </si>
  <si>
    <t xml:space="preserve">100k</t>
  </si>
  <si>
    <t xml:space="preserve"> Stackpole Electronics CF14JT100K </t>
  </si>
  <si>
    <t xml:space="preserve">https://www.digikey.com/product-detail/en/stackpole-electronics-inc/CF14JT100K/CF14JT100KCT-ND/1830399</t>
  </si>
  <si>
    <t xml:space="preserve">R7,R17</t>
  </si>
  <si>
    <t xml:space="preserve">10k</t>
  </si>
  <si>
    <t xml:space="preserve">Stackpole Electronics CF14JT10K0</t>
  </si>
  <si>
    <t xml:space="preserve">https://www.digikey.com/product-detail/en/stackpole-electronics-inc/CF14JT10K0/CF14JT10K0CT-ND/1830374</t>
  </si>
  <si>
    <t xml:space="preserve">R8,R18</t>
  </si>
  <si>
    <t xml:space="preserve">120k</t>
  </si>
  <si>
    <t xml:space="preserve">Stackpole Electronics CF14JT120K </t>
  </si>
  <si>
    <t xml:space="preserve">https://www.digikey.com/product-detail/en/stackpole-electronics-inc/CF14JT120K/CF14JT120KCT-ND/1830401</t>
  </si>
  <si>
    <t xml:space="preserve">LDR1,LDR2</t>
  </si>
  <si>
    <t xml:space="preserve">RLDR3k-11k</t>
  </si>
  <si>
    <t xml:space="preserve">Advanced Photonix PDV-P8001 </t>
  </si>
  <si>
    <t xml:space="preserve">https://www.digikey.com/product-detail/en/advanced-photonix/PDV-P8001/PDV-P8001-ND/480602</t>
  </si>
  <si>
    <t xml:space="preserve">R10,R11</t>
  </si>
  <si>
    <t xml:space="preserve">24k</t>
  </si>
  <si>
    <t xml:space="preserve">Stackpole Electronics CF14JT24K0</t>
  </si>
  <si>
    <t xml:space="preserve">https://www.digikey.com/product-detail/en/stackpole-electronics-inc/CF14JT24K0/CF14JT24K0CT-ND/1830384</t>
  </si>
  <si>
    <t xml:space="preserve">25k Potentiometer Lin(RPOT1,RPOT8)</t>
  </si>
  <si>
    <t xml:space="preserve">R25kLin</t>
  </si>
  <si>
    <t xml:space="preserve">Alpha R-V38-25KL</t>
  </si>
  <si>
    <t xml:space="preserve">https://www.tubesandmore.com/products/potentiometer-alpha-linear-38-bushing</t>
  </si>
  <si>
    <t xml:space="preserve">10k Potentiometer Lin(RPOT2,RPOT3,RPOT9,RPOT10)</t>
  </si>
  <si>
    <t xml:space="preserve">R10kLin</t>
  </si>
  <si>
    <t xml:space="preserve">Alpha R-V38-10KL</t>
  </si>
  <si>
    <t xml:space="preserve">1Meg Potentiometer Log(RPOT4,RPOT5)</t>
  </si>
  <si>
    <t xml:space="preserve">R1MegLog</t>
  </si>
  <si>
    <t xml:space="preserve">Alpha R-V38-1MA</t>
  </si>
  <si>
    <t xml:space="preserve">https://www.tubesandmore.com/products/potentiometer-alpha-audio-38-bushing</t>
  </si>
  <si>
    <t xml:space="preserve">100k Potentiometer Lin(RPOT6,RPOT7)</t>
  </si>
  <si>
    <t xml:space="preserve">R100kLin</t>
  </si>
  <si>
    <t xml:space="preserve">Alpha R-V38-100KL</t>
  </si>
  <si>
    <t xml:space="preserve">S1,S2</t>
  </si>
  <si>
    <t xml:space="preserve">Switch_Slide_11.6x4mm_EG1218</t>
  </si>
  <si>
    <t xml:space="preserve">EG1218</t>
  </si>
  <si>
    <t xml:space="preserve">E-Switch EG1218</t>
  </si>
  <si>
    <t xml:space="preserve">https://www.mouser.com/Search/Refine?N=4294759258&amp;Keyword=612-EG1218&amp;utm_source=octopart&amp;utm_medium=aggregator&amp;utm_campaign=612-EG1218&amp;utm_content=E-Switch</t>
  </si>
  <si>
    <t xml:space="preserve">Outside PCB parts</t>
  </si>
  <si>
    <t xml:space="preserve">Quantity Unit</t>
  </si>
  <si>
    <t xml:space="preserve">5 parts cost</t>
  </si>
  <si>
    <t xml:space="preserve">Hammond 4S1590BBT(4.67” x 3.68” x 1.95") Pre-Drill Enclosure</t>
  </si>
  <si>
    <t xml:space="preserve">https://www.mammothelectronics.com/products/4s1590bbt-enclosure</t>
  </si>
  <si>
    <t xml:space="preserve">DC Power pin</t>
  </si>
  <si>
    <t xml:space="preserve">https://www.tubesandmore.com/products/power-jack-dc-panel-mount</t>
  </si>
  <si>
    <t xml:space="preserve">DPDT Foot Switch(for True Bypass)</t>
  </si>
  <si>
    <t xml:space="preserve">https://www.tubesandmore.com/products/switch-dunlop-mxr-dpdt-pc-mount</t>
  </si>
  <si>
    <t xml:space="preserve">Mono 1/4" Jack</t>
  </si>
  <si>
    <t xml:space="preserve">https://www.tubesandmore.com/products/jack-switchcraft-mono-2-conductor-open-circuit</t>
  </si>
  <si>
    <t xml:space="preserve">Stereo 1/4" Jack</t>
  </si>
  <si>
    <t xml:space="preserve">https://www.tubesandmore.com/products/jack-switchcraft-14-stereo-3-conductor-double-open-circuit</t>
  </si>
  <si>
    <t xml:space="preserve">Knob</t>
  </si>
  <si>
    <t xml:space="preserve">https://www.tubesandmore.com/products/knob-large-indicator-line-set-screw</t>
  </si>
  <si>
    <t xml:space="preserve">CONN IC DIP SOCKET 8POS (for Op-Amp)</t>
  </si>
  <si>
    <t xml:space="preserve">https://www.digikey.com/product-detail/en/cnc-tech/243-08-1-03/1175-1475-ND/3441568</t>
  </si>
  <si>
    <t xml:space="preserve">5 PCB Cost + 3 day Shipping</t>
  </si>
  <si>
    <t xml:space="preserve">Total Unit Cost</t>
  </si>
  <si>
    <t xml:space="preserve">Total 5 units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</si>
</sst>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1C232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i.com/store/ti/en/p/product/?p=LM358AP&amp;HQS=corp-tistore-null-storeinv-invf-store-octopart-wwe" TargetMode="External"/><Relationship Id="rId2" Type="http://schemas.openxmlformats.org/officeDocument/2006/relationships/hyperlink" Target="https://www.digikey.com/product-detail/en/panasonic-electronic-components/ECW-F4205JL/P12239-ND/656397" TargetMode="External"/><Relationship Id="rId3" Type="http://schemas.openxmlformats.org/officeDocument/2006/relationships/hyperlink" Target="https://www.mouser.com/ProductDetail/Murata-Electronics/RDER71H104K0S1H03A?qs=%2Fha2pyFadugsNiSzM4QtoLssxGBtVZvjkG8K2jcAq%252BcZvnDc7z8u8H5jtslHdnpL&amp;utm_source=octopart&amp;utm_medium=aggregator&amp;utm_campaign=81-RDER71H104K0S1H3A&amp;utm_content=Murata" TargetMode="External"/><Relationship Id="rId4" Type="http://schemas.openxmlformats.org/officeDocument/2006/relationships/hyperlink" Target="https://www.digikey.com/product-detail/en/wima/MKS0B041000F00KSC9/1928-1598-ND/9370524" TargetMode="External"/><Relationship Id="rId5" Type="http://schemas.openxmlformats.org/officeDocument/2006/relationships/hyperlink" Target="https://www.mouser.com/ProductDetail/Nichicon/UKL1C100KDD1TD?qs=%2Fha2pyFaduhs8SuYuV5CrlF5cBWjZkB0PkMo8RuBshf4NkzH2MXt%252Bw%3D%3D&amp;utm_source=octopart&amp;utm_medium=aggregator&amp;utm_campaign=647-UKL1C100KDD1TD&amp;utm_content=Nichicon" TargetMode="External"/><Relationship Id="rId6" Type="http://schemas.openxmlformats.org/officeDocument/2006/relationships/hyperlink" Target="https://www.digikey.com/product-detail/en/panasonic-electronic-components/ECW-H16562JV/P10504-ND/269124" TargetMode="External"/><Relationship Id="rId7" Type="http://schemas.openxmlformats.org/officeDocument/2006/relationships/hyperlink" Target="https://www.digikey.com/product-detail/en/panasonic-electronic-components/ECW-F6203JL/P12124-ND/585191" TargetMode="External"/><Relationship Id="rId8" Type="http://schemas.openxmlformats.org/officeDocument/2006/relationships/hyperlink" Target="https://www.digikey.com/product-detail/en/everlight-electronics-co-ltd/HLMP-K150/1080-1067-ND/2675558" TargetMode="External"/><Relationship Id="rId9" Type="http://schemas.openxmlformats.org/officeDocument/2006/relationships/hyperlink" Target="https://www.digikey.com/product-detail/en/stackpole-electronics-inc/CF14JT1M00/CF14JT1M00CT-ND/1830423" TargetMode="External"/><Relationship Id="rId10" Type="http://schemas.openxmlformats.org/officeDocument/2006/relationships/hyperlink" Target="https://www.digikey.com/product-detail/en/stackpole-electronics-inc/CF14JT1K00/CF14JT1K00CT-ND/1830350" TargetMode="External"/><Relationship Id="rId11" Type="http://schemas.openxmlformats.org/officeDocument/2006/relationships/hyperlink" Target="https://www.digikey.com/product-detail/en/stackpole-electronics-inc/CF14JT100K/CF14JT100KCT-ND/1830399" TargetMode="External"/><Relationship Id="rId12" Type="http://schemas.openxmlformats.org/officeDocument/2006/relationships/hyperlink" Target="https://www.digikey.com/product-detail/en/stackpole-electronics-inc/CF14JT10K0/CF14JT10K0CT-ND/1830374" TargetMode="External"/><Relationship Id="rId13" Type="http://schemas.openxmlformats.org/officeDocument/2006/relationships/hyperlink" Target="https://www.digikey.com/product-detail/en/stackpole-electronics-inc/CF14JT120K/CF14JT120KCT-ND/1830401" TargetMode="External"/><Relationship Id="rId14" Type="http://schemas.openxmlformats.org/officeDocument/2006/relationships/hyperlink" Target="https://www.digikey.com/product-detail/en/advanced-photonix/PDV-P8001/PDV-P8001-ND/480602" TargetMode="External"/><Relationship Id="rId15" Type="http://schemas.openxmlformats.org/officeDocument/2006/relationships/hyperlink" Target="https://www.digikey.com/product-detail/en/stackpole-electronics-inc/CF14JT24K0/CF14JT24K0CT-ND/1830384" TargetMode="External"/><Relationship Id="rId16" Type="http://schemas.openxmlformats.org/officeDocument/2006/relationships/hyperlink" Target="https://www.tubesandmore.com/products/potentiometer-alpha-linear-38-bushing" TargetMode="External"/><Relationship Id="rId17" Type="http://schemas.openxmlformats.org/officeDocument/2006/relationships/hyperlink" Target="https://www.tubesandmore.com/products/potentiometer-alpha-linear-38-bushing" TargetMode="External"/><Relationship Id="rId18" Type="http://schemas.openxmlformats.org/officeDocument/2006/relationships/hyperlink" Target="https://www.tubesandmore.com/products/potentiometer-alpha-audio-38-bushing" TargetMode="External"/><Relationship Id="rId19" Type="http://schemas.openxmlformats.org/officeDocument/2006/relationships/hyperlink" Target="https://www.tubesandmore.com/products/potentiometer-alpha-linear-38-bushing" TargetMode="External"/><Relationship Id="rId20" Type="http://schemas.openxmlformats.org/officeDocument/2006/relationships/hyperlink" Target="https://www.mouser.com/Search/Refine?N=4294759258&amp;Keyword=612-EG1218&amp;utm_source=octopart&amp;utm_medium=aggregator&amp;utm_campaign=612-EG1218&amp;utm_content=E-Switch" TargetMode="External"/><Relationship Id="rId21" Type="http://schemas.openxmlformats.org/officeDocument/2006/relationships/hyperlink" Target="https://www.mammothelectronics.com/products/4s1590bbt-enclosure" TargetMode="External"/><Relationship Id="rId22" Type="http://schemas.openxmlformats.org/officeDocument/2006/relationships/hyperlink" Target="https://www.tubesandmore.com/products/power-jack-dc-panel-mount" TargetMode="External"/><Relationship Id="rId23" Type="http://schemas.openxmlformats.org/officeDocument/2006/relationships/hyperlink" Target="https://www.tubesandmore.com/products/switch-dunlop-mxr-dpdt-pc-mount" TargetMode="External"/><Relationship Id="rId24" Type="http://schemas.openxmlformats.org/officeDocument/2006/relationships/hyperlink" Target="https://www.tubesandmore.com/products/jack-switchcraft-mono-2-conductor-open-circuit" TargetMode="External"/><Relationship Id="rId25" Type="http://schemas.openxmlformats.org/officeDocument/2006/relationships/hyperlink" Target="https://www.tubesandmore.com/products/jack-switchcraft-14-stereo-3-conductor-double-open-circuit" TargetMode="External"/><Relationship Id="rId26" Type="http://schemas.openxmlformats.org/officeDocument/2006/relationships/hyperlink" Target="https://www.tubesandmore.com/products/knob-large-indicator-line-set-screw" TargetMode="External"/><Relationship Id="rId27" Type="http://schemas.openxmlformats.org/officeDocument/2006/relationships/hyperlink" Target="https://www.digikey.com/product-detail/en/cnc-tech/243-08-1-03/1175-1475-ND/34415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62.43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false" outlineLevel="0" collapsed="false">
      <c r="B2" s="1" t="s">
        <v>9</v>
      </c>
      <c r="C2" s="1" t="s">
        <v>10</v>
      </c>
      <c r="D2" s="1" t="n">
        <v>3</v>
      </c>
      <c r="E2" s="1" t="s">
        <v>11</v>
      </c>
      <c r="F2" s="1" t="s">
        <v>12</v>
      </c>
      <c r="G2" s="2" t="n">
        <v>0.29</v>
      </c>
      <c r="H2" s="3" t="n">
        <f aca="false">G2</f>
        <v>0.29</v>
      </c>
      <c r="I2" s="3" t="n">
        <f aca="false">5*H2</f>
        <v>1.45</v>
      </c>
      <c r="J2" s="4" t="s">
        <v>13</v>
      </c>
    </row>
    <row r="3" customFormat="false" ht="15.75" hidden="false" customHeight="false" outlineLevel="0" collapsed="false">
      <c r="B3" s="1" t="s">
        <v>14</v>
      </c>
      <c r="C3" s="1" t="s">
        <v>15</v>
      </c>
      <c r="D3" s="1" t="n">
        <v>2</v>
      </c>
      <c r="E3" s="1" t="s">
        <v>16</v>
      </c>
      <c r="F3" s="1" t="s">
        <v>17</v>
      </c>
      <c r="G3" s="2" t="n">
        <v>2.5</v>
      </c>
      <c r="H3" s="3" t="n">
        <f aca="false">G3</f>
        <v>2.5</v>
      </c>
      <c r="I3" s="3" t="n">
        <f aca="false">5*H3</f>
        <v>12.5</v>
      </c>
      <c r="J3" s="4" t="s">
        <v>18</v>
      </c>
    </row>
    <row r="4" customFormat="false" ht="15.75" hidden="false" customHeight="false" outlineLevel="0" collapsed="false">
      <c r="B4" s="1" t="s">
        <v>19</v>
      </c>
      <c r="C4" s="1" t="s">
        <v>20</v>
      </c>
      <c r="D4" s="1" t="n">
        <v>2</v>
      </c>
      <c r="E4" s="1" t="s">
        <v>21</v>
      </c>
      <c r="F4" s="1" t="s">
        <v>22</v>
      </c>
      <c r="G4" s="2" t="n">
        <v>0.31</v>
      </c>
      <c r="H4" s="3" t="n">
        <f aca="false">G4</f>
        <v>0.31</v>
      </c>
      <c r="I4" s="3" t="n">
        <f aca="false">5*H4</f>
        <v>1.55</v>
      </c>
      <c r="J4" s="4" t="s">
        <v>23</v>
      </c>
    </row>
    <row r="5" customFormat="false" ht="15.75" hidden="false" customHeight="false" outlineLevel="0" collapsed="false">
      <c r="B5" s="1" t="s">
        <v>24</v>
      </c>
      <c r="C5" s="1" t="s">
        <v>20</v>
      </c>
      <c r="D5" s="1" t="n">
        <v>2</v>
      </c>
      <c r="E5" s="1" t="s">
        <v>25</v>
      </c>
      <c r="F5" s="1" t="s">
        <v>26</v>
      </c>
      <c r="G5" s="2" t="n">
        <v>1.12</v>
      </c>
      <c r="H5" s="3" t="n">
        <f aca="false">G5</f>
        <v>1.12</v>
      </c>
      <c r="I5" s="3" t="n">
        <f aca="false">5*H5</f>
        <v>5.6</v>
      </c>
      <c r="J5" s="4" t="s">
        <v>27</v>
      </c>
    </row>
    <row r="6" customFormat="false" ht="15.75" hidden="false" customHeight="false" outlineLevel="0" collapsed="false">
      <c r="B6" s="1" t="s">
        <v>28</v>
      </c>
      <c r="C6" s="1" t="s">
        <v>20</v>
      </c>
      <c r="D6" s="1" t="n">
        <v>2</v>
      </c>
      <c r="E6" s="1" t="s">
        <v>29</v>
      </c>
      <c r="F6" s="1" t="s">
        <v>30</v>
      </c>
      <c r="G6" s="2" t="n">
        <v>0.3</v>
      </c>
      <c r="H6" s="3" t="n">
        <f aca="false">G6</f>
        <v>0.3</v>
      </c>
      <c r="I6" s="3" t="n">
        <f aca="false">5*H6</f>
        <v>1.5</v>
      </c>
      <c r="J6" s="4" t="s">
        <v>31</v>
      </c>
    </row>
    <row r="7" customFormat="false" ht="15.75" hidden="false" customHeight="false" outlineLevel="0" collapsed="false">
      <c r="B7" s="1" t="s">
        <v>32</v>
      </c>
      <c r="C7" s="1" t="s">
        <v>33</v>
      </c>
      <c r="D7" s="1" t="n">
        <v>1</v>
      </c>
      <c r="E7" s="1" t="s">
        <v>34</v>
      </c>
      <c r="F7" s="1" t="s">
        <v>35</v>
      </c>
      <c r="G7" s="2" t="n">
        <v>0.8</v>
      </c>
      <c r="H7" s="3" t="n">
        <f aca="false">G7</f>
        <v>0.8</v>
      </c>
      <c r="I7" s="3" t="n">
        <f aca="false">5*H7</f>
        <v>4</v>
      </c>
      <c r="J7" s="4" t="s">
        <v>36</v>
      </c>
    </row>
    <row r="8" customFormat="false" ht="15.75" hidden="false" customHeight="false" outlineLevel="0" collapsed="false">
      <c r="B8" s="1" t="s">
        <v>37</v>
      </c>
      <c r="C8" s="1" t="s">
        <v>38</v>
      </c>
      <c r="D8" s="1" t="n">
        <v>1</v>
      </c>
      <c r="E8" s="1" t="s">
        <v>39</v>
      </c>
      <c r="F8" s="1" t="s">
        <v>40</v>
      </c>
      <c r="G8" s="2" t="n">
        <v>1.13</v>
      </c>
      <c r="H8" s="3" t="n">
        <f aca="false">G8</f>
        <v>1.13</v>
      </c>
      <c r="I8" s="3" t="n">
        <f aca="false">5*H8</f>
        <v>5.65</v>
      </c>
      <c r="J8" s="4" t="s">
        <v>41</v>
      </c>
    </row>
    <row r="9" customFormat="false" ht="15.75" hidden="false" customHeight="false" outlineLevel="0" collapsed="false">
      <c r="B9" s="1" t="s">
        <v>42</v>
      </c>
      <c r="C9" s="1" t="s">
        <v>43</v>
      </c>
      <c r="D9" s="1" t="n">
        <v>2</v>
      </c>
      <c r="E9" s="1" t="s">
        <v>44</v>
      </c>
      <c r="F9" s="1" t="s">
        <v>45</v>
      </c>
      <c r="G9" s="2" t="n">
        <v>0.42</v>
      </c>
      <c r="H9" s="3" t="n">
        <f aca="false">G9</f>
        <v>0.42</v>
      </c>
      <c r="I9" s="3" t="n">
        <f aca="false">5*H9</f>
        <v>2.1</v>
      </c>
      <c r="J9" s="4" t="s">
        <v>46</v>
      </c>
    </row>
    <row r="10" customFormat="false" ht="15.75" hidden="false" customHeight="false" outlineLevel="0" collapsed="false">
      <c r="B10" s="1" t="s">
        <v>47</v>
      </c>
      <c r="C10" s="1" t="s">
        <v>48</v>
      </c>
      <c r="D10" s="1" t="n">
        <v>6</v>
      </c>
      <c r="E10" s="1" t="s">
        <v>49</v>
      </c>
      <c r="F10" s="1" t="s">
        <v>50</v>
      </c>
      <c r="G10" s="2" t="n">
        <v>0.1</v>
      </c>
      <c r="H10" s="3" t="n">
        <f aca="false">G10</f>
        <v>0.1</v>
      </c>
      <c r="I10" s="3" t="n">
        <f aca="false">5*H10</f>
        <v>0.5</v>
      </c>
      <c r="J10" s="4" t="s">
        <v>51</v>
      </c>
    </row>
    <row r="11" customFormat="false" ht="15.75" hidden="false" customHeight="false" outlineLevel="0" collapsed="false">
      <c r="B11" s="1" t="s">
        <v>52</v>
      </c>
      <c r="C11" s="1" t="s">
        <v>48</v>
      </c>
      <c r="D11" s="1" t="n">
        <v>3</v>
      </c>
      <c r="E11" s="1" t="s">
        <v>53</v>
      </c>
      <c r="F11" s="1" t="s">
        <v>54</v>
      </c>
      <c r="G11" s="2" t="n">
        <v>0.1</v>
      </c>
      <c r="H11" s="3" t="n">
        <f aca="false">G11</f>
        <v>0.1</v>
      </c>
      <c r="I11" s="3" t="n">
        <f aca="false">5*H11</f>
        <v>0.5</v>
      </c>
      <c r="J11" s="4" t="s">
        <v>55</v>
      </c>
    </row>
    <row r="12" customFormat="false" ht="15.75" hidden="false" customHeight="false" outlineLevel="0" collapsed="false">
      <c r="B12" s="1" t="s">
        <v>56</v>
      </c>
      <c r="C12" s="1" t="s">
        <v>48</v>
      </c>
      <c r="D12" s="1" t="n">
        <v>1</v>
      </c>
      <c r="E12" s="1" t="s">
        <v>57</v>
      </c>
      <c r="F12" s="1" t="s">
        <v>58</v>
      </c>
      <c r="G12" s="2" t="n">
        <v>0.1</v>
      </c>
      <c r="H12" s="3" t="n">
        <f aca="false">G12</f>
        <v>0.1</v>
      </c>
      <c r="I12" s="3" t="n">
        <f aca="false">5*H12</f>
        <v>0.5</v>
      </c>
      <c r="J12" s="4" t="s">
        <v>59</v>
      </c>
    </row>
    <row r="13" customFormat="false" ht="15.75" hidden="false" customHeight="false" outlineLevel="0" collapsed="false">
      <c r="B13" s="1" t="s">
        <v>60</v>
      </c>
      <c r="C13" s="1" t="s">
        <v>48</v>
      </c>
      <c r="D13" s="1" t="n">
        <v>2</v>
      </c>
      <c r="E13" s="1" t="s">
        <v>61</v>
      </c>
      <c r="F13" s="1" t="s">
        <v>62</v>
      </c>
      <c r="G13" s="2" t="n">
        <v>0.1</v>
      </c>
      <c r="H13" s="3" t="n">
        <f aca="false">G13</f>
        <v>0.1</v>
      </c>
      <c r="I13" s="3" t="n">
        <f aca="false">5*H13</f>
        <v>0.5</v>
      </c>
      <c r="J13" s="4" t="s">
        <v>63</v>
      </c>
    </row>
    <row r="14" customFormat="false" ht="15.75" hidden="false" customHeight="false" outlineLevel="0" collapsed="false">
      <c r="B14" s="1" t="s">
        <v>64</v>
      </c>
      <c r="C14" s="1" t="s">
        <v>48</v>
      </c>
      <c r="D14" s="1" t="n">
        <v>2</v>
      </c>
      <c r="E14" s="1" t="s">
        <v>65</v>
      </c>
      <c r="F14" s="1" t="s">
        <v>66</v>
      </c>
      <c r="G14" s="2" t="n">
        <v>0.1</v>
      </c>
      <c r="H14" s="3" t="n">
        <f aca="false">G14</f>
        <v>0.1</v>
      </c>
      <c r="I14" s="3" t="n">
        <f aca="false">5*H14</f>
        <v>0.5</v>
      </c>
      <c r="J14" s="4" t="s">
        <v>67</v>
      </c>
    </row>
    <row r="15" customFormat="false" ht="15.75" hidden="false" customHeight="false" outlineLevel="0" collapsed="false">
      <c r="B15" s="1" t="s">
        <v>68</v>
      </c>
      <c r="C15" s="1" t="s">
        <v>48</v>
      </c>
      <c r="D15" s="1" t="n">
        <v>2</v>
      </c>
      <c r="E15" s="1" t="s">
        <v>69</v>
      </c>
      <c r="F15" s="1" t="s">
        <v>70</v>
      </c>
      <c r="G15" s="2" t="n">
        <v>2.22</v>
      </c>
      <c r="H15" s="3" t="n">
        <f aca="false">G15</f>
        <v>2.22</v>
      </c>
      <c r="I15" s="3" t="n">
        <f aca="false">5*H15</f>
        <v>11.1</v>
      </c>
      <c r="J15" s="4" t="s">
        <v>71</v>
      </c>
    </row>
    <row r="16" customFormat="false" ht="15.75" hidden="false" customHeight="false" outlineLevel="0" collapsed="false">
      <c r="B16" s="1" t="s">
        <v>72</v>
      </c>
      <c r="C16" s="1" t="s">
        <v>48</v>
      </c>
      <c r="D16" s="1" t="n">
        <v>2</v>
      </c>
      <c r="E16" s="1" t="s">
        <v>73</v>
      </c>
      <c r="F16" s="1" t="s">
        <v>74</v>
      </c>
      <c r="G16" s="2" t="n">
        <v>0.1</v>
      </c>
      <c r="H16" s="3" t="n">
        <f aca="false">G16</f>
        <v>0.1</v>
      </c>
      <c r="I16" s="3" t="n">
        <f aca="false">5*H16</f>
        <v>0.5</v>
      </c>
      <c r="J16" s="4" t="s">
        <v>75</v>
      </c>
    </row>
    <row r="17" customFormat="false" ht="15.75" hidden="false" customHeight="false" outlineLevel="0" collapsed="false">
      <c r="B17" s="1" t="s">
        <v>76</v>
      </c>
      <c r="C17" s="1" t="s">
        <v>48</v>
      </c>
      <c r="D17" s="1" t="n">
        <v>2</v>
      </c>
      <c r="E17" s="1" t="s">
        <v>77</v>
      </c>
      <c r="F17" s="1" t="s">
        <v>78</v>
      </c>
      <c r="G17" s="2" t="n">
        <v>1.6</v>
      </c>
      <c r="H17" s="3" t="n">
        <f aca="false">G17</f>
        <v>1.6</v>
      </c>
      <c r="I17" s="3" t="n">
        <f aca="false">5*H17</f>
        <v>8</v>
      </c>
      <c r="J17" s="4" t="s">
        <v>79</v>
      </c>
    </row>
    <row r="18" customFormat="false" ht="15.75" hidden="false" customHeight="false" outlineLevel="0" collapsed="false">
      <c r="B18" s="1" t="s">
        <v>80</v>
      </c>
      <c r="C18" s="1" t="s">
        <v>48</v>
      </c>
      <c r="D18" s="1" t="n">
        <v>2</v>
      </c>
      <c r="E18" s="1" t="s">
        <v>81</v>
      </c>
      <c r="F18" s="1" t="s">
        <v>82</v>
      </c>
      <c r="G18" s="2" t="n">
        <v>1.6</v>
      </c>
      <c r="H18" s="3" t="n">
        <f aca="false">G18</f>
        <v>1.6</v>
      </c>
      <c r="I18" s="3" t="n">
        <f aca="false">5*H18</f>
        <v>8</v>
      </c>
      <c r="J18" s="4" t="s">
        <v>79</v>
      </c>
    </row>
    <row r="19" customFormat="false" ht="15.75" hidden="false" customHeight="false" outlineLevel="0" collapsed="false">
      <c r="B19" s="1" t="s">
        <v>83</v>
      </c>
      <c r="C19" s="1" t="s">
        <v>48</v>
      </c>
      <c r="D19" s="1" t="n">
        <v>1</v>
      </c>
      <c r="E19" s="1" t="s">
        <v>84</v>
      </c>
      <c r="F19" s="1" t="s">
        <v>85</v>
      </c>
      <c r="G19" s="2" t="n">
        <v>1.6</v>
      </c>
      <c r="H19" s="3" t="n">
        <f aca="false">G19</f>
        <v>1.6</v>
      </c>
      <c r="I19" s="3" t="n">
        <f aca="false">5*H19</f>
        <v>8</v>
      </c>
      <c r="J19" s="4" t="s">
        <v>86</v>
      </c>
    </row>
    <row r="20" customFormat="false" ht="15.75" hidden="false" customHeight="false" outlineLevel="0" collapsed="false">
      <c r="B20" s="1" t="s">
        <v>87</v>
      </c>
      <c r="C20" s="1" t="s">
        <v>48</v>
      </c>
      <c r="D20" s="1" t="n">
        <v>1</v>
      </c>
      <c r="E20" s="1" t="s">
        <v>88</v>
      </c>
      <c r="F20" s="1" t="s">
        <v>89</v>
      </c>
      <c r="G20" s="2" t="n">
        <v>1.6</v>
      </c>
      <c r="H20" s="3" t="n">
        <f aca="false">G20</f>
        <v>1.6</v>
      </c>
      <c r="I20" s="3" t="n">
        <f aca="false">5*H20</f>
        <v>8</v>
      </c>
      <c r="J20" s="4" t="s">
        <v>79</v>
      </c>
    </row>
    <row r="21" customFormat="false" ht="15.75" hidden="false" customHeight="false" outlineLevel="0" collapsed="false">
      <c r="B21" s="1" t="s">
        <v>90</v>
      </c>
      <c r="C21" s="1" t="s">
        <v>91</v>
      </c>
      <c r="D21" s="1" t="n">
        <v>2</v>
      </c>
      <c r="E21" s="1" t="s">
        <v>92</v>
      </c>
      <c r="F21" s="1" t="s">
        <v>93</v>
      </c>
      <c r="G21" s="2" t="n">
        <v>0.61</v>
      </c>
      <c r="H21" s="3" t="n">
        <f aca="false">G21</f>
        <v>0.61</v>
      </c>
      <c r="I21" s="3" t="n">
        <f aca="false">5*H21</f>
        <v>3.05</v>
      </c>
      <c r="J21" s="4" t="s">
        <v>94</v>
      </c>
    </row>
    <row r="23" customFormat="false" ht="15.75" hidden="false" customHeight="false" outlineLevel="0" collapsed="false">
      <c r="A23" s="1" t="s">
        <v>95</v>
      </c>
      <c r="C23" s="1" t="s">
        <v>96</v>
      </c>
      <c r="E23" s="1" t="s">
        <v>97</v>
      </c>
    </row>
    <row r="24" customFormat="false" ht="15.75" hidden="false" customHeight="false" outlineLevel="0" collapsed="false">
      <c r="A24" s="1" t="s">
        <v>98</v>
      </c>
      <c r="B24" s="1" t="n">
        <f aca="false">46.2/5</f>
        <v>9.24</v>
      </c>
      <c r="C24" s="1" t="n">
        <v>1</v>
      </c>
      <c r="E24" s="2" t="n">
        <v>46.2</v>
      </c>
      <c r="F24" s="4" t="s">
        <v>99</v>
      </c>
    </row>
    <row r="25" customFormat="false" ht="15.75" hidden="false" customHeight="false" outlineLevel="0" collapsed="false">
      <c r="A25" s="1" t="s">
        <v>100</v>
      </c>
      <c r="B25" s="2" t="n">
        <v>0.95</v>
      </c>
      <c r="C25" s="1" t="n">
        <v>1</v>
      </c>
      <c r="E25" s="3" t="n">
        <f aca="false">B25*C25*5</f>
        <v>4.75</v>
      </c>
      <c r="F25" s="4" t="s">
        <v>101</v>
      </c>
    </row>
    <row r="26" customFormat="false" ht="15.75" hidden="false" customHeight="false" outlineLevel="0" collapsed="false">
      <c r="A26" s="1" t="s">
        <v>102</v>
      </c>
      <c r="B26" s="2" t="n">
        <v>5.5</v>
      </c>
      <c r="C26" s="1" t="n">
        <v>1</v>
      </c>
      <c r="E26" s="3" t="n">
        <f aca="false">B26*C26*5</f>
        <v>27.5</v>
      </c>
      <c r="F26" s="4" t="s">
        <v>103</v>
      </c>
    </row>
    <row r="27" customFormat="false" ht="15.75" hidden="false" customHeight="false" outlineLevel="0" collapsed="false">
      <c r="A27" s="1" t="s">
        <v>104</v>
      </c>
      <c r="B27" s="2" t="n">
        <v>1.85</v>
      </c>
      <c r="C27" s="1" t="n">
        <v>1</v>
      </c>
      <c r="E27" s="3" t="n">
        <f aca="false">B27*C27*5</f>
        <v>9.25</v>
      </c>
      <c r="F27" s="4" t="s">
        <v>105</v>
      </c>
    </row>
    <row r="28" customFormat="false" ht="15.75" hidden="false" customHeight="false" outlineLevel="0" collapsed="false">
      <c r="A28" s="1" t="s">
        <v>106</v>
      </c>
      <c r="B28" s="2" t="n">
        <v>2.25</v>
      </c>
      <c r="C28" s="1" t="n">
        <v>1</v>
      </c>
      <c r="E28" s="3" t="n">
        <f aca="false">B28*C28*5</f>
        <v>11.25</v>
      </c>
      <c r="F28" s="4" t="s">
        <v>107</v>
      </c>
    </row>
    <row r="29" customFormat="false" ht="15.75" hidden="false" customHeight="false" outlineLevel="0" collapsed="false">
      <c r="A29" s="1" t="s">
        <v>108</v>
      </c>
      <c r="B29" s="2" t="n">
        <v>1.3</v>
      </c>
      <c r="C29" s="1" t="n">
        <v>6</v>
      </c>
      <c r="E29" s="3" t="n">
        <f aca="false">B29*C29*5</f>
        <v>39</v>
      </c>
      <c r="F29" s="4" t="s">
        <v>109</v>
      </c>
    </row>
    <row r="30" customFormat="false" ht="15.75" hidden="false" customHeight="false" outlineLevel="0" collapsed="false">
      <c r="A30" s="5" t="s">
        <v>110</v>
      </c>
      <c r="B30" s="6" t="n">
        <v>0.15</v>
      </c>
      <c r="C30" s="1" t="n">
        <v>3</v>
      </c>
      <c r="E30" s="3" t="n">
        <f aca="false">B30*C30*5</f>
        <v>2.25</v>
      </c>
      <c r="F30" s="4" t="s">
        <v>111</v>
      </c>
    </row>
    <row r="31" customFormat="false" ht="15.75" hidden="false" customHeight="false" outlineLevel="0" collapsed="false">
      <c r="A31" s="1" t="s">
        <v>112</v>
      </c>
      <c r="B31" s="2" t="n">
        <f aca="false">7.3+16.81</f>
        <v>24.11</v>
      </c>
    </row>
    <row r="34" customFormat="false" ht="15.75" hidden="false" customHeight="false" outlineLevel="0" collapsed="false">
      <c r="A34" s="7" t="s">
        <v>113</v>
      </c>
      <c r="B34" s="8" t="n">
        <f aca="false">SUM(B24:B30)+SUM(H2:H21)+B31</f>
        <v>62.05</v>
      </c>
    </row>
    <row r="35" customFormat="false" ht="15.75" hidden="false" customHeight="false" outlineLevel="0" collapsed="false">
      <c r="A35" s="7" t="s">
        <v>114</v>
      </c>
      <c r="B35" s="8" t="n">
        <f aca="false">SUM(E24:E30)+SUM(I2:I21)+B31</f>
        <v>247.81</v>
      </c>
    </row>
  </sheetData>
  <hyperlinks>
    <hyperlink ref="J2" r:id="rId1" display="https://www.ti.com/store/ti/en/p/product/?p=LM358AP&amp;HQS=corp-tistore-null-storeinv-invf-store-octopart-wwe"/>
    <hyperlink ref="J3" r:id="rId2" display="https://www.digikey.com/product-detail/en/panasonic-electronic-components/ECW-F4205JL/P12239-ND/656397"/>
    <hyperlink ref="J4" r:id="rId3" display="https://www.mouser.com/ProductDetail/Murata-Electronics/RDER71H104K0S1H03A?qs=%2Fha2pyFadugsNiSzM4QtoLssxGBtVZvjkG8K2jcAq%252BcZvnDc7z8u8H5jtslHdnpL&amp;utm_source=octopart&amp;utm_medium=aggregator&amp;utm_campaign=81-RDER71H104K0S1H3A&amp;utm_content=Murata"/>
    <hyperlink ref="J5" r:id="rId4" display="https://www.digikey.com/product-detail/en/wima/MKS0B041000F00KSC9/1928-1598-ND/9370524"/>
    <hyperlink ref="J6" r:id="rId5" display="https://www.mouser.com/ProductDetail/Nichicon/UKL1C100KDD1TD?qs=%2Fha2pyFaduhs8SuYuV5CrlF5cBWjZkB0PkMo8RuBshf4NkzH2MXt%252Bw%3D%3D&amp;utm_source=octopart&amp;utm_medium=aggregator&amp;utm_campaign=647-UKL1C100KDD1TD&amp;utm_content=Nichicon"/>
    <hyperlink ref="J7" r:id="rId6" display="https://www.digikey.com/product-detail/en/panasonic-electronic-components/ECW-H16562JV/P10504-ND/269124"/>
    <hyperlink ref="J8" r:id="rId7" display="https://www.digikey.com/product-detail/en/panasonic-electronic-components/ECW-F6203JL/P12124-ND/585191"/>
    <hyperlink ref="J9" r:id="rId8" display="https://www.digikey.com/product-detail/en/everlight-electronics-co-ltd/HLMP-K150/1080-1067-ND/2675558"/>
    <hyperlink ref="J10" r:id="rId9" display="https://www.digikey.com/product-detail/en/stackpole-electronics-inc/CF14JT1M00/CF14JT1M00CT-ND/1830423"/>
    <hyperlink ref="J11" r:id="rId10" display="https://www.digikey.com/product-detail/en/stackpole-electronics-inc/CF14JT1K00/CF14JT1K00CT-ND/1830350"/>
    <hyperlink ref="J12" r:id="rId11" display="https://www.digikey.com/product-detail/en/stackpole-electronics-inc/CF14JT100K/CF14JT100KCT-ND/1830399"/>
    <hyperlink ref="J13" r:id="rId12" display="https://www.digikey.com/product-detail/en/stackpole-electronics-inc/CF14JT10K0/CF14JT10K0CT-ND/1830374"/>
    <hyperlink ref="J14" r:id="rId13" display="https://www.digikey.com/product-detail/en/stackpole-electronics-inc/CF14JT120K/CF14JT120KCT-ND/1830401"/>
    <hyperlink ref="J15" r:id="rId14" display="https://www.digikey.com/product-detail/en/advanced-photonix/PDV-P8001/PDV-P8001-ND/480602"/>
    <hyperlink ref="J16" r:id="rId15" display="https://www.digikey.com/product-detail/en/stackpole-electronics-inc/CF14JT24K0/CF14JT24K0CT-ND/1830384"/>
    <hyperlink ref="J17" r:id="rId16" display="https://www.tubesandmore.com/products/potentiometer-alpha-linear-38-bushing"/>
    <hyperlink ref="J18" r:id="rId17" display="https://www.tubesandmore.com/products/potentiometer-alpha-linear-38-bushing"/>
    <hyperlink ref="J19" r:id="rId18" display="https://www.tubesandmore.com/products/potentiometer-alpha-audio-38-bushing"/>
    <hyperlink ref="J20" r:id="rId19" display="https://www.tubesandmore.com/products/potentiometer-alpha-linear-38-bushing"/>
    <hyperlink ref="J21" r:id="rId20" display="https://www.mouser.com/Search/Refine?N=4294759258&amp;Keyword=612-EG1218&amp;utm_source=octopart&amp;utm_medium=aggregator&amp;utm_campaign=612-EG1218&amp;utm_content=E-Switch"/>
    <hyperlink ref="F24" r:id="rId21" display="https://www.mammothelectronics.com/products/4s1590bbt-enclosure"/>
    <hyperlink ref="F25" r:id="rId22" display="https://www.tubesandmore.com/products/power-jack-dc-panel-mount"/>
    <hyperlink ref="F26" r:id="rId23" display="https://www.tubesandmore.com/products/switch-dunlop-mxr-dpdt-pc-mount"/>
    <hyperlink ref="F27" r:id="rId24" display="https://www.tubesandmore.com/products/jack-switchcraft-mono-2-conductor-open-circuit"/>
    <hyperlink ref="F28" r:id="rId25" display="https://www.tubesandmore.com/products/jack-switchcraft-14-stereo-3-conductor-double-open-circuit"/>
    <hyperlink ref="F29" r:id="rId26" display="https://www.tubesandmore.com/products/knob-large-indicator-line-set-screw"/>
    <hyperlink ref="F30" r:id="rId27" display="https://www.digikey.com/product-detail/en/cnc-tech/243-08-1-03/1175-1475-ND/344156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