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ams\Documents\GitHub\spatial-analyses\data\dt_fish\"/>
    </mc:Choice>
  </mc:AlternateContent>
  <xr:revisionPtr revIDLastSave="0" documentId="13_ncr:1_{0FB20F9C-D34A-4377-8A01-7C9B91C50AB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README" sheetId="6" r:id="rId1"/>
    <sheet name="DESI" sheetId="8" r:id="rId2"/>
    <sheet name="Species_Codes" sheetId="7" r:id="rId3"/>
    <sheet name="SummaryResults" sheetId="5" r:id="rId4"/>
  </sheets>
  <definedNames>
    <definedName name="_xlnm._FilterDatabase" localSheetId="2" hidden="1">Species_Codes!$A$1:$B$62</definedName>
    <definedName name="qryFishCatchBySpeciesBySampleXTab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8" i="8" l="1"/>
  <c r="N28" i="8"/>
  <c r="M28" i="8"/>
  <c r="K28" i="8"/>
  <c r="L28" i="8" s="1"/>
  <c r="O27" i="8"/>
  <c r="N27" i="8"/>
  <c r="M27" i="8"/>
  <c r="K27" i="8"/>
  <c r="L27" i="8" s="1"/>
  <c r="O26" i="8"/>
  <c r="N26" i="8"/>
  <c r="M26" i="8"/>
  <c r="K26" i="8"/>
  <c r="L26" i="8" s="1"/>
  <c r="O25" i="8"/>
  <c r="N25" i="8"/>
  <c r="M25" i="8"/>
  <c r="K25" i="8"/>
  <c r="L25" i="8" s="1"/>
  <c r="O24" i="8"/>
  <c r="N24" i="8"/>
  <c r="M24" i="8"/>
  <c r="K24" i="8"/>
  <c r="L24" i="8" s="1"/>
  <c r="O23" i="8"/>
  <c r="N23" i="8"/>
  <c r="M23" i="8"/>
  <c r="K23" i="8"/>
  <c r="L23" i="8" s="1"/>
  <c r="O22" i="8"/>
  <c r="N22" i="8"/>
  <c r="M22" i="8"/>
  <c r="K22" i="8"/>
  <c r="L22" i="8" s="1"/>
  <c r="O21" i="8"/>
  <c r="N21" i="8"/>
  <c r="M21" i="8"/>
  <c r="K21" i="8"/>
  <c r="L21" i="8" s="1"/>
  <c r="O20" i="8"/>
  <c r="N20" i="8"/>
  <c r="M20" i="8"/>
  <c r="K20" i="8"/>
  <c r="L20" i="8" s="1"/>
  <c r="O19" i="8"/>
  <c r="N19" i="8"/>
  <c r="M19" i="8"/>
  <c r="K19" i="8"/>
  <c r="L19" i="8" s="1"/>
  <c r="O18" i="8"/>
  <c r="N18" i="8"/>
  <c r="M18" i="8"/>
  <c r="K18" i="8"/>
  <c r="L18" i="8" s="1"/>
  <c r="O17" i="8"/>
  <c r="N17" i="8"/>
  <c r="M17" i="8"/>
  <c r="K17" i="8"/>
  <c r="L17" i="8" s="1"/>
  <c r="O16" i="8"/>
  <c r="N16" i="8"/>
  <c r="M16" i="8"/>
  <c r="K16" i="8"/>
  <c r="L16" i="8" s="1"/>
  <c r="O15" i="8"/>
  <c r="N15" i="8"/>
  <c r="M15" i="8"/>
  <c r="L15" i="8"/>
  <c r="K15" i="8"/>
  <c r="O14" i="8"/>
  <c r="N14" i="8"/>
  <c r="M14" i="8"/>
  <c r="K14" i="8"/>
  <c r="L14" i="8" s="1"/>
  <c r="O13" i="8"/>
  <c r="N13" i="8"/>
  <c r="M13" i="8"/>
  <c r="K13" i="8"/>
  <c r="L13" i="8" s="1"/>
  <c r="O12" i="8"/>
  <c r="N12" i="8"/>
  <c r="M12" i="8"/>
  <c r="K12" i="8"/>
  <c r="L12" i="8" s="1"/>
  <c r="O11" i="8"/>
  <c r="N11" i="8"/>
  <c r="M11" i="8"/>
  <c r="L11" i="8"/>
  <c r="K11" i="8"/>
  <c r="O10" i="8"/>
  <c r="N10" i="8"/>
  <c r="M10" i="8"/>
  <c r="K10" i="8"/>
  <c r="L10" i="8" s="1"/>
  <c r="O9" i="8"/>
  <c r="N9" i="8"/>
  <c r="M9" i="8"/>
  <c r="K9" i="8"/>
  <c r="L9" i="8" s="1"/>
  <c r="O8" i="8"/>
  <c r="N8" i="8"/>
  <c r="M8" i="8"/>
  <c r="K8" i="8"/>
  <c r="L8" i="8" s="1"/>
  <c r="O7" i="8"/>
  <c r="N7" i="8"/>
  <c r="M7" i="8"/>
  <c r="K7" i="8"/>
  <c r="L7" i="8" s="1"/>
  <c r="O6" i="8"/>
  <c r="N6" i="8"/>
  <c r="M6" i="8"/>
  <c r="K6" i="8"/>
  <c r="L6" i="8" s="1"/>
  <c r="O5" i="8"/>
  <c r="N5" i="8"/>
  <c r="M5" i="8"/>
  <c r="K5" i="8"/>
  <c r="L5" i="8" s="1"/>
  <c r="O4" i="8"/>
  <c r="N4" i="8"/>
  <c r="M4" i="8"/>
  <c r="K4" i="8"/>
  <c r="L4" i="8" s="1"/>
  <c r="O3" i="8"/>
  <c r="N3" i="8"/>
  <c r="M3" i="8"/>
  <c r="K3" i="8"/>
  <c r="L3" i="8" s="1"/>
  <c r="O2" i="8"/>
  <c r="N2" i="8"/>
  <c r="M2" i="8"/>
  <c r="K2" i="8"/>
  <c r="L2" i="8" s="1"/>
  <c r="F6" i="5" l="1"/>
  <c r="F7" i="5" l="1"/>
  <c r="D6" i="5" l="1"/>
  <c r="D7" i="5"/>
</calcChain>
</file>

<file path=xl/sharedStrings.xml><?xml version="1.0" encoding="utf-8"?>
<sst xmlns="http://schemas.openxmlformats.org/spreadsheetml/2006/main" count="504" uniqueCount="298">
  <si>
    <t>Region</t>
  </si>
  <si>
    <t>Method</t>
  </si>
  <si>
    <t>AcaPac</t>
  </si>
  <si>
    <t>AmbMio</t>
  </si>
  <si>
    <t>AmbSp1</t>
  </si>
  <si>
    <t>AmbVac</t>
  </si>
  <si>
    <t>AmnPer</t>
  </si>
  <si>
    <t>AmpSpp</t>
  </si>
  <si>
    <t>AngMar</t>
  </si>
  <si>
    <t>AngObs</t>
  </si>
  <si>
    <t>AngRei</t>
  </si>
  <si>
    <t>AwaAcr</t>
  </si>
  <si>
    <t>BunGyr</t>
  </si>
  <si>
    <t>ButBut</t>
  </si>
  <si>
    <t>CraSte</t>
  </si>
  <si>
    <t>EleFus</t>
  </si>
  <si>
    <t>EleMel</t>
  </si>
  <si>
    <t>GamHol</t>
  </si>
  <si>
    <t>GerFil</t>
  </si>
  <si>
    <t>GiuApo</t>
  </si>
  <si>
    <t>GloApr</t>
  </si>
  <si>
    <t>GloBic</t>
  </si>
  <si>
    <t>GloIll</t>
  </si>
  <si>
    <t>GloLat</t>
  </si>
  <si>
    <t>HypCom</t>
  </si>
  <si>
    <t>HypSp1</t>
  </si>
  <si>
    <t>KuhRup</t>
  </si>
  <si>
    <t>LatCal</t>
  </si>
  <si>
    <t>LeiEqu</t>
  </si>
  <si>
    <t>LeiUni</t>
  </si>
  <si>
    <t>LutArg</t>
  </si>
  <si>
    <t>MegCyp</t>
  </si>
  <si>
    <t>MelSpl</t>
  </si>
  <si>
    <t>MelSpp</t>
  </si>
  <si>
    <t>MesArg</t>
  </si>
  <si>
    <t>MogAds</t>
  </si>
  <si>
    <t>MonArg</t>
  </si>
  <si>
    <t>MooSeh</t>
  </si>
  <si>
    <t>MugCep</t>
  </si>
  <si>
    <t>NemEre</t>
  </si>
  <si>
    <t>NeoAte</t>
  </si>
  <si>
    <t>NeoHyr</t>
  </si>
  <si>
    <t>NotRob</t>
  </si>
  <si>
    <t>OphSp1</t>
  </si>
  <si>
    <t>OreMos</t>
  </si>
  <si>
    <t>OxyLin</t>
  </si>
  <si>
    <t>OxySel</t>
  </si>
  <si>
    <t>PlaSub</t>
  </si>
  <si>
    <t>PoeRet</t>
  </si>
  <si>
    <t>PorRen</t>
  </si>
  <si>
    <t>PseSig</t>
  </si>
  <si>
    <t>RedBik</t>
  </si>
  <si>
    <t>RedChr</t>
  </si>
  <si>
    <t>ScaArg</t>
  </si>
  <si>
    <t>SchHoe</t>
  </si>
  <si>
    <t>SelMul</t>
  </si>
  <si>
    <t>StrKre</t>
  </si>
  <si>
    <t>TanTro</t>
  </si>
  <si>
    <t>ToxCha</t>
  </si>
  <si>
    <t>ToxJac</t>
  </si>
  <si>
    <t>TriTri</t>
  </si>
  <si>
    <t>XipMac</t>
  </si>
  <si>
    <t>Dry Tropics</t>
  </si>
  <si>
    <t>Black</t>
  </si>
  <si>
    <t>117-0001</t>
  </si>
  <si>
    <t>Pine Creek</t>
  </si>
  <si>
    <t>Forestry Road, Paluma Range National Park, Lynam</t>
  </si>
  <si>
    <t>117-0006</t>
  </si>
  <si>
    <t>Black River</t>
  </si>
  <si>
    <t>Bruce Highway, Black River</t>
  </si>
  <si>
    <t>117-0009</t>
  </si>
  <si>
    <t>Rollingstone Creek</t>
  </si>
  <si>
    <t>Bruce Highway, Rollingstone</t>
  </si>
  <si>
    <t>117-0019</t>
  </si>
  <si>
    <t>Canal Creek</t>
  </si>
  <si>
    <t>Black River Road, Black River</t>
  </si>
  <si>
    <t>117-0021</t>
  </si>
  <si>
    <t>Crystal Creek</t>
  </si>
  <si>
    <t>Spiegelhauer Road, Mutarnee</t>
  </si>
  <si>
    <t>117-0029</t>
  </si>
  <si>
    <t>Setter Road, Bluewater</t>
  </si>
  <si>
    <t>Leichardt Creek</t>
  </si>
  <si>
    <t>117-0037</t>
  </si>
  <si>
    <t>Daly Road, Mutarnee</t>
  </si>
  <si>
    <t>117-0041</t>
  </si>
  <si>
    <t>Bullocky Toms Creek</t>
  </si>
  <si>
    <t>Volk Road, Mutarnee</t>
  </si>
  <si>
    <t>117-0066</t>
  </si>
  <si>
    <t>Deep Creek</t>
  </si>
  <si>
    <t>Bruce Highway, Bluewater</t>
  </si>
  <si>
    <t>117-0069</t>
  </si>
  <si>
    <t>Nolans Gully</t>
  </si>
  <si>
    <t>Intake Road, Paluma Range National Park, Crystal Creek</t>
  </si>
  <si>
    <t>117-0085</t>
  </si>
  <si>
    <t>Clerk Creek</t>
  </si>
  <si>
    <t>Bruce Highway, Mutarnee</t>
  </si>
  <si>
    <t>117-0094</t>
  </si>
  <si>
    <t>Tributary of Palm Tree Creek</t>
  </si>
  <si>
    <t>Page Road, Hervey Range</t>
  </si>
  <si>
    <t>Granitevale Road, Alice River</t>
  </si>
  <si>
    <t>117-0131</t>
  </si>
  <si>
    <t>Log Creek</t>
  </si>
  <si>
    <t>Adenaline Paintball, Black River</t>
  </si>
  <si>
    <t>Ross</t>
  </si>
  <si>
    <t>118-0008</t>
  </si>
  <si>
    <t>Bohle River</t>
  </si>
  <si>
    <t>Off S Beck Drive, Rasmussen</t>
  </si>
  <si>
    <t>118-0023</t>
  </si>
  <si>
    <t>Little Bohle River</t>
  </si>
  <si>
    <t>118-0031</t>
  </si>
  <si>
    <t>Off Laudberg Road, Kelso</t>
  </si>
  <si>
    <t>118-0036</t>
  </si>
  <si>
    <t>Dalrymple Road, Mount Louisa</t>
  </si>
  <si>
    <t>118-0039</t>
  </si>
  <si>
    <t>Sachs Creek</t>
  </si>
  <si>
    <t>Kavenagh Court, Oak Valley</t>
  </si>
  <si>
    <t>118-0056</t>
  </si>
  <si>
    <t>Alligator Creek</t>
  </si>
  <si>
    <t>Alligator Creek Road, Alligator Creek</t>
  </si>
  <si>
    <t>118-0063</t>
  </si>
  <si>
    <t>Stuart Creek</t>
  </si>
  <si>
    <t>Bougainville Street, Roseneath</t>
  </si>
  <si>
    <t>118-0107</t>
  </si>
  <si>
    <t>Ross River</t>
  </si>
  <si>
    <t>Riverway Drive, Kelso</t>
  </si>
  <si>
    <t>118-0114</t>
  </si>
  <si>
    <t>Stony Creek</t>
  </si>
  <si>
    <t>Geaney Lane, Deeragun</t>
  </si>
  <si>
    <t>118-0139</t>
  </si>
  <si>
    <t>Antill Plains Creek</t>
  </si>
  <si>
    <t>Flinders Highway, Ross River</t>
  </si>
  <si>
    <t>118-0168</t>
  </si>
  <si>
    <t>Alligator Creek Road, Bowling Green Bay National Park, Mount Elliot</t>
  </si>
  <si>
    <t>118-0232</t>
  </si>
  <si>
    <t>Strachan Road, Alligator Creek</t>
  </si>
  <si>
    <t>118-9998</t>
  </si>
  <si>
    <t>Gollogly Drive, Rasmussen</t>
  </si>
  <si>
    <t>118-9999</t>
  </si>
  <si>
    <t>Riverview Park, Annandale</t>
  </si>
  <si>
    <t>POISE</t>
  </si>
  <si>
    <t>Basin</t>
  </si>
  <si>
    <t>Prop. Non-indigenous</t>
  </si>
  <si>
    <t>Regional Report Cards - 2024 - Summary results</t>
  </si>
  <si>
    <t>Backpack Electrofishing</t>
  </si>
  <si>
    <t>Boat Electrofishing</t>
  </si>
  <si>
    <t>Species</t>
  </si>
  <si>
    <t>This spreadsheet contains:</t>
  </si>
  <si>
    <t>Purpose:</t>
  </si>
  <si>
    <t>This spreadsheet acts as the raw data source for R scripts.</t>
  </si>
  <si>
    <t>How to use and maintain:</t>
  </si>
  <si>
    <t>Do not edit the data already in this spreadsheet without first making a copy, or recording the changes made.</t>
  </si>
  <si>
    <t>Add step-by-step that is written in my note book</t>
  </si>
  <si>
    <t>Column naming rules for the machine readable tabs are as follows: 1. No spaces, use underscores. 2. Be consistent across tabs. 3. Capitalise first letter of each word, and all letters of acronyms.</t>
  </si>
  <si>
    <t>Welcome to the Dry Tropics freshwater fish master spreadsheet</t>
  </si>
  <si>
    <t>All data for all fish monitoring sites that we currently (or previously) have reported on.</t>
  </si>
  <si>
    <t>Data is all contained in one tab as there is only one data provider</t>
  </si>
  <si>
    <t>This data utilises a double row heading format to identifies species by the Indigenous, Translocated, Alien  system.</t>
  </si>
  <si>
    <t>DB_Site_Code</t>
  </si>
  <si>
    <t>Date</t>
  </si>
  <si>
    <t>Watercourse</t>
  </si>
  <si>
    <t>LatWGS84</t>
  </si>
  <si>
    <t>LongWGS84</t>
  </si>
  <si>
    <t>A secondary tab has been created that contains all of the species codes and their associated "type" (i.e. are they indigenous, translocated, or alien), plus their full species name.</t>
  </si>
  <si>
    <t>Type</t>
  </si>
  <si>
    <t>Indigenous</t>
  </si>
  <si>
    <t>Translocated</t>
  </si>
  <si>
    <t>Alien</t>
  </si>
  <si>
    <t>Predicted_Number_Of_Indigenous_Species</t>
  </si>
  <si>
    <t>Site</t>
  </si>
  <si>
    <t>HepSpp</t>
  </si>
  <si>
    <t>Number_Of_Indigenous_Species</t>
  </si>
  <si>
    <t>Prop_Trans</t>
  </si>
  <si>
    <t>Prop_Alien</t>
  </si>
  <si>
    <t>Prop_Non_Indigenous</t>
  </si>
  <si>
    <t>Flagtail perchlet</t>
  </si>
  <si>
    <t>Vachell's glassfish</t>
  </si>
  <si>
    <t>Barred grunter</t>
  </si>
  <si>
    <t>Giant mottled eel</t>
  </si>
  <si>
    <t>Pacific short-finned eel</t>
  </si>
  <si>
    <t>Long-finned eel</t>
  </si>
  <si>
    <t>Roman-nose goby</t>
  </si>
  <si>
    <t>Bunaka</t>
  </si>
  <si>
    <t>Crimson-tipped gudgeon</t>
  </si>
  <si>
    <t>Fly-specked hardyhead</t>
  </si>
  <si>
    <t>Brown spine-cheek gudgeon</t>
  </si>
  <si>
    <t>Black spine-cheek gudgeon</t>
  </si>
  <si>
    <t>Gambusia</t>
  </si>
  <si>
    <t>Silver biddy</t>
  </si>
  <si>
    <t>Snake-head gudgeon</t>
  </si>
  <si>
    <t>Mouth almighty</t>
  </si>
  <si>
    <t>False Celebes goby</t>
  </si>
  <si>
    <t>Sooty grunter</t>
  </si>
  <si>
    <t>Empire gudgeon</t>
  </si>
  <si>
    <t>Northern carp gudgeon (undescribed)</t>
  </si>
  <si>
    <t>Jungle perch</t>
  </si>
  <si>
    <t>Barramundi</t>
  </si>
  <si>
    <t>Spangled perch</t>
  </si>
  <si>
    <t>Mangrove jack</t>
  </si>
  <si>
    <t>Indo-Pacific tarpon</t>
  </si>
  <si>
    <t>Eastern rainbowfish</t>
  </si>
  <si>
    <t>Silver grunter</t>
  </si>
  <si>
    <t>Southern purple-spotted gudgeon</t>
  </si>
  <si>
    <t>Sea mullet</t>
  </si>
  <si>
    <t>Bony bream</t>
  </si>
  <si>
    <t>Butter jew</t>
  </si>
  <si>
    <t>Hyrtl's tandan</t>
  </si>
  <si>
    <t>Bullrout</t>
  </si>
  <si>
    <t>Swamp eel</t>
  </si>
  <si>
    <t>Mozambique tilapia</t>
  </si>
  <si>
    <t>Sleepy cod</t>
  </si>
  <si>
    <t>Northern sleepy cod</t>
  </si>
  <si>
    <t>Greenback mullet</t>
  </si>
  <si>
    <t>Guppy</t>
  </si>
  <si>
    <t>Rendahl's tandan</t>
  </si>
  <si>
    <t>Pacific blue-eye</t>
  </si>
  <si>
    <t>Speckled goby</t>
  </si>
  <si>
    <t>Spot-finned goby</t>
  </si>
  <si>
    <t>Spotted scat</t>
  </si>
  <si>
    <t>Scaleless goby</t>
  </si>
  <si>
    <t>Striped scat</t>
  </si>
  <si>
    <t>Freshwater longtom</t>
  </si>
  <si>
    <t>Wet Tropics tandan</t>
  </si>
  <si>
    <t>Seven-spot archerfish</t>
  </si>
  <si>
    <t>Blue gourami</t>
  </si>
  <si>
    <t>Platy</t>
  </si>
  <si>
    <t>GenusSpecies</t>
  </si>
  <si>
    <t>VernacularName</t>
  </si>
  <si>
    <t>Acanthopagrus pacificus</t>
  </si>
  <si>
    <t>Pikey bream</t>
  </si>
  <si>
    <t>Ambassis miops</t>
  </si>
  <si>
    <t>Ambassis sp. 1</t>
  </si>
  <si>
    <t>Northern perchlet (undescribed)</t>
  </si>
  <si>
    <t>Ambassis vachellii</t>
  </si>
  <si>
    <t>Amniataba percoides</t>
  </si>
  <si>
    <t>Amphilophus sp.</t>
  </si>
  <si>
    <t>Midas cichlid</t>
  </si>
  <si>
    <t>Anguilla marmorata</t>
  </si>
  <si>
    <t>Anguilla obscura</t>
  </si>
  <si>
    <t>Anguilla reinhardtii</t>
  </si>
  <si>
    <t>Awaous acritosus</t>
  </si>
  <si>
    <t>Bunaka gyrinoides</t>
  </si>
  <si>
    <t>Butis butis</t>
  </si>
  <si>
    <t>Craterocephalus stercusmuscarum</t>
  </si>
  <si>
    <t>Eleotris fusca</t>
  </si>
  <si>
    <t>Eleotris melanosoma</t>
  </si>
  <si>
    <t>Gambusia holbrooki</t>
  </si>
  <si>
    <t>Gerres filamentosus</t>
  </si>
  <si>
    <t>Giuris aporocephalus</t>
  </si>
  <si>
    <t>Glossamia aprion</t>
  </si>
  <si>
    <t>Glossogobius bicirrhosus</t>
  </si>
  <si>
    <t>Bearded flathead goby</t>
  </si>
  <si>
    <t>Glossogobius illimus</t>
  </si>
  <si>
    <t>Glossogobius laticeps</t>
  </si>
  <si>
    <t>Coastal tank goby</t>
  </si>
  <si>
    <t>Hephaestus sp.</t>
  </si>
  <si>
    <t>Hypseleotris compressa</t>
  </si>
  <si>
    <t>Hypseleotris sp.</t>
  </si>
  <si>
    <t>Kuhlia rupestris</t>
  </si>
  <si>
    <t>Lates calcarifer</t>
  </si>
  <si>
    <t>Leiognathus equulus</t>
  </si>
  <si>
    <t>Common ponyfish</t>
  </si>
  <si>
    <t>Leiopotherapon unicolor</t>
  </si>
  <si>
    <t>Lutjanus argentimaculatus</t>
  </si>
  <si>
    <t>Megalops cyprinoides</t>
  </si>
  <si>
    <t>Melanotaenia splendida</t>
  </si>
  <si>
    <t>Melanotaenia spp.</t>
  </si>
  <si>
    <t>Rainbowfish (all species)</t>
  </si>
  <si>
    <t>Mesopristes argenteus</t>
  </si>
  <si>
    <t>Mogurnda adspersa</t>
  </si>
  <si>
    <t>Monodactylus argenteus</t>
  </si>
  <si>
    <t>Butter bream</t>
  </si>
  <si>
    <t>Moolgarda seheli</t>
  </si>
  <si>
    <t>Bluespot mullet</t>
  </si>
  <si>
    <t>Mugil cephalus</t>
  </si>
  <si>
    <t>Nematalosa erebi</t>
  </si>
  <si>
    <t>Neosilurus ater</t>
  </si>
  <si>
    <t>Neosilurus hyrtlii</t>
  </si>
  <si>
    <t>Notesthes robusta</t>
  </si>
  <si>
    <t>Ophisternon sp.</t>
  </si>
  <si>
    <t>Oreochromis mossambicus</t>
  </si>
  <si>
    <t>Oxyeleotris lineolata</t>
  </si>
  <si>
    <t>Oxyeleotris selheimi</t>
  </si>
  <si>
    <t>Planiliza subviridis</t>
  </si>
  <si>
    <t>Poecilia reticulata</t>
  </si>
  <si>
    <t>Porochilus rendahli</t>
  </si>
  <si>
    <t>Pseudomugil signifer</t>
  </si>
  <si>
    <t>Redigobius bikolanus</t>
  </si>
  <si>
    <t>Redigobius chrysosoma</t>
  </si>
  <si>
    <t>Scatophagus argus</t>
  </si>
  <si>
    <t>Schismatogobius hoesei</t>
  </si>
  <si>
    <t>Selenotoca multifasciata</t>
  </si>
  <si>
    <t>Strongylura krefftii</t>
  </si>
  <si>
    <t>Tandanus tropicanus</t>
  </si>
  <si>
    <t>Toxotes chatareus</t>
  </si>
  <si>
    <t>Toxotes jaculatrix</t>
  </si>
  <si>
    <t>Banded archerfish</t>
  </si>
  <si>
    <t>Trichopodus trichopterus</t>
  </si>
  <si>
    <t>Xiphophorus maculatus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</si>
</sst>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7" borderId="0" applyNumberFormat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 vertical="center"/>
    </xf>
    <xf numFmtId="165" fontId="0" fillId="3" borderId="0" xfId="0" applyNumberFormat="1" applyFill="1"/>
    <xf numFmtId="165" fontId="0" fillId="4" borderId="0" xfId="0" applyNumberFormat="1" applyFill="1"/>
    <xf numFmtId="165" fontId="0" fillId="5" borderId="0" xfId="0" applyNumberFormat="1" applyFill="1"/>
    <xf numFmtId="165" fontId="0" fillId="6" borderId="0" xfId="0" applyNumberFormat="1" applyFill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164" fontId="0" fillId="0" borderId="0" xfId="0" applyNumberFormat="1"/>
    <xf numFmtId="166" fontId="0" fillId="0" borderId="0" xfId="0" applyNumberFormat="1"/>
    <xf numFmtId="14" fontId="0" fillId="0" borderId="0" xfId="0" applyNumberFormat="1" applyAlignment="1">
      <alignment vertical="center"/>
    </xf>
    <xf numFmtId="0" fontId="3" fillId="0" borderId="0" xfId="0" applyFont="1"/>
    <xf numFmtId="164" fontId="3" fillId="0" borderId="0" xfId="0" applyNumberFormat="1" applyFont="1"/>
    <xf numFmtId="166" fontId="3" fillId="0" borderId="0" xfId="0" applyNumberFormat="1" applyFont="1"/>
    <xf numFmtId="0" fontId="3" fillId="10" borderId="0" xfId="0" applyFont="1" applyFill="1"/>
    <xf numFmtId="0" fontId="3" fillId="11" borderId="0" xfId="0" applyFont="1" applyFill="1"/>
    <xf numFmtId="165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4" fillId="8" borderId="0" xfId="0" applyFont="1" applyFill="1"/>
    <xf numFmtId="0" fontId="5" fillId="9" borderId="0" xfId="0" applyFont="1" applyFill="1"/>
    <xf numFmtId="0" fontId="3" fillId="0" borderId="0" xfId="0" applyFont="1" applyAlignment="1">
      <alignment horizontal="left"/>
    </xf>
    <xf numFmtId="0" fontId="2" fillId="7" borderId="0" xfId="1" applyAlignment="1">
      <alignment horizontal="left"/>
    </xf>
    <xf numFmtId="0" fontId="0" fillId="2" borderId="0" xfId="0" applyFill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applyFont="1"/>
    <xf numFmtId="0" fontId="0" fillId="11" borderId="0" xfId="0" applyFont="1" applyFill="1"/>
    <xf numFmtId="0" fontId="0" fillId="10" borderId="0" xfId="0" applyFont="1" applyFill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colors>
    <mruColors>
      <color rgb="FF00CC00"/>
      <color rgb="FF00CC66"/>
      <color rgb="FF33CC33"/>
      <color rgb="FFFFFF66"/>
      <color rgb="FFFFFF99"/>
      <color rgb="FF339933"/>
      <color rgb="FF008000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</xdr:colOff>
      <xdr:row>1</xdr:row>
      <xdr:rowOff>1</xdr:rowOff>
    </xdr:from>
    <xdr:to>
      <xdr:col>17</xdr:col>
      <xdr:colOff>327993</xdr:colOff>
      <xdr:row>16</xdr:row>
      <xdr:rowOff>38101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0DD858-9F5C-4949-9B20-4B4A2F8E1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6901" y="190501"/>
          <a:ext cx="5814392" cy="2971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F2CA4-931A-4E0C-9ECF-F0D3B280B5F5}">
  <dimension ref="A1:S14"/>
  <sheetViews>
    <sheetView workbookViewId="0">
      <selection activeCell="N7" sqref="N7"/>
    </sheetView>
  </sheetViews>
  <sheetFormatPr defaultRowHeight="15" x14ac:dyDescent="0.25"/>
  <sheetData>
    <row r="1" spans="1:19" ht="28.5" x14ac:dyDescent="0.45">
      <c r="A1" s="20" t="s">
        <v>153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9" ht="18.75" x14ac:dyDescent="0.3">
      <c r="A2" s="21" t="s">
        <v>146</v>
      </c>
      <c r="B2" s="21"/>
      <c r="C2" s="21"/>
      <c r="D2" s="21"/>
    </row>
    <row r="3" spans="1:19" x14ac:dyDescent="0.25">
      <c r="A3" s="18" t="s">
        <v>154</v>
      </c>
      <c r="B3" s="18"/>
      <c r="C3" s="18"/>
      <c r="D3" s="18"/>
      <c r="E3" s="18"/>
      <c r="F3" s="18"/>
      <c r="G3" s="18"/>
      <c r="H3" s="18"/>
    </row>
    <row r="4" spans="1:19" x14ac:dyDescent="0.25">
      <c r="A4" s="18" t="s">
        <v>155</v>
      </c>
      <c r="B4" s="18"/>
      <c r="C4" s="18"/>
      <c r="D4" s="18"/>
      <c r="E4" s="18"/>
      <c r="F4" s="18"/>
      <c r="G4" s="18"/>
      <c r="N4" s="7"/>
      <c r="O4" s="7"/>
      <c r="P4" s="7"/>
      <c r="Q4" s="7"/>
    </row>
    <row r="5" spans="1:19" x14ac:dyDescent="0.25">
      <c r="A5" s="19" t="s">
        <v>162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7" spans="1:19" ht="18.75" x14ac:dyDescent="0.3">
      <c r="A7" s="21" t="s">
        <v>147</v>
      </c>
      <c r="B7" s="21"/>
    </row>
    <row r="8" spans="1:19" x14ac:dyDescent="0.25">
      <c r="A8" s="18" t="s">
        <v>148</v>
      </c>
      <c r="B8" s="18"/>
      <c r="C8" s="18"/>
      <c r="D8" s="18"/>
      <c r="E8" s="18"/>
      <c r="F8" s="18"/>
    </row>
    <row r="10" spans="1:19" ht="18.75" x14ac:dyDescent="0.3">
      <c r="A10" s="21" t="s">
        <v>149</v>
      </c>
      <c r="B10" s="21"/>
      <c r="C10" s="21"/>
      <c r="D10" s="21"/>
    </row>
    <row r="11" spans="1:19" x14ac:dyDescent="0.25">
      <c r="A11" s="22" t="s">
        <v>150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8"/>
      <c r="M11" s="7"/>
      <c r="N11" s="7"/>
      <c r="O11" s="7"/>
      <c r="P11" s="7"/>
      <c r="Q11" s="7"/>
      <c r="R11" s="7"/>
      <c r="S11" s="7"/>
    </row>
    <row r="12" spans="1:19" x14ac:dyDescent="0.25">
      <c r="A12" s="23" t="s">
        <v>151</v>
      </c>
      <c r="B12" s="23"/>
      <c r="C12" s="23"/>
      <c r="D12" s="23"/>
      <c r="E12" s="23"/>
      <c r="F12" s="8"/>
      <c r="G12" s="8"/>
      <c r="H12" s="8"/>
      <c r="I12" s="8"/>
      <c r="J12" s="8"/>
      <c r="K12" s="8"/>
      <c r="L12" s="8"/>
      <c r="M12" s="7"/>
      <c r="N12" s="7"/>
      <c r="O12" s="7"/>
      <c r="P12" s="7"/>
      <c r="Q12" s="7"/>
      <c r="R12" s="7"/>
      <c r="S12" s="7"/>
    </row>
    <row r="13" spans="1:19" x14ac:dyDescent="0.25">
      <c r="A13" s="22" t="s">
        <v>152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19" x14ac:dyDescent="0.25">
      <c r="A14" s="23" t="s">
        <v>156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</row>
  </sheetData>
  <mergeCells count="12">
    <mergeCell ref="A10:D10"/>
    <mergeCell ref="A11:K11"/>
    <mergeCell ref="A12:E12"/>
    <mergeCell ref="A13:S13"/>
    <mergeCell ref="A14:L14"/>
    <mergeCell ref="A8:F8"/>
    <mergeCell ref="A4:G4"/>
    <mergeCell ref="A5:Q5"/>
    <mergeCell ref="A1:O1"/>
    <mergeCell ref="A2:D2"/>
    <mergeCell ref="A3:H3"/>
    <mergeCell ref="A7:B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0B4C7-C883-44A5-A88E-8958D3F7ADEA}">
  <dimension ref="A1:BX28"/>
  <sheetViews>
    <sheetView topLeftCell="E1" workbookViewId="0">
      <selection activeCell="G19" sqref="G19"/>
    </sheetView>
  </sheetViews>
  <sheetFormatPr defaultRowHeight="15" x14ac:dyDescent="0.25"/>
  <cols>
    <col min="1" max="1" width="10.7109375" bestFit="1" customWidth="1"/>
    <col min="2" max="2" width="5.7109375" bestFit="1" customWidth="1"/>
    <col min="3" max="3" width="13.5703125" bestFit="1" customWidth="1"/>
    <col min="4" max="4" width="10.7109375" bestFit="1" customWidth="1"/>
    <col min="5" max="5" width="22" bestFit="1" customWidth="1"/>
    <col min="6" max="6" width="26.7109375" bestFit="1" customWidth="1"/>
    <col min="7" max="7" width="62.42578125" bestFit="1" customWidth="1"/>
    <col min="8" max="8" width="10" bestFit="1" customWidth="1"/>
    <col min="9" max="9" width="11.5703125" bestFit="1" customWidth="1"/>
    <col min="10" max="10" width="40.5703125" bestFit="1" customWidth="1"/>
    <col min="11" max="11" width="30.7109375" bestFit="1" customWidth="1"/>
    <col min="13" max="13" width="16.5703125" bestFit="1" customWidth="1"/>
    <col min="14" max="14" width="10.85546875" bestFit="1" customWidth="1"/>
    <col min="15" max="15" width="21" bestFit="1" customWidth="1"/>
    <col min="16" max="17" width="8.28515625" bestFit="1" customWidth="1"/>
    <col min="18" max="18" width="7.28515625" bestFit="1" customWidth="1"/>
    <col min="19" max="19" width="8" bestFit="1" customWidth="1"/>
    <col min="20" max="20" width="7.85546875" bestFit="1" customWidth="1"/>
    <col min="21" max="21" width="6.7109375" bestFit="1" customWidth="1"/>
    <col min="22" max="22" width="7.5703125" bestFit="1" customWidth="1"/>
    <col min="23" max="23" width="7.85546875" bestFit="1" customWidth="1"/>
    <col min="24" max="24" width="8.28515625" bestFit="1" customWidth="1"/>
    <col min="25" max="25" width="7.140625" bestFit="1" customWidth="1"/>
    <col min="26" max="26" width="8.7109375" bestFit="1" customWidth="1"/>
    <col min="27" max="27" width="8.28515625" bestFit="1" customWidth="1"/>
    <col min="28" max="28" width="7.7109375" bestFit="1" customWidth="1"/>
    <col min="29" max="29" width="7.5703125" bestFit="1" customWidth="1"/>
    <col min="30" max="30" width="7" bestFit="1" customWidth="1"/>
    <col min="31" max="31" width="6.7109375" bestFit="1" customWidth="1"/>
    <col min="32" max="32" width="7.28515625" bestFit="1" customWidth="1"/>
    <col min="33" max="33" width="6.42578125" bestFit="1" customWidth="1"/>
    <col min="34" max="34" width="7.7109375" bestFit="1" customWidth="1"/>
    <col min="35" max="35" width="7.28515625" bestFit="1" customWidth="1"/>
    <col min="36" max="36" width="6.7109375" bestFit="1" customWidth="1"/>
    <col min="37" max="37" width="5.85546875" bestFit="1" customWidth="1"/>
    <col min="38" max="38" width="6.7109375" bestFit="1" customWidth="1"/>
    <col min="39" max="39" width="7.28515625" bestFit="1" customWidth="1"/>
    <col min="40" max="40" width="8.42578125" bestFit="1" customWidth="1"/>
    <col min="41" max="41" width="7.85546875" bestFit="1" customWidth="1"/>
    <col min="42" max="42" width="6.28515625" bestFit="1" customWidth="1"/>
    <col min="43" max="43" width="6.85546875" bestFit="1" customWidth="1"/>
    <col min="44" max="45" width="6.7109375" bestFit="1" customWidth="1"/>
    <col min="46" max="46" width="8.28515625" bestFit="1" customWidth="1"/>
    <col min="47" max="47" width="7.28515625" bestFit="1" customWidth="1"/>
    <col min="48" max="48" width="7.85546875" bestFit="1" customWidth="1"/>
    <col min="49" max="49" width="8.140625" bestFit="1" customWidth="1"/>
    <col min="50" max="51" width="8.42578125" bestFit="1" customWidth="1"/>
    <col min="52" max="52" width="8.140625" bestFit="1" customWidth="1"/>
    <col min="53" max="53" width="7.85546875" bestFit="1" customWidth="1"/>
    <col min="54" max="55" width="7.7109375" bestFit="1" customWidth="1"/>
    <col min="56" max="56" width="7.85546875" bestFit="1" customWidth="1"/>
    <col min="57" max="57" width="7.140625" bestFit="1" customWidth="1"/>
    <col min="58" max="58" width="7" bestFit="1" customWidth="1"/>
    <col min="59" max="60" width="7.42578125" bestFit="1" customWidth="1"/>
    <col min="61" max="61" width="6.7109375" bestFit="1" customWidth="1"/>
    <col min="62" max="62" width="7.140625" bestFit="1" customWidth="1"/>
    <col min="63" max="63" width="7.42578125" bestFit="1" customWidth="1"/>
    <col min="64" max="64" width="6.85546875" bestFit="1" customWidth="1"/>
    <col min="65" max="65" width="7.5703125" bestFit="1" customWidth="1"/>
    <col min="66" max="66" width="7.28515625" bestFit="1" customWidth="1"/>
    <col min="67" max="67" width="6.42578125" bestFit="1" customWidth="1"/>
    <col min="68" max="68" width="7" bestFit="1" customWidth="1"/>
    <col min="69" max="69" width="7.42578125" bestFit="1" customWidth="1"/>
    <col min="70" max="70" width="6.7109375" bestFit="1" customWidth="1"/>
    <col min="71" max="71" width="8.140625" bestFit="1" customWidth="1"/>
    <col min="72" max="72" width="8.42578125" bestFit="1" customWidth="1"/>
    <col min="73" max="74" width="8.140625" bestFit="1" customWidth="1"/>
    <col min="75" max="75" width="7" bestFit="1" customWidth="1"/>
    <col min="76" max="76" width="5.5703125" bestFit="1" customWidth="1"/>
    <col min="77" max="77" width="7.5703125" bestFit="1" customWidth="1"/>
  </cols>
  <sheetData>
    <row r="1" spans="1:76" s="12" customFormat="1" x14ac:dyDescent="0.25">
      <c r="A1" s="12" t="s">
        <v>0</v>
      </c>
      <c r="B1" s="12" t="s">
        <v>140</v>
      </c>
      <c r="C1" s="12" t="s">
        <v>157</v>
      </c>
      <c r="D1" s="12" t="s">
        <v>158</v>
      </c>
      <c r="E1" s="12" t="s">
        <v>1</v>
      </c>
      <c r="F1" s="12" t="s">
        <v>159</v>
      </c>
      <c r="G1" s="12" t="s">
        <v>168</v>
      </c>
      <c r="H1" s="13" t="s">
        <v>160</v>
      </c>
      <c r="I1" s="13" t="s">
        <v>161</v>
      </c>
      <c r="J1" s="14" t="s">
        <v>167</v>
      </c>
      <c r="K1" s="12" t="s">
        <v>170</v>
      </c>
      <c r="L1" s="12" t="s">
        <v>139</v>
      </c>
      <c r="M1" s="12" t="s">
        <v>171</v>
      </c>
      <c r="N1" s="12" t="s">
        <v>172</v>
      </c>
      <c r="O1" s="12" t="s">
        <v>173</v>
      </c>
      <c r="P1" s="12" t="s">
        <v>4</v>
      </c>
      <c r="Q1" s="12" t="s">
        <v>6</v>
      </c>
      <c r="R1" s="12" t="s">
        <v>10</v>
      </c>
      <c r="S1" s="12" t="s">
        <v>8</v>
      </c>
      <c r="T1" s="12" t="s">
        <v>9</v>
      </c>
      <c r="U1" s="12" t="s">
        <v>14</v>
      </c>
      <c r="V1" s="12" t="s">
        <v>25</v>
      </c>
      <c r="W1" s="12" t="s">
        <v>33</v>
      </c>
      <c r="X1" s="12" t="s">
        <v>35</v>
      </c>
      <c r="Y1" s="12" t="s">
        <v>2</v>
      </c>
      <c r="Z1" s="12" t="s">
        <v>3</v>
      </c>
      <c r="AA1" s="12" t="s">
        <v>5</v>
      </c>
      <c r="AB1" s="12" t="s">
        <v>11</v>
      </c>
      <c r="AC1" s="12" t="s">
        <v>12</v>
      </c>
      <c r="AD1" s="12" t="s">
        <v>13</v>
      </c>
      <c r="AE1" s="12" t="s">
        <v>15</v>
      </c>
      <c r="AF1" s="12" t="s">
        <v>16</v>
      </c>
      <c r="AG1" s="12" t="s">
        <v>18</v>
      </c>
      <c r="AH1" s="12" t="s">
        <v>19</v>
      </c>
      <c r="AI1" s="12" t="s">
        <v>20</v>
      </c>
      <c r="AJ1" s="12" t="s">
        <v>21</v>
      </c>
      <c r="AK1" s="12" t="s">
        <v>22</v>
      </c>
      <c r="AL1" s="12" t="s">
        <v>23</v>
      </c>
      <c r="AM1" s="12" t="s">
        <v>169</v>
      </c>
      <c r="AN1" s="12" t="s">
        <v>24</v>
      </c>
      <c r="AO1" s="12" t="s">
        <v>26</v>
      </c>
      <c r="AP1" s="12" t="s">
        <v>27</v>
      </c>
      <c r="AQ1" s="12" t="s">
        <v>28</v>
      </c>
      <c r="AR1" s="12" t="s">
        <v>29</v>
      </c>
      <c r="AS1" s="12" t="s">
        <v>30</v>
      </c>
      <c r="AT1" s="12" t="s">
        <v>31</v>
      </c>
      <c r="AU1" s="12" t="s">
        <v>32</v>
      </c>
      <c r="AV1" s="12" t="s">
        <v>34</v>
      </c>
      <c r="AW1" s="12" t="s">
        <v>36</v>
      </c>
      <c r="AX1" s="12" t="s">
        <v>37</v>
      </c>
      <c r="AY1" s="12" t="s">
        <v>38</v>
      </c>
      <c r="AZ1" s="12" t="s">
        <v>39</v>
      </c>
      <c r="BA1" s="12" t="s">
        <v>40</v>
      </c>
      <c r="BB1" s="12" t="s">
        <v>41</v>
      </c>
      <c r="BC1" s="12" t="s">
        <v>42</v>
      </c>
      <c r="BD1" s="12" t="s">
        <v>43</v>
      </c>
      <c r="BE1" s="12" t="s">
        <v>47</v>
      </c>
      <c r="BF1" s="12" t="s">
        <v>49</v>
      </c>
      <c r="BG1" s="12" t="s">
        <v>50</v>
      </c>
      <c r="BH1" s="12" t="s">
        <v>51</v>
      </c>
      <c r="BI1" s="12" t="s">
        <v>52</v>
      </c>
      <c r="BJ1" s="12" t="s">
        <v>53</v>
      </c>
      <c r="BK1" s="12" t="s">
        <v>54</v>
      </c>
      <c r="BL1" s="12" t="s">
        <v>55</v>
      </c>
      <c r="BM1" s="12" t="s">
        <v>56</v>
      </c>
      <c r="BN1" s="12" t="s">
        <v>57</v>
      </c>
      <c r="BO1" s="12" t="s">
        <v>58</v>
      </c>
      <c r="BP1" s="12" t="s">
        <v>59</v>
      </c>
      <c r="BQ1" s="15" t="s">
        <v>45</v>
      </c>
      <c r="BR1" s="15" t="s">
        <v>46</v>
      </c>
      <c r="BS1" s="16" t="s">
        <v>7</v>
      </c>
      <c r="BT1" s="16" t="s">
        <v>17</v>
      </c>
      <c r="BU1" s="16" t="s">
        <v>44</v>
      </c>
      <c r="BV1" s="16" t="s">
        <v>48</v>
      </c>
      <c r="BW1" s="16" t="s">
        <v>60</v>
      </c>
      <c r="BX1" s="16" t="s">
        <v>61</v>
      </c>
    </row>
    <row r="2" spans="1:76" x14ac:dyDescent="0.25">
      <c r="A2" t="s">
        <v>62</v>
      </c>
      <c r="B2" t="s">
        <v>63</v>
      </c>
      <c r="C2" t="s">
        <v>64</v>
      </c>
      <c r="D2" s="11">
        <v>44816</v>
      </c>
      <c r="E2" t="s">
        <v>143</v>
      </c>
      <c r="F2" t="s">
        <v>65</v>
      </c>
      <c r="G2" t="s">
        <v>66</v>
      </c>
      <c r="H2" s="9">
        <v>-19.240335699999999</v>
      </c>
      <c r="I2" s="9">
        <v>146.44771059999999</v>
      </c>
      <c r="J2" s="10">
        <v>8.5675570000000008</v>
      </c>
      <c r="K2">
        <f t="shared" ref="K2:K28" si="0">COUNTIF(P2:BP2,"&gt;0")</f>
        <v>3</v>
      </c>
      <c r="L2" s="17">
        <f>K2/J2</f>
        <v>0.35015816060517596</v>
      </c>
      <c r="M2" s="17">
        <f t="shared" ref="M2:M28" si="1">SUM(BQ2:BR2)/SUM(P2:BX2)</f>
        <v>0</v>
      </c>
      <c r="N2" s="17">
        <f t="shared" ref="N2:N28" si="2">SUM(BS2:BX2)/SUM(P2:BX2)</f>
        <v>5.4054054054054057E-3</v>
      </c>
      <c r="O2" s="17">
        <f t="shared" ref="O2:O28" si="3">SUM(BQ2:BX2)/SUM(P2:BX2)</f>
        <v>5.4054054054054057E-3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63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118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3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1</v>
      </c>
      <c r="BV2">
        <v>0</v>
      </c>
      <c r="BW2">
        <v>0</v>
      </c>
      <c r="BX2">
        <v>0</v>
      </c>
    </row>
    <row r="3" spans="1:76" x14ac:dyDescent="0.25">
      <c r="A3" t="s">
        <v>62</v>
      </c>
      <c r="B3" t="s">
        <v>63</v>
      </c>
      <c r="C3" t="s">
        <v>67</v>
      </c>
      <c r="D3" s="11">
        <v>44816</v>
      </c>
      <c r="E3" t="s">
        <v>143</v>
      </c>
      <c r="F3" t="s">
        <v>68</v>
      </c>
      <c r="G3" t="s">
        <v>69</v>
      </c>
      <c r="H3" s="9">
        <v>-19.227228100000001</v>
      </c>
      <c r="I3" s="9">
        <v>146.62963010300001</v>
      </c>
      <c r="J3" s="10">
        <v>14.629471000000001</v>
      </c>
      <c r="K3">
        <f t="shared" si="0"/>
        <v>6</v>
      </c>
      <c r="L3" s="17">
        <f t="shared" ref="L3:L28" si="4">K3/J3</f>
        <v>0.41013102934480677</v>
      </c>
      <c r="M3" s="17">
        <f t="shared" si="1"/>
        <v>0</v>
      </c>
      <c r="N3" s="17">
        <f t="shared" si="2"/>
        <v>0.34302325581395349</v>
      </c>
      <c r="O3" s="17">
        <f t="shared" si="3"/>
        <v>0.34302325581395349</v>
      </c>
      <c r="P3">
        <v>0</v>
      </c>
      <c r="Q3">
        <v>0</v>
      </c>
      <c r="R3">
        <v>32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10</v>
      </c>
      <c r="AL3">
        <v>0</v>
      </c>
      <c r="AM3">
        <v>0</v>
      </c>
      <c r="AN3">
        <v>38</v>
      </c>
      <c r="AO3">
        <v>0</v>
      </c>
      <c r="AP3">
        <v>0</v>
      </c>
      <c r="AQ3">
        <v>0</v>
      </c>
      <c r="AR3">
        <v>19</v>
      </c>
      <c r="AS3">
        <v>0</v>
      </c>
      <c r="AT3">
        <v>0</v>
      </c>
      <c r="AU3">
        <v>2</v>
      </c>
      <c r="AV3">
        <v>0</v>
      </c>
      <c r="AW3">
        <v>0</v>
      </c>
      <c r="AX3">
        <v>0</v>
      </c>
      <c r="AY3">
        <v>12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45</v>
      </c>
      <c r="BU3">
        <v>14</v>
      </c>
      <c r="BV3">
        <v>0</v>
      </c>
      <c r="BW3">
        <v>0</v>
      </c>
      <c r="BX3">
        <v>0</v>
      </c>
    </row>
    <row r="4" spans="1:76" x14ac:dyDescent="0.25">
      <c r="A4" t="s">
        <v>62</v>
      </c>
      <c r="B4" t="s">
        <v>63</v>
      </c>
      <c r="C4" t="s">
        <v>70</v>
      </c>
      <c r="D4" s="11">
        <v>44818</v>
      </c>
      <c r="E4" t="s">
        <v>143</v>
      </c>
      <c r="F4" t="s">
        <v>71</v>
      </c>
      <c r="G4" t="s">
        <v>72</v>
      </c>
      <c r="H4" s="9">
        <v>-19.049446199999998</v>
      </c>
      <c r="I4" s="9">
        <v>146.39601949999999</v>
      </c>
      <c r="J4" s="10">
        <v>11.820486000000001</v>
      </c>
      <c r="K4">
        <f t="shared" si="0"/>
        <v>10</v>
      </c>
      <c r="L4" s="17">
        <f t="shared" si="4"/>
        <v>0.84598890434792606</v>
      </c>
      <c r="M4" s="17">
        <f t="shared" si="1"/>
        <v>0</v>
      </c>
      <c r="N4" s="17">
        <f t="shared" si="2"/>
        <v>1.6853932584269662E-2</v>
      </c>
      <c r="O4" s="17">
        <f t="shared" si="3"/>
        <v>1.6853932584269662E-2</v>
      </c>
      <c r="P4">
        <v>1</v>
      </c>
      <c r="Q4">
        <v>0</v>
      </c>
      <c r="R4">
        <v>29</v>
      </c>
      <c r="S4">
        <v>0</v>
      </c>
      <c r="T4">
        <v>0</v>
      </c>
      <c r="U4">
        <v>2</v>
      </c>
      <c r="V4">
        <v>0</v>
      </c>
      <c r="W4">
        <v>0</v>
      </c>
      <c r="X4">
        <v>30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5</v>
      </c>
      <c r="AL4">
        <v>0</v>
      </c>
      <c r="AM4">
        <v>0</v>
      </c>
      <c r="AN4">
        <v>22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81</v>
      </c>
      <c r="AV4">
        <v>0</v>
      </c>
      <c r="AW4">
        <v>0</v>
      </c>
      <c r="AX4">
        <v>0</v>
      </c>
      <c r="AY4">
        <v>0</v>
      </c>
      <c r="AZ4">
        <v>0</v>
      </c>
      <c r="BA4">
        <v>1</v>
      </c>
      <c r="BB4">
        <v>0</v>
      </c>
      <c r="BC4">
        <v>0</v>
      </c>
      <c r="BD4">
        <v>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3</v>
      </c>
      <c r="BV4">
        <v>0</v>
      </c>
      <c r="BW4">
        <v>0</v>
      </c>
      <c r="BX4">
        <v>0</v>
      </c>
    </row>
    <row r="5" spans="1:76" x14ac:dyDescent="0.25">
      <c r="A5" t="s">
        <v>62</v>
      </c>
      <c r="B5" t="s">
        <v>63</v>
      </c>
      <c r="C5" t="s">
        <v>73</v>
      </c>
      <c r="D5" s="11">
        <v>44816</v>
      </c>
      <c r="E5" t="s">
        <v>143</v>
      </c>
      <c r="F5" t="s">
        <v>74</v>
      </c>
      <c r="G5" t="s">
        <v>75</v>
      </c>
      <c r="H5" s="9">
        <v>-19.2907993</v>
      </c>
      <c r="I5" s="9">
        <v>146.60099289999999</v>
      </c>
      <c r="J5" s="10">
        <v>11.654436</v>
      </c>
      <c r="K5">
        <f t="shared" si="0"/>
        <v>5</v>
      </c>
      <c r="L5" s="17">
        <f t="shared" si="4"/>
        <v>0.42902118987139315</v>
      </c>
      <c r="M5" s="17">
        <f t="shared" si="1"/>
        <v>0</v>
      </c>
      <c r="N5" s="17">
        <f t="shared" si="2"/>
        <v>0.41269841269841268</v>
      </c>
      <c r="O5" s="17">
        <f t="shared" si="3"/>
        <v>0.41269841269841268</v>
      </c>
      <c r="P5">
        <v>9</v>
      </c>
      <c r="Q5">
        <v>0</v>
      </c>
      <c r="R5">
        <v>3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45</v>
      </c>
      <c r="AO5">
        <v>0</v>
      </c>
      <c r="AP5">
        <v>0</v>
      </c>
      <c r="AQ5">
        <v>0</v>
      </c>
      <c r="AR5">
        <v>14</v>
      </c>
      <c r="AS5">
        <v>0</v>
      </c>
      <c r="AT5">
        <v>0</v>
      </c>
      <c r="AU5">
        <v>3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30</v>
      </c>
      <c r="BU5">
        <v>21</v>
      </c>
      <c r="BV5">
        <v>1</v>
      </c>
      <c r="BW5">
        <v>0</v>
      </c>
      <c r="BX5">
        <v>0</v>
      </c>
    </row>
    <row r="6" spans="1:76" x14ac:dyDescent="0.25">
      <c r="A6" t="s">
        <v>62</v>
      </c>
      <c r="B6" t="s">
        <v>63</v>
      </c>
      <c r="C6" t="s">
        <v>76</v>
      </c>
      <c r="D6" s="11">
        <v>44817</v>
      </c>
      <c r="E6" t="s">
        <v>143</v>
      </c>
      <c r="F6" t="s">
        <v>77</v>
      </c>
      <c r="G6" t="s">
        <v>78</v>
      </c>
      <c r="H6" s="9">
        <v>-18.972832199999999</v>
      </c>
      <c r="I6" s="9">
        <v>146.27608069999999</v>
      </c>
      <c r="J6" s="10">
        <v>11.787072</v>
      </c>
      <c r="K6">
        <f t="shared" si="0"/>
        <v>9</v>
      </c>
      <c r="L6" s="17">
        <f t="shared" si="4"/>
        <v>0.76354840286035408</v>
      </c>
      <c r="M6" s="17">
        <f t="shared" si="1"/>
        <v>0</v>
      </c>
      <c r="N6" s="17">
        <f t="shared" si="2"/>
        <v>0</v>
      </c>
      <c r="O6" s="17">
        <f t="shared" si="3"/>
        <v>0</v>
      </c>
      <c r="P6">
        <v>0</v>
      </c>
      <c r="Q6">
        <v>0</v>
      </c>
      <c r="R6">
        <v>9</v>
      </c>
      <c r="S6">
        <v>2</v>
      </c>
      <c r="T6">
        <v>0</v>
      </c>
      <c r="U6">
        <v>13</v>
      </c>
      <c r="V6">
        <v>0</v>
      </c>
      <c r="W6">
        <v>0</v>
      </c>
      <c r="X6">
        <v>2</v>
      </c>
      <c r="Y6">
        <v>0</v>
      </c>
      <c r="Z6">
        <v>0</v>
      </c>
      <c r="AA6">
        <v>0</v>
      </c>
      <c r="AB6">
        <v>3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8</v>
      </c>
      <c r="AL6">
        <v>0</v>
      </c>
      <c r="AM6">
        <v>0</v>
      </c>
      <c r="AN6">
        <v>14</v>
      </c>
      <c r="AO6">
        <v>3</v>
      </c>
      <c r="AP6">
        <v>0</v>
      </c>
      <c r="AQ6">
        <v>0</v>
      </c>
      <c r="AR6">
        <v>0</v>
      </c>
      <c r="AS6">
        <v>0</v>
      </c>
      <c r="AT6">
        <v>0</v>
      </c>
      <c r="AU6">
        <v>9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</row>
    <row r="7" spans="1:76" x14ac:dyDescent="0.25">
      <c r="A7" t="s">
        <v>62</v>
      </c>
      <c r="B7" t="s">
        <v>63</v>
      </c>
      <c r="C7" t="s">
        <v>79</v>
      </c>
      <c r="D7" s="11">
        <v>44818</v>
      </c>
      <c r="E7" t="s">
        <v>143</v>
      </c>
      <c r="F7" t="s">
        <v>81</v>
      </c>
      <c r="G7" t="s">
        <v>80</v>
      </c>
      <c r="H7" s="9">
        <v>-19.1371678</v>
      </c>
      <c r="I7" s="9">
        <v>146.48206010000001</v>
      </c>
      <c r="J7" s="10">
        <v>11.308842</v>
      </c>
      <c r="K7">
        <f t="shared" si="0"/>
        <v>9</v>
      </c>
      <c r="L7" s="17">
        <f t="shared" si="4"/>
        <v>0.79583745179214638</v>
      </c>
      <c r="M7" s="17">
        <f t="shared" si="1"/>
        <v>0</v>
      </c>
      <c r="N7" s="17">
        <f t="shared" si="2"/>
        <v>0</v>
      </c>
      <c r="O7" s="17">
        <f t="shared" si="3"/>
        <v>0</v>
      </c>
      <c r="P7">
        <v>0</v>
      </c>
      <c r="Q7">
        <v>0</v>
      </c>
      <c r="R7">
        <v>7</v>
      </c>
      <c r="S7">
        <v>0</v>
      </c>
      <c r="T7">
        <v>0</v>
      </c>
      <c r="U7">
        <v>1</v>
      </c>
      <c r="V7">
        <v>0</v>
      </c>
      <c r="W7">
        <v>0</v>
      </c>
      <c r="X7">
        <v>2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5</v>
      </c>
      <c r="AI7">
        <v>0</v>
      </c>
      <c r="AJ7">
        <v>0</v>
      </c>
      <c r="AK7">
        <v>0</v>
      </c>
      <c r="AL7">
        <v>0</v>
      </c>
      <c r="AM7">
        <v>0</v>
      </c>
      <c r="AN7">
        <v>57</v>
      </c>
      <c r="AO7">
        <v>1</v>
      </c>
      <c r="AP7">
        <v>0</v>
      </c>
      <c r="AQ7">
        <v>0</v>
      </c>
      <c r="AR7">
        <v>0</v>
      </c>
      <c r="AS7">
        <v>1</v>
      </c>
      <c r="AT7">
        <v>0</v>
      </c>
      <c r="AU7">
        <v>35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</row>
    <row r="8" spans="1:76" x14ac:dyDescent="0.25">
      <c r="A8" t="s">
        <v>62</v>
      </c>
      <c r="B8" t="s">
        <v>63</v>
      </c>
      <c r="C8" t="s">
        <v>82</v>
      </c>
      <c r="D8" s="11">
        <v>44817</v>
      </c>
      <c r="E8" t="s">
        <v>143</v>
      </c>
      <c r="F8" t="s">
        <v>77</v>
      </c>
      <c r="G8" t="s">
        <v>83</v>
      </c>
      <c r="H8" s="9">
        <v>-18.957075100000001</v>
      </c>
      <c r="I8" s="9">
        <v>146.28486670000001</v>
      </c>
      <c r="J8" s="10">
        <v>14.832155999999999</v>
      </c>
      <c r="K8">
        <f t="shared" si="0"/>
        <v>10</v>
      </c>
      <c r="L8" s="17">
        <f t="shared" si="4"/>
        <v>0.67421081601353172</v>
      </c>
      <c r="M8" s="17">
        <f t="shared" si="1"/>
        <v>0</v>
      </c>
      <c r="N8" s="17">
        <f t="shared" si="2"/>
        <v>0</v>
      </c>
      <c r="O8" s="17">
        <f t="shared" si="3"/>
        <v>0</v>
      </c>
      <c r="P8">
        <v>0</v>
      </c>
      <c r="Q8">
        <v>0</v>
      </c>
      <c r="R8">
        <v>6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0</v>
      </c>
      <c r="AJ8">
        <v>0</v>
      </c>
      <c r="AK8">
        <v>65</v>
      </c>
      <c r="AL8">
        <v>0</v>
      </c>
      <c r="AM8">
        <v>0</v>
      </c>
      <c r="AN8">
        <v>2</v>
      </c>
      <c r="AO8">
        <v>2</v>
      </c>
      <c r="AP8">
        <v>1</v>
      </c>
      <c r="AQ8">
        <v>0</v>
      </c>
      <c r="AR8">
        <v>0</v>
      </c>
      <c r="AS8">
        <v>1</v>
      </c>
      <c r="AT8">
        <v>0</v>
      </c>
      <c r="AU8">
        <v>9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</row>
    <row r="9" spans="1:76" x14ac:dyDescent="0.25">
      <c r="A9" t="s">
        <v>62</v>
      </c>
      <c r="B9" t="s">
        <v>63</v>
      </c>
      <c r="C9" t="s">
        <v>84</v>
      </c>
      <c r="D9" s="11">
        <v>44818</v>
      </c>
      <c r="E9" t="s">
        <v>143</v>
      </c>
      <c r="F9" t="s">
        <v>85</v>
      </c>
      <c r="G9" t="s">
        <v>86</v>
      </c>
      <c r="H9" s="9">
        <v>-18.9591618</v>
      </c>
      <c r="I9" s="9">
        <v>146.26152329999999</v>
      </c>
      <c r="J9" s="10">
        <v>10.006556</v>
      </c>
      <c r="K9">
        <f t="shared" si="0"/>
        <v>6</v>
      </c>
      <c r="L9" s="17">
        <f t="shared" si="4"/>
        <v>0.59960689771785614</v>
      </c>
      <c r="M9" s="17">
        <f t="shared" si="1"/>
        <v>0</v>
      </c>
      <c r="N9" s="17">
        <f t="shared" si="2"/>
        <v>3.8834951456310676E-2</v>
      </c>
      <c r="O9" s="17">
        <f t="shared" si="3"/>
        <v>3.8834951456310676E-2</v>
      </c>
      <c r="P9">
        <v>0</v>
      </c>
      <c r="Q9">
        <v>0</v>
      </c>
      <c r="R9">
        <v>28</v>
      </c>
      <c r="S9">
        <v>0</v>
      </c>
      <c r="T9">
        <v>0</v>
      </c>
      <c r="U9">
        <v>17</v>
      </c>
      <c r="V9">
        <v>0</v>
      </c>
      <c r="W9">
        <v>0</v>
      </c>
      <c r="X9">
        <v>23</v>
      </c>
      <c r="Y9">
        <v>0</v>
      </c>
      <c r="Z9">
        <v>0</v>
      </c>
      <c r="AA9">
        <v>0</v>
      </c>
      <c r="AB9">
        <v>5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2</v>
      </c>
      <c r="AP9">
        <v>0</v>
      </c>
      <c r="AQ9">
        <v>0</v>
      </c>
      <c r="AR9">
        <v>0</v>
      </c>
      <c r="AS9">
        <v>0</v>
      </c>
      <c r="AT9">
        <v>0</v>
      </c>
      <c r="AU9">
        <v>24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4</v>
      </c>
      <c r="BW9">
        <v>0</v>
      </c>
      <c r="BX9">
        <v>0</v>
      </c>
    </row>
    <row r="10" spans="1:76" x14ac:dyDescent="0.25">
      <c r="A10" t="s">
        <v>62</v>
      </c>
      <c r="B10" t="s">
        <v>63</v>
      </c>
      <c r="C10" t="s">
        <v>87</v>
      </c>
      <c r="D10" s="11">
        <v>44820</v>
      </c>
      <c r="E10" t="s">
        <v>143</v>
      </c>
      <c r="F10" t="s">
        <v>88</v>
      </c>
      <c r="G10" t="s">
        <v>89</v>
      </c>
      <c r="H10" s="9">
        <v>-19.19228</v>
      </c>
      <c r="I10" s="9">
        <v>146.57301000000001</v>
      </c>
      <c r="J10" s="10">
        <v>12.703657</v>
      </c>
      <c r="K10">
        <f t="shared" si="0"/>
        <v>5</v>
      </c>
      <c r="L10" s="17">
        <f t="shared" si="4"/>
        <v>0.39358745280984836</v>
      </c>
      <c r="M10" s="17">
        <f t="shared" si="1"/>
        <v>0</v>
      </c>
      <c r="N10" s="17">
        <f t="shared" si="2"/>
        <v>2.9304029304029304E-2</v>
      </c>
      <c r="O10" s="17">
        <f t="shared" si="3"/>
        <v>2.9304029304029304E-2</v>
      </c>
      <c r="P10">
        <v>46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0</v>
      </c>
      <c r="AM10">
        <v>0</v>
      </c>
      <c r="AN10">
        <v>112</v>
      </c>
      <c r="AO10">
        <v>0</v>
      </c>
      <c r="AP10">
        <v>0</v>
      </c>
      <c r="AQ10">
        <v>0</v>
      </c>
      <c r="AR10">
        <v>3</v>
      </c>
      <c r="AS10">
        <v>0</v>
      </c>
      <c r="AT10">
        <v>0</v>
      </c>
      <c r="AU10">
        <v>103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</v>
      </c>
      <c r="BU10">
        <v>6</v>
      </c>
      <c r="BV10">
        <v>0</v>
      </c>
      <c r="BW10">
        <v>0</v>
      </c>
      <c r="BX10">
        <v>0</v>
      </c>
    </row>
    <row r="11" spans="1:76" x14ac:dyDescent="0.25">
      <c r="A11" t="s">
        <v>62</v>
      </c>
      <c r="B11" t="s">
        <v>63</v>
      </c>
      <c r="C11" t="s">
        <v>90</v>
      </c>
      <c r="D11" s="11">
        <v>44817</v>
      </c>
      <c r="E11" t="s">
        <v>143</v>
      </c>
      <c r="F11" t="s">
        <v>91</v>
      </c>
      <c r="G11" t="s">
        <v>92</v>
      </c>
      <c r="H11" s="9">
        <v>-18.983576299999999</v>
      </c>
      <c r="I11" s="9">
        <v>146.2364761</v>
      </c>
      <c r="J11" s="10">
        <v>6.6284239999999999</v>
      </c>
      <c r="K11">
        <f t="shared" si="0"/>
        <v>7</v>
      </c>
      <c r="L11" s="17">
        <f t="shared" si="4"/>
        <v>1.0560579709445261</v>
      </c>
      <c r="M11" s="17">
        <f t="shared" si="1"/>
        <v>0</v>
      </c>
      <c r="N11" s="17">
        <f t="shared" si="2"/>
        <v>0</v>
      </c>
      <c r="O11" s="17">
        <f t="shared" si="3"/>
        <v>0</v>
      </c>
      <c r="P11">
        <v>0</v>
      </c>
      <c r="Q11">
        <v>0</v>
      </c>
      <c r="R11">
        <v>6</v>
      </c>
      <c r="S11">
        <v>0</v>
      </c>
      <c r="T11">
        <v>0</v>
      </c>
      <c r="U11">
        <v>0</v>
      </c>
      <c r="V11">
        <v>0</v>
      </c>
      <c r="W11">
        <v>0</v>
      </c>
      <c r="X11">
        <v>29</v>
      </c>
      <c r="Y11">
        <v>0</v>
      </c>
      <c r="Z11">
        <v>0</v>
      </c>
      <c r="AA11">
        <v>0</v>
      </c>
      <c r="AB11">
        <v>3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5</v>
      </c>
      <c r="AO11">
        <v>2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60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</row>
    <row r="12" spans="1:76" x14ac:dyDescent="0.25">
      <c r="A12" t="s">
        <v>62</v>
      </c>
      <c r="B12" t="s">
        <v>63</v>
      </c>
      <c r="C12" t="s">
        <v>93</v>
      </c>
      <c r="D12" s="11">
        <v>44818</v>
      </c>
      <c r="E12" t="s">
        <v>143</v>
      </c>
      <c r="F12" t="s">
        <v>94</v>
      </c>
      <c r="G12" t="s">
        <v>95</v>
      </c>
      <c r="H12" s="9">
        <v>-18.980947841999999</v>
      </c>
      <c r="I12" s="9">
        <v>146.33347158300001</v>
      </c>
      <c r="J12" s="10">
        <v>11.603516000000001</v>
      </c>
      <c r="K12">
        <f t="shared" si="0"/>
        <v>4</v>
      </c>
      <c r="L12" s="17">
        <f t="shared" si="4"/>
        <v>0.34472309944675389</v>
      </c>
      <c r="M12" s="17">
        <f t="shared" si="1"/>
        <v>0</v>
      </c>
      <c r="N12" s="17">
        <f t="shared" si="2"/>
        <v>0.2607879924953096</v>
      </c>
      <c r="O12" s="17">
        <f t="shared" si="3"/>
        <v>0.2607879924953096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55</v>
      </c>
      <c r="Y12">
        <v>0</v>
      </c>
      <c r="Z12">
        <v>0</v>
      </c>
      <c r="AA12">
        <v>0</v>
      </c>
      <c r="AB12">
        <v>2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3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334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139</v>
      </c>
      <c r="BU12">
        <v>0</v>
      </c>
      <c r="BV12">
        <v>0</v>
      </c>
      <c r="BW12">
        <v>0</v>
      </c>
      <c r="BX12">
        <v>0</v>
      </c>
    </row>
    <row r="13" spans="1:76" x14ac:dyDescent="0.25">
      <c r="A13" t="s">
        <v>62</v>
      </c>
      <c r="B13" t="s">
        <v>63</v>
      </c>
      <c r="C13" t="s">
        <v>96</v>
      </c>
      <c r="D13" s="11">
        <v>44820</v>
      </c>
      <c r="E13" t="s">
        <v>143</v>
      </c>
      <c r="F13" t="s">
        <v>97</v>
      </c>
      <c r="G13" t="s">
        <v>98</v>
      </c>
      <c r="H13" s="9">
        <v>-19.347882999999999</v>
      </c>
      <c r="I13" s="9">
        <v>146.48514499999999</v>
      </c>
      <c r="J13" s="10">
        <v>8.064235</v>
      </c>
      <c r="K13">
        <f t="shared" si="0"/>
        <v>3</v>
      </c>
      <c r="L13" s="17">
        <f t="shared" si="4"/>
        <v>0.37201296837207742</v>
      </c>
      <c r="M13" s="17">
        <f t="shared" si="1"/>
        <v>0</v>
      </c>
      <c r="N13" s="17">
        <f t="shared" si="2"/>
        <v>0.40677966101694918</v>
      </c>
      <c r="O13" s="17">
        <f t="shared" si="3"/>
        <v>0.40677966101694918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29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4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2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24</v>
      </c>
      <c r="BW13">
        <v>0</v>
      </c>
      <c r="BX13">
        <v>0</v>
      </c>
    </row>
    <row r="14" spans="1:76" x14ac:dyDescent="0.25">
      <c r="A14" t="s">
        <v>62</v>
      </c>
      <c r="B14" t="s">
        <v>63</v>
      </c>
      <c r="C14" t="s">
        <v>100</v>
      </c>
      <c r="D14" s="11">
        <v>44820</v>
      </c>
      <c r="E14" t="s">
        <v>143</v>
      </c>
      <c r="F14" t="s">
        <v>101</v>
      </c>
      <c r="G14" t="s">
        <v>102</v>
      </c>
      <c r="H14" s="9">
        <v>-19.287011</v>
      </c>
      <c r="I14" s="9">
        <v>146.59877</v>
      </c>
      <c r="J14" s="10">
        <v>12.636837999999999</v>
      </c>
      <c r="K14">
        <f t="shared" si="0"/>
        <v>5</v>
      </c>
      <c r="L14" s="17">
        <f t="shared" si="4"/>
        <v>0.39566860000895798</v>
      </c>
      <c r="M14" s="17">
        <f t="shared" si="1"/>
        <v>0</v>
      </c>
      <c r="N14" s="17">
        <f t="shared" si="2"/>
        <v>0.44495412844036697</v>
      </c>
      <c r="O14" s="17">
        <f t="shared" si="3"/>
        <v>0.44495412844036697</v>
      </c>
      <c r="P14">
        <v>0</v>
      </c>
      <c r="Q14">
        <v>0</v>
      </c>
      <c r="R14">
        <v>4</v>
      </c>
      <c r="S14">
        <v>0</v>
      </c>
      <c r="T14">
        <v>0</v>
      </c>
      <c r="U14">
        <v>0</v>
      </c>
      <c r="V14">
        <v>0</v>
      </c>
      <c r="W14">
        <v>0</v>
      </c>
      <c r="X14">
        <v>7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88</v>
      </c>
      <c r="AO14">
        <v>0</v>
      </c>
      <c r="AP14">
        <v>0</v>
      </c>
      <c r="AQ14">
        <v>0</v>
      </c>
      <c r="AR14">
        <v>4</v>
      </c>
      <c r="AS14">
        <v>0</v>
      </c>
      <c r="AT14">
        <v>0</v>
      </c>
      <c r="AU14">
        <v>18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69</v>
      </c>
      <c r="BU14">
        <v>21</v>
      </c>
      <c r="BV14">
        <v>2</v>
      </c>
      <c r="BW14">
        <v>0</v>
      </c>
      <c r="BX14">
        <v>5</v>
      </c>
    </row>
    <row r="15" spans="1:76" x14ac:dyDescent="0.25">
      <c r="A15" t="s">
        <v>62</v>
      </c>
      <c r="B15" t="s">
        <v>103</v>
      </c>
      <c r="C15" t="s">
        <v>104</v>
      </c>
      <c r="D15" s="11">
        <v>44819</v>
      </c>
      <c r="E15" t="s">
        <v>143</v>
      </c>
      <c r="F15" t="s">
        <v>105</v>
      </c>
      <c r="G15" t="s">
        <v>106</v>
      </c>
      <c r="H15" s="9">
        <v>-19.347338000000001</v>
      </c>
      <c r="I15" s="9">
        <v>146.71269699999999</v>
      </c>
      <c r="J15" s="10">
        <v>12.950792</v>
      </c>
      <c r="K15">
        <f t="shared" si="0"/>
        <v>6</v>
      </c>
      <c r="L15" s="17">
        <f t="shared" si="4"/>
        <v>0.46329212916090384</v>
      </c>
      <c r="M15" s="17">
        <f t="shared" si="1"/>
        <v>0</v>
      </c>
      <c r="N15" s="17">
        <f t="shared" si="2"/>
        <v>0.10995850622406639</v>
      </c>
      <c r="O15" s="17">
        <f t="shared" si="3"/>
        <v>0.10995850622406639</v>
      </c>
      <c r="P15">
        <v>113</v>
      </c>
      <c r="Q15">
        <v>0</v>
      </c>
      <c r="R15">
        <v>0</v>
      </c>
      <c r="S15">
        <v>0</v>
      </c>
      <c r="T15">
        <v>0</v>
      </c>
      <c r="U15">
        <v>87</v>
      </c>
      <c r="V15">
        <v>192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35</v>
      </c>
      <c r="AV15">
        <v>0</v>
      </c>
      <c r="AW15">
        <v>0</v>
      </c>
      <c r="AX15">
        <v>0</v>
      </c>
      <c r="AY15">
        <v>0</v>
      </c>
      <c r="AZ15">
        <v>1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32</v>
      </c>
      <c r="BU15">
        <v>19</v>
      </c>
      <c r="BV15">
        <v>0</v>
      </c>
      <c r="BW15">
        <v>0</v>
      </c>
      <c r="BX15">
        <v>2</v>
      </c>
    </row>
    <row r="16" spans="1:76" x14ac:dyDescent="0.25">
      <c r="A16" t="s">
        <v>62</v>
      </c>
      <c r="B16" t="s">
        <v>103</v>
      </c>
      <c r="C16" t="s">
        <v>107</v>
      </c>
      <c r="D16" s="11">
        <v>44818</v>
      </c>
      <c r="E16" t="s">
        <v>143</v>
      </c>
      <c r="F16" t="s">
        <v>108</v>
      </c>
      <c r="G16" t="s">
        <v>99</v>
      </c>
      <c r="H16" s="9">
        <v>-19.354728000000001</v>
      </c>
      <c r="I16" s="9">
        <v>146.611096</v>
      </c>
      <c r="J16" s="10">
        <v>10.137154000000001</v>
      </c>
      <c r="K16">
        <f t="shared" si="0"/>
        <v>6</v>
      </c>
      <c r="L16" s="17">
        <f t="shared" si="4"/>
        <v>0.59188210024233623</v>
      </c>
      <c r="M16" s="17">
        <f t="shared" si="1"/>
        <v>0</v>
      </c>
      <c r="N16" s="17">
        <f t="shared" si="2"/>
        <v>9.3103448275862075E-2</v>
      </c>
      <c r="O16" s="17">
        <f t="shared" si="3"/>
        <v>9.3103448275862075E-2</v>
      </c>
      <c r="P16">
        <v>46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6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51</v>
      </c>
      <c r="AS16">
        <v>0</v>
      </c>
      <c r="AT16">
        <v>0</v>
      </c>
      <c r="AU16">
        <v>158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1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26</v>
      </c>
      <c r="BV16">
        <v>1</v>
      </c>
      <c r="BW16">
        <v>0</v>
      </c>
      <c r="BX16">
        <v>0</v>
      </c>
    </row>
    <row r="17" spans="1:76" x14ac:dyDescent="0.25">
      <c r="A17" t="s">
        <v>62</v>
      </c>
      <c r="B17" t="s">
        <v>103</v>
      </c>
      <c r="C17" t="s">
        <v>109</v>
      </c>
      <c r="D17" s="11">
        <v>44818</v>
      </c>
      <c r="E17" t="s">
        <v>143</v>
      </c>
      <c r="F17" t="s">
        <v>105</v>
      </c>
      <c r="G17" t="s">
        <v>110</v>
      </c>
      <c r="H17" s="9">
        <v>-19.390806999999999</v>
      </c>
      <c r="I17" s="9">
        <v>146.70075700000001</v>
      </c>
      <c r="J17" s="10">
        <v>12.254076</v>
      </c>
      <c r="K17">
        <f t="shared" si="0"/>
        <v>6</v>
      </c>
      <c r="L17" s="17">
        <f t="shared" si="4"/>
        <v>0.48963300048081965</v>
      </c>
      <c r="M17" s="17">
        <f t="shared" si="1"/>
        <v>0</v>
      </c>
      <c r="N17" s="17">
        <f t="shared" si="2"/>
        <v>0.4467005076142132</v>
      </c>
      <c r="O17" s="17">
        <f t="shared" si="3"/>
        <v>0.4467005076142132</v>
      </c>
      <c r="P17">
        <v>31</v>
      </c>
      <c r="Q17">
        <v>0</v>
      </c>
      <c r="R17">
        <v>0</v>
      </c>
      <c r="S17">
        <v>0</v>
      </c>
      <c r="T17">
        <v>0</v>
      </c>
      <c r="U17">
        <v>9</v>
      </c>
      <c r="V17">
        <v>45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4</v>
      </c>
      <c r="AS17">
        <v>0</v>
      </c>
      <c r="AT17">
        <v>0</v>
      </c>
      <c r="AU17">
        <v>19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1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7</v>
      </c>
      <c r="BU17">
        <v>81</v>
      </c>
      <c r="BV17">
        <v>0</v>
      </c>
      <c r="BW17">
        <v>0</v>
      </c>
      <c r="BX17">
        <v>0</v>
      </c>
    </row>
    <row r="18" spans="1:76" x14ac:dyDescent="0.25">
      <c r="A18" t="s">
        <v>62</v>
      </c>
      <c r="B18" t="s">
        <v>103</v>
      </c>
      <c r="C18" t="s">
        <v>111</v>
      </c>
      <c r="D18" s="11">
        <v>44819</v>
      </c>
      <c r="E18" t="s">
        <v>143</v>
      </c>
      <c r="F18" t="s">
        <v>105</v>
      </c>
      <c r="G18" t="s">
        <v>112</v>
      </c>
      <c r="H18" s="9">
        <v>-19.290351485999999</v>
      </c>
      <c r="I18" s="9">
        <v>146.71073111800001</v>
      </c>
      <c r="J18" s="10">
        <v>13.449693999999999</v>
      </c>
      <c r="K18">
        <f t="shared" si="0"/>
        <v>9</v>
      </c>
      <c r="L18" s="17">
        <f t="shared" si="4"/>
        <v>0.66916020542920907</v>
      </c>
      <c r="M18" s="17">
        <f t="shared" si="1"/>
        <v>0</v>
      </c>
      <c r="N18" s="17">
        <f t="shared" si="2"/>
        <v>4.583333333333333E-2</v>
      </c>
      <c r="O18" s="17">
        <f t="shared" si="3"/>
        <v>4.583333333333333E-2</v>
      </c>
      <c r="P18">
        <v>2</v>
      </c>
      <c r="Q18">
        <v>0</v>
      </c>
      <c r="R18">
        <v>14</v>
      </c>
      <c r="S18">
        <v>0</v>
      </c>
      <c r="T18">
        <v>0</v>
      </c>
      <c r="U18">
        <v>18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2</v>
      </c>
      <c r="AL18">
        <v>0</v>
      </c>
      <c r="AM18">
        <v>0</v>
      </c>
      <c r="AN18">
        <v>139</v>
      </c>
      <c r="AO18">
        <v>1</v>
      </c>
      <c r="AP18">
        <v>0</v>
      </c>
      <c r="AQ18">
        <v>0</v>
      </c>
      <c r="AR18">
        <v>5</v>
      </c>
      <c r="AS18">
        <v>1</v>
      </c>
      <c r="AT18">
        <v>0</v>
      </c>
      <c r="AU18">
        <v>47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11</v>
      </c>
      <c r="BV18">
        <v>0</v>
      </c>
      <c r="BW18">
        <v>0</v>
      </c>
      <c r="BX18">
        <v>0</v>
      </c>
    </row>
    <row r="19" spans="1:76" x14ac:dyDescent="0.25">
      <c r="A19" t="s">
        <v>62</v>
      </c>
      <c r="B19" t="s">
        <v>103</v>
      </c>
      <c r="C19" t="s">
        <v>113</v>
      </c>
      <c r="D19" s="11">
        <v>44817</v>
      </c>
      <c r="E19" t="s">
        <v>143</v>
      </c>
      <c r="F19" t="s">
        <v>114</v>
      </c>
      <c r="G19" t="s">
        <v>115</v>
      </c>
      <c r="H19" s="9">
        <v>-19.4066148</v>
      </c>
      <c r="I19" s="9">
        <v>146.81662309999999</v>
      </c>
      <c r="J19" s="10">
        <v>11.229381999999999</v>
      </c>
      <c r="K19">
        <f t="shared" si="0"/>
        <v>6</v>
      </c>
      <c r="L19" s="17">
        <f t="shared" si="4"/>
        <v>0.53431257392437093</v>
      </c>
      <c r="M19" s="17">
        <f t="shared" si="1"/>
        <v>0</v>
      </c>
      <c r="N19" s="17">
        <f t="shared" si="2"/>
        <v>0.81481481481481477</v>
      </c>
      <c r="O19" s="17">
        <f t="shared" si="3"/>
        <v>0.81481481481481477</v>
      </c>
      <c r="P19">
        <v>9</v>
      </c>
      <c r="Q19">
        <v>0</v>
      </c>
      <c r="R19">
        <v>0</v>
      </c>
      <c r="S19">
        <v>0</v>
      </c>
      <c r="T19">
        <v>0</v>
      </c>
      <c r="U19">
        <v>2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4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3</v>
      </c>
      <c r="BB19">
        <v>1</v>
      </c>
      <c r="BC19">
        <v>0</v>
      </c>
      <c r="BD19">
        <v>0</v>
      </c>
      <c r="BE19">
        <v>0</v>
      </c>
      <c r="BF19">
        <v>1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86</v>
      </c>
      <c r="BU19">
        <v>0</v>
      </c>
      <c r="BV19">
        <v>2</v>
      </c>
      <c r="BW19">
        <v>0</v>
      </c>
      <c r="BX19">
        <v>0</v>
      </c>
    </row>
    <row r="20" spans="1:76" x14ac:dyDescent="0.25">
      <c r="A20" t="s">
        <v>62</v>
      </c>
      <c r="B20" t="s">
        <v>103</v>
      </c>
      <c r="C20" t="s">
        <v>116</v>
      </c>
      <c r="D20" s="11">
        <v>44816</v>
      </c>
      <c r="E20" t="s">
        <v>143</v>
      </c>
      <c r="F20" t="s">
        <v>117</v>
      </c>
      <c r="G20" t="s">
        <v>118</v>
      </c>
      <c r="H20" s="9">
        <v>-19.397963099999998</v>
      </c>
      <c r="I20" s="9">
        <v>146.9494646</v>
      </c>
      <c r="J20" s="10">
        <v>12.530987</v>
      </c>
      <c r="K20">
        <f t="shared" si="0"/>
        <v>6</v>
      </c>
      <c r="L20" s="17">
        <f t="shared" si="4"/>
        <v>0.4788130416223399</v>
      </c>
      <c r="M20" s="17">
        <f t="shared" si="1"/>
        <v>0</v>
      </c>
      <c r="N20" s="17">
        <f t="shared" si="2"/>
        <v>2.3121387283236993E-2</v>
      </c>
      <c r="O20" s="17">
        <f t="shared" si="3"/>
        <v>2.3121387283236993E-2</v>
      </c>
      <c r="P20">
        <v>3</v>
      </c>
      <c r="Q20">
        <v>0</v>
      </c>
      <c r="R20">
        <v>4</v>
      </c>
      <c r="S20">
        <v>0</v>
      </c>
      <c r="T20">
        <v>0</v>
      </c>
      <c r="U20">
        <v>10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84</v>
      </c>
      <c r="AO20">
        <v>0</v>
      </c>
      <c r="AP20">
        <v>0</v>
      </c>
      <c r="AQ20">
        <v>0</v>
      </c>
      <c r="AR20">
        <v>5</v>
      </c>
      <c r="AS20">
        <v>0</v>
      </c>
      <c r="AT20">
        <v>0</v>
      </c>
      <c r="AU20">
        <v>63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3</v>
      </c>
      <c r="BW20">
        <v>1</v>
      </c>
      <c r="BX20">
        <v>0</v>
      </c>
    </row>
    <row r="21" spans="1:76" x14ac:dyDescent="0.25">
      <c r="A21" t="s">
        <v>62</v>
      </c>
      <c r="B21" t="s">
        <v>103</v>
      </c>
      <c r="C21" t="s">
        <v>119</v>
      </c>
      <c r="D21" s="11">
        <v>44817</v>
      </c>
      <c r="E21" t="s">
        <v>143</v>
      </c>
      <c r="F21" t="s">
        <v>120</v>
      </c>
      <c r="G21" t="s">
        <v>121</v>
      </c>
      <c r="H21" s="9">
        <v>-19.367770100000001</v>
      </c>
      <c r="I21" s="9">
        <v>146.84496129999999</v>
      </c>
      <c r="J21" s="10">
        <v>12.172958</v>
      </c>
      <c r="K21">
        <f t="shared" si="0"/>
        <v>9</v>
      </c>
      <c r="L21" s="17">
        <f t="shared" si="4"/>
        <v>0.73934371580021885</v>
      </c>
      <c r="M21" s="17">
        <f t="shared" si="1"/>
        <v>0</v>
      </c>
      <c r="N21" s="17">
        <f t="shared" si="2"/>
        <v>0.20430107526881722</v>
      </c>
      <c r="O21" s="17">
        <f t="shared" si="3"/>
        <v>0.20430107526881722</v>
      </c>
      <c r="P21">
        <v>36</v>
      </c>
      <c r="Q21">
        <v>1</v>
      </c>
      <c r="R21">
        <v>5</v>
      </c>
      <c r="S21">
        <v>0</v>
      </c>
      <c r="T21">
        <v>0</v>
      </c>
      <c r="U21">
        <v>15</v>
      </c>
      <c r="V21">
        <v>8</v>
      </c>
      <c r="W21">
        <v>0</v>
      </c>
      <c r="X21">
        <v>6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6</v>
      </c>
      <c r="AO21">
        <v>0</v>
      </c>
      <c r="AP21">
        <v>0</v>
      </c>
      <c r="AQ21">
        <v>0</v>
      </c>
      <c r="AR21">
        <v>52</v>
      </c>
      <c r="AS21">
        <v>0</v>
      </c>
      <c r="AT21">
        <v>0</v>
      </c>
      <c r="AU21">
        <v>19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7</v>
      </c>
      <c r="BU21">
        <v>31</v>
      </c>
      <c r="BV21">
        <v>0</v>
      </c>
      <c r="BW21">
        <v>0</v>
      </c>
      <c r="BX21">
        <v>0</v>
      </c>
    </row>
    <row r="22" spans="1:76" x14ac:dyDescent="0.25">
      <c r="A22" t="s">
        <v>62</v>
      </c>
      <c r="B22" t="s">
        <v>103</v>
      </c>
      <c r="C22" t="s">
        <v>122</v>
      </c>
      <c r="D22" s="11">
        <v>44817</v>
      </c>
      <c r="E22" t="s">
        <v>143</v>
      </c>
      <c r="F22" t="s">
        <v>123</v>
      </c>
      <c r="G22" t="s">
        <v>124</v>
      </c>
      <c r="H22" s="9">
        <v>-19.406652300000001</v>
      </c>
      <c r="I22" s="9">
        <v>146.73480599999999</v>
      </c>
      <c r="J22" s="10">
        <v>15.428856</v>
      </c>
      <c r="K22">
        <f t="shared" si="0"/>
        <v>10</v>
      </c>
      <c r="L22" s="17">
        <f t="shared" si="4"/>
        <v>0.64813619363613217</v>
      </c>
      <c r="M22" s="17">
        <f t="shared" si="1"/>
        <v>4.1666666666666664E-2</v>
      </c>
      <c r="N22" s="17">
        <f t="shared" si="2"/>
        <v>0.33333333333333331</v>
      </c>
      <c r="O22" s="17">
        <f t="shared" si="3"/>
        <v>0.375</v>
      </c>
      <c r="P22">
        <v>9</v>
      </c>
      <c r="Q22">
        <v>10</v>
      </c>
      <c r="R22">
        <v>6</v>
      </c>
      <c r="S22">
        <v>0</v>
      </c>
      <c r="T22">
        <v>0</v>
      </c>
      <c r="U22">
        <v>8</v>
      </c>
      <c r="V22">
        <v>5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3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2</v>
      </c>
      <c r="AS22">
        <v>0</v>
      </c>
      <c r="AT22">
        <v>0</v>
      </c>
      <c r="AU22">
        <v>42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4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6</v>
      </c>
      <c r="BR22">
        <v>0</v>
      </c>
      <c r="BS22">
        <v>0</v>
      </c>
      <c r="BT22">
        <v>11</v>
      </c>
      <c r="BU22">
        <v>4</v>
      </c>
      <c r="BV22">
        <v>0</v>
      </c>
      <c r="BW22">
        <v>0</v>
      </c>
      <c r="BX22">
        <v>33</v>
      </c>
    </row>
    <row r="23" spans="1:76" x14ac:dyDescent="0.25">
      <c r="A23" t="s">
        <v>62</v>
      </c>
      <c r="B23" t="s">
        <v>103</v>
      </c>
      <c r="C23" t="s">
        <v>125</v>
      </c>
      <c r="D23" s="11">
        <v>44818</v>
      </c>
      <c r="E23" t="s">
        <v>143</v>
      </c>
      <c r="F23" t="s">
        <v>126</v>
      </c>
      <c r="G23" t="s">
        <v>127</v>
      </c>
      <c r="H23" s="9">
        <v>-19.2483848</v>
      </c>
      <c r="I23" s="9">
        <v>146.66605569999999</v>
      </c>
      <c r="J23" s="10">
        <v>11.874110999999999</v>
      </c>
      <c r="K23">
        <f t="shared" si="0"/>
        <v>3</v>
      </c>
      <c r="L23" s="17">
        <f t="shared" si="4"/>
        <v>0.25265049316113014</v>
      </c>
      <c r="M23" s="17">
        <f t="shared" si="1"/>
        <v>0</v>
      </c>
      <c r="N23" s="17">
        <f t="shared" si="2"/>
        <v>0.76744186046511631</v>
      </c>
      <c r="O23" s="17">
        <f t="shared" si="3"/>
        <v>0.76744186046511631</v>
      </c>
      <c r="P23">
        <v>11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14</v>
      </c>
      <c r="AS23">
        <v>0</v>
      </c>
      <c r="AT23">
        <v>0</v>
      </c>
      <c r="AU23">
        <v>15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94</v>
      </c>
      <c r="BU23">
        <v>8</v>
      </c>
      <c r="BV23">
        <v>0</v>
      </c>
      <c r="BW23">
        <v>0</v>
      </c>
      <c r="BX23">
        <v>30</v>
      </c>
    </row>
    <row r="24" spans="1:76" x14ac:dyDescent="0.25">
      <c r="A24" t="s">
        <v>62</v>
      </c>
      <c r="B24" t="s">
        <v>103</v>
      </c>
      <c r="C24" t="s">
        <v>128</v>
      </c>
      <c r="D24" s="11">
        <v>44817</v>
      </c>
      <c r="E24" t="s">
        <v>143</v>
      </c>
      <c r="F24" t="s">
        <v>129</v>
      </c>
      <c r="G24" t="s">
        <v>130</v>
      </c>
      <c r="H24" s="9">
        <v>-19.4348788</v>
      </c>
      <c r="I24" s="9">
        <v>146.8551803</v>
      </c>
      <c r="J24" s="10">
        <v>12.904691</v>
      </c>
      <c r="K24">
        <f t="shared" si="0"/>
        <v>9</v>
      </c>
      <c r="L24" s="17">
        <f t="shared" si="4"/>
        <v>0.69742080612391266</v>
      </c>
      <c r="M24" s="17">
        <f t="shared" si="1"/>
        <v>2.4193548387096774E-2</v>
      </c>
      <c r="N24" s="17">
        <f t="shared" si="2"/>
        <v>0.11290322580645161</v>
      </c>
      <c r="O24" s="17">
        <f t="shared" si="3"/>
        <v>0.13709677419354838</v>
      </c>
      <c r="P24">
        <v>25</v>
      </c>
      <c r="Q24">
        <v>0</v>
      </c>
      <c r="R24">
        <v>0</v>
      </c>
      <c r="S24">
        <v>0</v>
      </c>
      <c r="T24">
        <v>0</v>
      </c>
      <c r="U24">
        <v>44</v>
      </c>
      <c r="V24">
        <v>11</v>
      </c>
      <c r="W24">
        <v>0</v>
      </c>
      <c r="X24">
        <v>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8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13</v>
      </c>
      <c r="AS24">
        <v>0</v>
      </c>
      <c r="AT24">
        <v>0</v>
      </c>
      <c r="AU24">
        <v>74</v>
      </c>
      <c r="AV24">
        <v>0</v>
      </c>
      <c r="AW24">
        <v>0</v>
      </c>
      <c r="AX24">
        <v>0</v>
      </c>
      <c r="AY24">
        <v>0</v>
      </c>
      <c r="AZ24">
        <v>22</v>
      </c>
      <c r="BA24">
        <v>0</v>
      </c>
      <c r="BB24">
        <v>9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6</v>
      </c>
      <c r="BR24">
        <v>0</v>
      </c>
      <c r="BS24">
        <v>0</v>
      </c>
      <c r="BT24">
        <v>10</v>
      </c>
      <c r="BU24">
        <v>18</v>
      </c>
      <c r="BV24">
        <v>0</v>
      </c>
      <c r="BW24">
        <v>0</v>
      </c>
      <c r="BX24">
        <v>0</v>
      </c>
    </row>
    <row r="25" spans="1:76" x14ac:dyDescent="0.25">
      <c r="A25" t="s">
        <v>62</v>
      </c>
      <c r="B25" t="s">
        <v>103</v>
      </c>
      <c r="C25" t="s">
        <v>131</v>
      </c>
      <c r="D25" s="11">
        <v>44816</v>
      </c>
      <c r="E25" t="s">
        <v>143</v>
      </c>
      <c r="F25" t="s">
        <v>117</v>
      </c>
      <c r="G25" t="s">
        <v>132</v>
      </c>
      <c r="H25" s="9">
        <v>-19.431330299999999</v>
      </c>
      <c r="I25" s="9">
        <v>146.94402819999999</v>
      </c>
      <c r="J25" s="10">
        <v>10.060269999999999</v>
      </c>
      <c r="K25">
        <f t="shared" si="0"/>
        <v>7</v>
      </c>
      <c r="L25" s="17">
        <f t="shared" si="4"/>
        <v>0.69580637497800757</v>
      </c>
      <c r="M25" s="17">
        <f t="shared" si="1"/>
        <v>0</v>
      </c>
      <c r="N25" s="17">
        <f t="shared" si="2"/>
        <v>4.0160642570281121E-3</v>
      </c>
      <c r="O25" s="17">
        <f t="shared" si="3"/>
        <v>4.0160642570281121E-3</v>
      </c>
      <c r="P25">
        <v>0</v>
      </c>
      <c r="Q25">
        <v>0</v>
      </c>
      <c r="R25">
        <v>17</v>
      </c>
      <c r="S25">
        <v>0</v>
      </c>
      <c r="T25">
        <v>0</v>
      </c>
      <c r="U25">
        <v>13</v>
      </c>
      <c r="V25">
        <v>4</v>
      </c>
      <c r="W25">
        <v>0</v>
      </c>
      <c r="X25">
        <v>9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84</v>
      </c>
      <c r="AO25">
        <v>0</v>
      </c>
      <c r="AP25">
        <v>0</v>
      </c>
      <c r="AQ25">
        <v>0</v>
      </c>
      <c r="AR25">
        <v>27</v>
      </c>
      <c r="AS25">
        <v>0</v>
      </c>
      <c r="AT25">
        <v>0</v>
      </c>
      <c r="AU25">
        <v>94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</row>
    <row r="26" spans="1:76" x14ac:dyDescent="0.25">
      <c r="A26" t="s">
        <v>62</v>
      </c>
      <c r="B26" t="s">
        <v>103</v>
      </c>
      <c r="C26" t="s">
        <v>133</v>
      </c>
      <c r="D26" s="11">
        <v>44819</v>
      </c>
      <c r="E26" t="s">
        <v>143</v>
      </c>
      <c r="F26" t="s">
        <v>117</v>
      </c>
      <c r="G26" t="s">
        <v>134</v>
      </c>
      <c r="H26" s="9">
        <v>-19.404168899999998</v>
      </c>
      <c r="I26" s="9">
        <v>146.9470566</v>
      </c>
      <c r="J26" s="10">
        <v>12.458508</v>
      </c>
      <c r="K26">
        <f t="shared" si="0"/>
        <v>8</v>
      </c>
      <c r="L26" s="17">
        <f t="shared" si="4"/>
        <v>0.64213146550132649</v>
      </c>
      <c r="M26" s="17">
        <f t="shared" si="1"/>
        <v>0</v>
      </c>
      <c r="N26" s="17">
        <f t="shared" si="2"/>
        <v>0</v>
      </c>
      <c r="O26" s="17">
        <f t="shared" si="3"/>
        <v>0</v>
      </c>
      <c r="P26">
        <v>5</v>
      </c>
      <c r="Q26">
        <v>0</v>
      </c>
      <c r="R26">
        <v>15</v>
      </c>
      <c r="S26">
        <v>0</v>
      </c>
      <c r="T26">
        <v>0</v>
      </c>
      <c r="U26">
        <v>6</v>
      </c>
      <c r="V26">
        <v>0</v>
      </c>
      <c r="W26">
        <v>0</v>
      </c>
      <c r="X26">
        <v>2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11</v>
      </c>
      <c r="AJ26">
        <v>0</v>
      </c>
      <c r="AK26">
        <v>0</v>
      </c>
      <c r="AL26">
        <v>0</v>
      </c>
      <c r="AM26">
        <v>0</v>
      </c>
      <c r="AN26">
        <v>100</v>
      </c>
      <c r="AO26">
        <v>0</v>
      </c>
      <c r="AP26">
        <v>0</v>
      </c>
      <c r="AQ26">
        <v>0</v>
      </c>
      <c r="AR26">
        <v>10</v>
      </c>
      <c r="AS26">
        <v>0</v>
      </c>
      <c r="AT26">
        <v>0</v>
      </c>
      <c r="AU26">
        <v>70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</row>
    <row r="27" spans="1:76" x14ac:dyDescent="0.25">
      <c r="A27" t="s">
        <v>62</v>
      </c>
      <c r="B27" t="s">
        <v>103</v>
      </c>
      <c r="C27" t="s">
        <v>135</v>
      </c>
      <c r="D27" s="11">
        <v>44363</v>
      </c>
      <c r="E27" t="s">
        <v>144</v>
      </c>
      <c r="F27" t="s">
        <v>123</v>
      </c>
      <c r="G27" t="s">
        <v>136</v>
      </c>
      <c r="H27" s="9">
        <v>-19.339500000000001</v>
      </c>
      <c r="I27" s="9">
        <v>146.72909999999999</v>
      </c>
      <c r="J27" s="10">
        <v>16.274612000000001</v>
      </c>
      <c r="K27">
        <f t="shared" si="0"/>
        <v>15</v>
      </c>
      <c r="L27" s="17">
        <f t="shared" si="4"/>
        <v>0.92168095927571103</v>
      </c>
      <c r="M27" s="17">
        <f t="shared" si="1"/>
        <v>4.6838407494145202E-2</v>
      </c>
      <c r="N27" s="17">
        <f t="shared" si="2"/>
        <v>9.3676814988290398E-3</v>
      </c>
      <c r="O27" s="17">
        <f t="shared" si="3"/>
        <v>5.6206088992974239E-2</v>
      </c>
      <c r="P27">
        <v>13</v>
      </c>
      <c r="Q27">
        <v>8</v>
      </c>
      <c r="R27">
        <v>7</v>
      </c>
      <c r="S27">
        <v>0</v>
      </c>
      <c r="T27">
        <v>0</v>
      </c>
      <c r="U27">
        <v>282</v>
      </c>
      <c r="V27">
        <v>12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3</v>
      </c>
      <c r="AQ27">
        <v>0</v>
      </c>
      <c r="AR27">
        <v>2</v>
      </c>
      <c r="AS27">
        <v>0</v>
      </c>
      <c r="AT27">
        <v>0</v>
      </c>
      <c r="AU27">
        <v>30</v>
      </c>
      <c r="AV27">
        <v>0</v>
      </c>
      <c r="AW27">
        <v>0</v>
      </c>
      <c r="AX27">
        <v>0</v>
      </c>
      <c r="AY27">
        <v>0</v>
      </c>
      <c r="AZ27">
        <v>22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1</v>
      </c>
      <c r="BG27">
        <v>0</v>
      </c>
      <c r="BH27">
        <v>6</v>
      </c>
      <c r="BI27">
        <v>0</v>
      </c>
      <c r="BJ27">
        <v>0</v>
      </c>
      <c r="BK27">
        <v>0</v>
      </c>
      <c r="BL27">
        <v>0</v>
      </c>
      <c r="BM27">
        <v>2</v>
      </c>
      <c r="BN27">
        <v>0</v>
      </c>
      <c r="BO27">
        <v>4</v>
      </c>
      <c r="BP27">
        <v>0</v>
      </c>
      <c r="BQ27">
        <v>20</v>
      </c>
      <c r="BR27">
        <v>0</v>
      </c>
      <c r="BS27">
        <v>1</v>
      </c>
      <c r="BT27">
        <v>0</v>
      </c>
      <c r="BU27">
        <v>3</v>
      </c>
      <c r="BV27">
        <v>0</v>
      </c>
      <c r="BW27">
        <v>0</v>
      </c>
      <c r="BX27">
        <v>0</v>
      </c>
    </row>
    <row r="28" spans="1:76" x14ac:dyDescent="0.25">
      <c r="A28" t="s">
        <v>62</v>
      </c>
      <c r="B28" t="s">
        <v>103</v>
      </c>
      <c r="C28" t="s">
        <v>137</v>
      </c>
      <c r="D28" s="11">
        <v>44363</v>
      </c>
      <c r="E28" t="s">
        <v>144</v>
      </c>
      <c r="F28" t="s">
        <v>123</v>
      </c>
      <c r="G28" t="s">
        <v>138</v>
      </c>
      <c r="H28" s="9">
        <v>-19.308299999999999</v>
      </c>
      <c r="I28" s="9">
        <v>146.77610000000001</v>
      </c>
      <c r="J28" s="10">
        <v>16.806706999999999</v>
      </c>
      <c r="K28">
        <f t="shared" si="0"/>
        <v>13</v>
      </c>
      <c r="L28" s="17">
        <f t="shared" si="4"/>
        <v>0.77350072206292408</v>
      </c>
      <c r="M28" s="17">
        <f t="shared" si="1"/>
        <v>3.4246575342465752E-3</v>
      </c>
      <c r="N28" s="17">
        <f t="shared" si="2"/>
        <v>7.9908675799086754E-3</v>
      </c>
      <c r="O28" s="17">
        <f t="shared" si="3"/>
        <v>1.1415525114155251E-2</v>
      </c>
      <c r="P28">
        <v>18</v>
      </c>
      <c r="Q28">
        <v>50</v>
      </c>
      <c r="R28">
        <v>11</v>
      </c>
      <c r="S28">
        <v>0</v>
      </c>
      <c r="T28">
        <v>0</v>
      </c>
      <c r="U28">
        <v>603</v>
      </c>
      <c r="V28">
        <v>24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29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</v>
      </c>
      <c r="AQ28">
        <v>0</v>
      </c>
      <c r="AR28">
        <v>0</v>
      </c>
      <c r="AS28">
        <v>0</v>
      </c>
      <c r="AT28">
        <v>0</v>
      </c>
      <c r="AU28">
        <v>79</v>
      </c>
      <c r="AV28">
        <v>0</v>
      </c>
      <c r="AW28">
        <v>0</v>
      </c>
      <c r="AX28">
        <v>0</v>
      </c>
      <c r="AY28">
        <v>0</v>
      </c>
      <c r="AZ28">
        <v>30</v>
      </c>
      <c r="BA28">
        <v>0</v>
      </c>
      <c r="BB28">
        <v>0</v>
      </c>
      <c r="BC28">
        <v>0</v>
      </c>
      <c r="BD28">
        <v>1</v>
      </c>
      <c r="BE28">
        <v>0</v>
      </c>
      <c r="BF28">
        <v>0</v>
      </c>
      <c r="BG28">
        <v>0</v>
      </c>
      <c r="BH28">
        <v>5</v>
      </c>
      <c r="BI28">
        <v>0</v>
      </c>
      <c r="BJ28">
        <v>0</v>
      </c>
      <c r="BK28">
        <v>0</v>
      </c>
      <c r="BL28">
        <v>0</v>
      </c>
      <c r="BM28">
        <v>9</v>
      </c>
      <c r="BN28">
        <v>0</v>
      </c>
      <c r="BO28">
        <v>6</v>
      </c>
      <c r="BP28">
        <v>0</v>
      </c>
      <c r="BQ28">
        <v>3</v>
      </c>
      <c r="BR28">
        <v>0</v>
      </c>
      <c r="BS28">
        <v>5</v>
      </c>
      <c r="BT28">
        <v>2</v>
      </c>
      <c r="BU28">
        <v>0</v>
      </c>
      <c r="BV28">
        <v>0</v>
      </c>
      <c r="BW28">
        <v>0</v>
      </c>
      <c r="BX2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200ED-2799-4578-8E8B-7779BB1AEF86}">
  <dimension ref="A1:D82"/>
  <sheetViews>
    <sheetView tabSelected="1" workbookViewId="0">
      <selection activeCell="C17" sqref="C17"/>
    </sheetView>
  </sheetViews>
  <sheetFormatPr defaultRowHeight="15" x14ac:dyDescent="0.25"/>
  <cols>
    <col min="1" max="1" width="8.7109375" style="26" bestFit="1" customWidth="1"/>
    <col min="2" max="2" width="12.28515625" style="26" bestFit="1" customWidth="1"/>
    <col min="3" max="3" width="32" bestFit="1" customWidth="1"/>
    <col min="4" max="4" width="35.140625" bestFit="1" customWidth="1"/>
    <col min="5" max="5" width="8.85546875" bestFit="1" customWidth="1"/>
    <col min="6" max="6" width="16.5703125" bestFit="1" customWidth="1"/>
    <col min="7" max="7" width="16" bestFit="1" customWidth="1"/>
    <col min="8" max="8" width="16.7109375" bestFit="1" customWidth="1"/>
    <col min="9" max="9" width="26.42578125" bestFit="1" customWidth="1"/>
    <col min="10" max="10" width="35.140625" bestFit="1" customWidth="1"/>
  </cols>
  <sheetData>
    <row r="1" spans="1:4" x14ac:dyDescent="0.25">
      <c r="A1" s="12" t="s">
        <v>145</v>
      </c>
      <c r="B1" s="12" t="s">
        <v>163</v>
      </c>
      <c r="C1" s="12" t="s">
        <v>225</v>
      </c>
      <c r="D1" s="12" t="s">
        <v>226</v>
      </c>
    </row>
    <row r="2" spans="1:4" x14ac:dyDescent="0.25">
      <c r="A2" s="26" t="s">
        <v>2</v>
      </c>
      <c r="B2" s="26" t="s">
        <v>164</v>
      </c>
      <c r="C2" t="s">
        <v>227</v>
      </c>
      <c r="D2" t="s">
        <v>228</v>
      </c>
    </row>
    <row r="3" spans="1:4" x14ac:dyDescent="0.25">
      <c r="A3" s="26" t="s">
        <v>3</v>
      </c>
      <c r="B3" s="26" t="s">
        <v>164</v>
      </c>
      <c r="C3" t="s">
        <v>229</v>
      </c>
      <c r="D3" t="s">
        <v>174</v>
      </c>
    </row>
    <row r="4" spans="1:4" x14ac:dyDescent="0.25">
      <c r="A4" s="26" t="s">
        <v>4</v>
      </c>
      <c r="B4" s="26" t="s">
        <v>164</v>
      </c>
      <c r="C4" t="s">
        <v>230</v>
      </c>
      <c r="D4" t="s">
        <v>231</v>
      </c>
    </row>
    <row r="5" spans="1:4" x14ac:dyDescent="0.25">
      <c r="A5" s="26" t="s">
        <v>5</v>
      </c>
      <c r="B5" s="26" t="s">
        <v>164</v>
      </c>
      <c r="C5" t="s">
        <v>232</v>
      </c>
      <c r="D5" t="s">
        <v>175</v>
      </c>
    </row>
    <row r="6" spans="1:4" x14ac:dyDescent="0.25">
      <c r="A6" s="26" t="s">
        <v>6</v>
      </c>
      <c r="B6" s="26" t="s">
        <v>164</v>
      </c>
      <c r="C6" t="s">
        <v>233</v>
      </c>
      <c r="D6" t="s">
        <v>176</v>
      </c>
    </row>
    <row r="7" spans="1:4" x14ac:dyDescent="0.25">
      <c r="A7" s="27" t="s">
        <v>7</v>
      </c>
      <c r="B7" s="26" t="s">
        <v>166</v>
      </c>
      <c r="C7" t="s">
        <v>234</v>
      </c>
      <c r="D7" t="s">
        <v>235</v>
      </c>
    </row>
    <row r="8" spans="1:4" x14ac:dyDescent="0.25">
      <c r="A8" s="26" t="s">
        <v>8</v>
      </c>
      <c r="B8" s="26" t="s">
        <v>164</v>
      </c>
      <c r="C8" t="s">
        <v>236</v>
      </c>
      <c r="D8" t="s">
        <v>177</v>
      </c>
    </row>
    <row r="9" spans="1:4" x14ac:dyDescent="0.25">
      <c r="A9" s="26" t="s">
        <v>9</v>
      </c>
      <c r="B9" s="26" t="s">
        <v>164</v>
      </c>
      <c r="C9" t="s">
        <v>237</v>
      </c>
      <c r="D9" t="s">
        <v>178</v>
      </c>
    </row>
    <row r="10" spans="1:4" x14ac:dyDescent="0.25">
      <c r="A10" s="26" t="s">
        <v>10</v>
      </c>
      <c r="B10" s="26" t="s">
        <v>164</v>
      </c>
      <c r="C10" t="s">
        <v>238</v>
      </c>
      <c r="D10" t="s">
        <v>179</v>
      </c>
    </row>
    <row r="11" spans="1:4" x14ac:dyDescent="0.25">
      <c r="A11" s="26" t="s">
        <v>11</v>
      </c>
      <c r="B11" s="26" t="s">
        <v>164</v>
      </c>
      <c r="C11" t="s">
        <v>239</v>
      </c>
      <c r="D11" t="s">
        <v>180</v>
      </c>
    </row>
    <row r="12" spans="1:4" x14ac:dyDescent="0.25">
      <c r="A12" s="26" t="s">
        <v>12</v>
      </c>
      <c r="B12" s="26" t="s">
        <v>164</v>
      </c>
      <c r="C12" t="s">
        <v>240</v>
      </c>
      <c r="D12" t="s">
        <v>181</v>
      </c>
    </row>
    <row r="13" spans="1:4" x14ac:dyDescent="0.25">
      <c r="A13" s="26" t="s">
        <v>13</v>
      </c>
      <c r="B13" s="26" t="s">
        <v>164</v>
      </c>
      <c r="C13" t="s">
        <v>241</v>
      </c>
      <c r="D13" t="s">
        <v>182</v>
      </c>
    </row>
    <row r="14" spans="1:4" x14ac:dyDescent="0.25">
      <c r="A14" s="26" t="s">
        <v>14</v>
      </c>
      <c r="B14" s="26" t="s">
        <v>164</v>
      </c>
      <c r="C14" t="s">
        <v>242</v>
      </c>
      <c r="D14" t="s">
        <v>183</v>
      </c>
    </row>
    <row r="15" spans="1:4" x14ac:dyDescent="0.25">
      <c r="A15" s="26" t="s">
        <v>15</v>
      </c>
      <c r="B15" s="26" t="s">
        <v>164</v>
      </c>
      <c r="C15" t="s">
        <v>243</v>
      </c>
      <c r="D15" t="s">
        <v>184</v>
      </c>
    </row>
    <row r="16" spans="1:4" x14ac:dyDescent="0.25">
      <c r="A16" s="26" t="s">
        <v>16</v>
      </c>
      <c r="B16" s="26" t="s">
        <v>164</v>
      </c>
      <c r="C16" t="s">
        <v>244</v>
      </c>
      <c r="D16" t="s">
        <v>185</v>
      </c>
    </row>
    <row r="17" spans="1:4" x14ac:dyDescent="0.25">
      <c r="A17" s="27" t="s">
        <v>17</v>
      </c>
      <c r="B17" s="26" t="s">
        <v>166</v>
      </c>
      <c r="C17" t="s">
        <v>245</v>
      </c>
      <c r="D17" t="s">
        <v>186</v>
      </c>
    </row>
    <row r="18" spans="1:4" x14ac:dyDescent="0.25">
      <c r="A18" s="26" t="s">
        <v>18</v>
      </c>
      <c r="B18" s="26" t="s">
        <v>164</v>
      </c>
      <c r="C18" t="s">
        <v>246</v>
      </c>
      <c r="D18" t="s">
        <v>187</v>
      </c>
    </row>
    <row r="19" spans="1:4" x14ac:dyDescent="0.25">
      <c r="A19" s="26" t="s">
        <v>19</v>
      </c>
      <c r="B19" s="26" t="s">
        <v>164</v>
      </c>
      <c r="C19" t="s">
        <v>247</v>
      </c>
      <c r="D19" t="s">
        <v>188</v>
      </c>
    </row>
    <row r="20" spans="1:4" x14ac:dyDescent="0.25">
      <c r="A20" s="26" t="s">
        <v>20</v>
      </c>
      <c r="B20" s="26" t="s">
        <v>164</v>
      </c>
      <c r="C20" t="s">
        <v>248</v>
      </c>
      <c r="D20" t="s">
        <v>189</v>
      </c>
    </row>
    <row r="21" spans="1:4" x14ac:dyDescent="0.25">
      <c r="A21" s="26" t="s">
        <v>21</v>
      </c>
      <c r="B21" s="26" t="s">
        <v>164</v>
      </c>
      <c r="C21" t="s">
        <v>249</v>
      </c>
      <c r="D21" t="s">
        <v>250</v>
      </c>
    </row>
    <row r="22" spans="1:4" x14ac:dyDescent="0.25">
      <c r="A22" s="26" t="s">
        <v>22</v>
      </c>
      <c r="B22" s="26" t="s">
        <v>164</v>
      </c>
      <c r="C22" t="s">
        <v>251</v>
      </c>
      <c r="D22" t="s">
        <v>190</v>
      </c>
    </row>
    <row r="23" spans="1:4" x14ac:dyDescent="0.25">
      <c r="A23" s="26" t="s">
        <v>23</v>
      </c>
      <c r="B23" s="26" t="s">
        <v>164</v>
      </c>
      <c r="C23" t="s">
        <v>252</v>
      </c>
      <c r="D23" t="s">
        <v>253</v>
      </c>
    </row>
    <row r="24" spans="1:4" x14ac:dyDescent="0.25">
      <c r="A24" s="26" t="s">
        <v>169</v>
      </c>
      <c r="B24" s="26" t="s">
        <v>164</v>
      </c>
      <c r="C24" t="s">
        <v>254</v>
      </c>
      <c r="D24" t="s">
        <v>191</v>
      </c>
    </row>
    <row r="25" spans="1:4" x14ac:dyDescent="0.25">
      <c r="A25" s="26" t="s">
        <v>24</v>
      </c>
      <c r="B25" s="26" t="s">
        <v>164</v>
      </c>
      <c r="C25" t="s">
        <v>255</v>
      </c>
      <c r="D25" t="s">
        <v>192</v>
      </c>
    </row>
    <row r="26" spans="1:4" x14ac:dyDescent="0.25">
      <c r="A26" s="26" t="s">
        <v>25</v>
      </c>
      <c r="B26" s="26" t="s">
        <v>164</v>
      </c>
      <c r="C26" t="s">
        <v>256</v>
      </c>
      <c r="D26" t="s">
        <v>193</v>
      </c>
    </row>
    <row r="27" spans="1:4" x14ac:dyDescent="0.25">
      <c r="A27" s="26" t="s">
        <v>26</v>
      </c>
      <c r="B27" s="26" t="s">
        <v>164</v>
      </c>
      <c r="C27" t="s">
        <v>257</v>
      </c>
      <c r="D27" t="s">
        <v>194</v>
      </c>
    </row>
    <row r="28" spans="1:4" x14ac:dyDescent="0.25">
      <c r="A28" s="26" t="s">
        <v>27</v>
      </c>
      <c r="B28" s="26" t="s">
        <v>164</v>
      </c>
      <c r="C28" t="s">
        <v>258</v>
      </c>
      <c r="D28" t="s">
        <v>195</v>
      </c>
    </row>
    <row r="29" spans="1:4" x14ac:dyDescent="0.25">
      <c r="A29" s="26" t="s">
        <v>28</v>
      </c>
      <c r="B29" s="26" t="s">
        <v>164</v>
      </c>
      <c r="C29" t="s">
        <v>259</v>
      </c>
      <c r="D29" t="s">
        <v>260</v>
      </c>
    </row>
    <row r="30" spans="1:4" x14ac:dyDescent="0.25">
      <c r="A30" s="26" t="s">
        <v>29</v>
      </c>
      <c r="B30" s="26" t="s">
        <v>164</v>
      </c>
      <c r="C30" t="s">
        <v>261</v>
      </c>
      <c r="D30" t="s">
        <v>196</v>
      </c>
    </row>
    <row r="31" spans="1:4" x14ac:dyDescent="0.25">
      <c r="A31" s="26" t="s">
        <v>30</v>
      </c>
      <c r="B31" s="26" t="s">
        <v>164</v>
      </c>
      <c r="C31" t="s">
        <v>262</v>
      </c>
      <c r="D31" t="s">
        <v>197</v>
      </c>
    </row>
    <row r="32" spans="1:4" x14ac:dyDescent="0.25">
      <c r="A32" s="26" t="s">
        <v>31</v>
      </c>
      <c r="B32" s="26" t="s">
        <v>164</v>
      </c>
      <c r="C32" t="s">
        <v>263</v>
      </c>
      <c r="D32" t="s">
        <v>198</v>
      </c>
    </row>
    <row r="33" spans="1:4" x14ac:dyDescent="0.25">
      <c r="A33" s="26" t="s">
        <v>32</v>
      </c>
      <c r="B33" s="26" t="s">
        <v>164</v>
      </c>
      <c r="C33" t="s">
        <v>264</v>
      </c>
      <c r="D33" t="s">
        <v>199</v>
      </c>
    </row>
    <row r="34" spans="1:4" x14ac:dyDescent="0.25">
      <c r="A34" s="26" t="s">
        <v>33</v>
      </c>
      <c r="B34" s="26" t="s">
        <v>164</v>
      </c>
      <c r="C34" t="s">
        <v>265</v>
      </c>
      <c r="D34" t="s">
        <v>266</v>
      </c>
    </row>
    <row r="35" spans="1:4" x14ac:dyDescent="0.25">
      <c r="A35" s="26" t="s">
        <v>34</v>
      </c>
      <c r="B35" s="26" t="s">
        <v>164</v>
      </c>
      <c r="C35" t="s">
        <v>267</v>
      </c>
      <c r="D35" t="s">
        <v>200</v>
      </c>
    </row>
    <row r="36" spans="1:4" x14ac:dyDescent="0.25">
      <c r="A36" s="26" t="s">
        <v>35</v>
      </c>
      <c r="B36" s="26" t="s">
        <v>164</v>
      </c>
      <c r="C36" t="s">
        <v>268</v>
      </c>
      <c r="D36" t="s">
        <v>201</v>
      </c>
    </row>
    <row r="37" spans="1:4" x14ac:dyDescent="0.25">
      <c r="A37" s="26" t="s">
        <v>36</v>
      </c>
      <c r="B37" s="26" t="s">
        <v>164</v>
      </c>
      <c r="C37" t="s">
        <v>269</v>
      </c>
      <c r="D37" t="s">
        <v>270</v>
      </c>
    </row>
    <row r="38" spans="1:4" x14ac:dyDescent="0.25">
      <c r="A38" s="26" t="s">
        <v>37</v>
      </c>
      <c r="B38" s="26" t="s">
        <v>164</v>
      </c>
      <c r="C38" t="s">
        <v>271</v>
      </c>
      <c r="D38" t="s">
        <v>272</v>
      </c>
    </row>
    <row r="39" spans="1:4" x14ac:dyDescent="0.25">
      <c r="A39" s="26" t="s">
        <v>38</v>
      </c>
      <c r="B39" s="26" t="s">
        <v>164</v>
      </c>
      <c r="C39" t="s">
        <v>273</v>
      </c>
      <c r="D39" t="s">
        <v>202</v>
      </c>
    </row>
    <row r="40" spans="1:4" x14ac:dyDescent="0.25">
      <c r="A40" s="26" t="s">
        <v>39</v>
      </c>
      <c r="B40" s="26" t="s">
        <v>164</v>
      </c>
      <c r="C40" t="s">
        <v>274</v>
      </c>
      <c r="D40" t="s">
        <v>203</v>
      </c>
    </row>
    <row r="41" spans="1:4" x14ac:dyDescent="0.25">
      <c r="A41" s="26" t="s">
        <v>40</v>
      </c>
      <c r="B41" s="26" t="s">
        <v>164</v>
      </c>
      <c r="C41" t="s">
        <v>275</v>
      </c>
      <c r="D41" t="s">
        <v>204</v>
      </c>
    </row>
    <row r="42" spans="1:4" x14ac:dyDescent="0.25">
      <c r="A42" s="26" t="s">
        <v>41</v>
      </c>
      <c r="B42" s="26" t="s">
        <v>164</v>
      </c>
      <c r="C42" t="s">
        <v>276</v>
      </c>
      <c r="D42" t="s">
        <v>205</v>
      </c>
    </row>
    <row r="43" spans="1:4" x14ac:dyDescent="0.25">
      <c r="A43" s="26" t="s">
        <v>42</v>
      </c>
      <c r="B43" s="26" t="s">
        <v>164</v>
      </c>
      <c r="C43" t="s">
        <v>277</v>
      </c>
      <c r="D43" t="s">
        <v>206</v>
      </c>
    </row>
    <row r="44" spans="1:4" x14ac:dyDescent="0.25">
      <c r="A44" s="26" t="s">
        <v>43</v>
      </c>
      <c r="B44" s="26" t="s">
        <v>164</v>
      </c>
      <c r="C44" t="s">
        <v>278</v>
      </c>
      <c r="D44" t="s">
        <v>207</v>
      </c>
    </row>
    <row r="45" spans="1:4" x14ac:dyDescent="0.25">
      <c r="A45" s="27" t="s">
        <v>44</v>
      </c>
      <c r="B45" s="26" t="s">
        <v>166</v>
      </c>
      <c r="C45" t="s">
        <v>279</v>
      </c>
      <c r="D45" t="s">
        <v>208</v>
      </c>
    </row>
    <row r="46" spans="1:4" x14ac:dyDescent="0.25">
      <c r="A46" s="28" t="s">
        <v>45</v>
      </c>
      <c r="B46" s="26" t="s">
        <v>165</v>
      </c>
      <c r="C46" t="s">
        <v>280</v>
      </c>
      <c r="D46" t="s">
        <v>209</v>
      </c>
    </row>
    <row r="47" spans="1:4" x14ac:dyDescent="0.25">
      <c r="A47" s="28" t="s">
        <v>46</v>
      </c>
      <c r="B47" s="26" t="s">
        <v>165</v>
      </c>
      <c r="C47" t="s">
        <v>281</v>
      </c>
      <c r="D47" t="s">
        <v>210</v>
      </c>
    </row>
    <row r="48" spans="1:4" x14ac:dyDescent="0.25">
      <c r="A48" s="26" t="s">
        <v>47</v>
      </c>
      <c r="B48" s="26" t="s">
        <v>164</v>
      </c>
      <c r="C48" t="s">
        <v>282</v>
      </c>
      <c r="D48" t="s">
        <v>211</v>
      </c>
    </row>
    <row r="49" spans="1:4" x14ac:dyDescent="0.25">
      <c r="A49" s="27" t="s">
        <v>48</v>
      </c>
      <c r="B49" s="26" t="s">
        <v>166</v>
      </c>
      <c r="C49" t="s">
        <v>283</v>
      </c>
      <c r="D49" t="s">
        <v>212</v>
      </c>
    </row>
    <row r="50" spans="1:4" x14ac:dyDescent="0.25">
      <c r="A50" s="26" t="s">
        <v>49</v>
      </c>
      <c r="B50" s="26" t="s">
        <v>164</v>
      </c>
      <c r="C50" t="s">
        <v>284</v>
      </c>
      <c r="D50" t="s">
        <v>213</v>
      </c>
    </row>
    <row r="51" spans="1:4" x14ac:dyDescent="0.25">
      <c r="A51" s="26" t="s">
        <v>50</v>
      </c>
      <c r="B51" s="26" t="s">
        <v>164</v>
      </c>
      <c r="C51" t="s">
        <v>285</v>
      </c>
      <c r="D51" t="s">
        <v>214</v>
      </c>
    </row>
    <row r="52" spans="1:4" x14ac:dyDescent="0.25">
      <c r="A52" s="26" t="s">
        <v>51</v>
      </c>
      <c r="B52" s="26" t="s">
        <v>164</v>
      </c>
      <c r="C52" t="s">
        <v>286</v>
      </c>
      <c r="D52" t="s">
        <v>215</v>
      </c>
    </row>
    <row r="53" spans="1:4" x14ac:dyDescent="0.25">
      <c r="A53" s="26" t="s">
        <v>52</v>
      </c>
      <c r="B53" s="26" t="s">
        <v>164</v>
      </c>
      <c r="C53" t="s">
        <v>287</v>
      </c>
      <c r="D53" t="s">
        <v>216</v>
      </c>
    </row>
    <row r="54" spans="1:4" x14ac:dyDescent="0.25">
      <c r="A54" s="26" t="s">
        <v>53</v>
      </c>
      <c r="B54" s="26" t="s">
        <v>164</v>
      </c>
      <c r="C54" t="s">
        <v>288</v>
      </c>
      <c r="D54" t="s">
        <v>217</v>
      </c>
    </row>
    <row r="55" spans="1:4" x14ac:dyDescent="0.25">
      <c r="A55" s="26" t="s">
        <v>54</v>
      </c>
      <c r="B55" s="26" t="s">
        <v>164</v>
      </c>
      <c r="C55" t="s">
        <v>289</v>
      </c>
      <c r="D55" t="s">
        <v>218</v>
      </c>
    </row>
    <row r="56" spans="1:4" x14ac:dyDescent="0.25">
      <c r="A56" s="26" t="s">
        <v>55</v>
      </c>
      <c r="B56" s="26" t="s">
        <v>164</v>
      </c>
      <c r="C56" t="s">
        <v>290</v>
      </c>
      <c r="D56" t="s">
        <v>219</v>
      </c>
    </row>
    <row r="57" spans="1:4" x14ac:dyDescent="0.25">
      <c r="A57" s="26" t="s">
        <v>56</v>
      </c>
      <c r="B57" s="26" t="s">
        <v>164</v>
      </c>
      <c r="C57" t="s">
        <v>291</v>
      </c>
      <c r="D57" t="s">
        <v>220</v>
      </c>
    </row>
    <row r="58" spans="1:4" x14ac:dyDescent="0.25">
      <c r="A58" s="26" t="s">
        <v>57</v>
      </c>
      <c r="B58" s="26" t="s">
        <v>164</v>
      </c>
      <c r="C58" t="s">
        <v>292</v>
      </c>
      <c r="D58" t="s">
        <v>221</v>
      </c>
    </row>
    <row r="59" spans="1:4" x14ac:dyDescent="0.25">
      <c r="A59" s="26" t="s">
        <v>58</v>
      </c>
      <c r="B59" s="26" t="s">
        <v>164</v>
      </c>
      <c r="C59" t="s">
        <v>293</v>
      </c>
      <c r="D59" t="s">
        <v>222</v>
      </c>
    </row>
    <row r="60" spans="1:4" x14ac:dyDescent="0.25">
      <c r="A60" s="26" t="s">
        <v>59</v>
      </c>
      <c r="B60" s="26" t="s">
        <v>164</v>
      </c>
      <c r="C60" t="s">
        <v>294</v>
      </c>
      <c r="D60" t="s">
        <v>295</v>
      </c>
    </row>
    <row r="61" spans="1:4" x14ac:dyDescent="0.25">
      <c r="A61" s="27" t="s">
        <v>60</v>
      </c>
      <c r="B61" s="26" t="s">
        <v>166</v>
      </c>
      <c r="C61" t="s">
        <v>296</v>
      </c>
      <c r="D61" t="s">
        <v>223</v>
      </c>
    </row>
    <row r="62" spans="1:4" x14ac:dyDescent="0.25">
      <c r="A62" s="27" t="s">
        <v>61</v>
      </c>
      <c r="B62" s="26" t="s">
        <v>166</v>
      </c>
      <c r="C62" t="s">
        <v>297</v>
      </c>
      <c r="D62" t="s">
        <v>224</v>
      </c>
    </row>
    <row r="63" spans="1:4" x14ac:dyDescent="0.25">
      <c r="C63" s="25"/>
      <c r="D63" s="25"/>
    </row>
    <row r="64" spans="1:4" x14ac:dyDescent="0.25">
      <c r="C64" s="25"/>
      <c r="D64" s="25"/>
    </row>
    <row r="65" spans="3:4" x14ac:dyDescent="0.25">
      <c r="C65" s="25"/>
      <c r="D65" s="25"/>
    </row>
    <row r="66" spans="3:4" x14ac:dyDescent="0.25">
      <c r="C66" s="25"/>
      <c r="D66" s="25"/>
    </row>
    <row r="67" spans="3:4" x14ac:dyDescent="0.25">
      <c r="C67" s="25"/>
      <c r="D67" s="25"/>
    </row>
    <row r="68" spans="3:4" x14ac:dyDescent="0.25">
      <c r="C68" s="25"/>
      <c r="D68" s="25"/>
    </row>
    <row r="69" spans="3:4" x14ac:dyDescent="0.25">
      <c r="C69" s="25"/>
      <c r="D69" s="25"/>
    </row>
    <row r="70" spans="3:4" x14ac:dyDescent="0.25">
      <c r="C70" s="25"/>
      <c r="D70" s="25"/>
    </row>
    <row r="71" spans="3:4" x14ac:dyDescent="0.25">
      <c r="C71" s="25"/>
      <c r="D71" s="25"/>
    </row>
    <row r="72" spans="3:4" x14ac:dyDescent="0.25">
      <c r="C72" s="25"/>
      <c r="D72" s="25"/>
    </row>
    <row r="73" spans="3:4" x14ac:dyDescent="0.25">
      <c r="C73" s="25"/>
      <c r="D73" s="25"/>
    </row>
    <row r="74" spans="3:4" x14ac:dyDescent="0.25">
      <c r="C74" s="25"/>
      <c r="D74" s="25"/>
    </row>
    <row r="75" spans="3:4" x14ac:dyDescent="0.25">
      <c r="C75" s="25"/>
      <c r="D75" s="25"/>
    </row>
    <row r="76" spans="3:4" x14ac:dyDescent="0.25">
      <c r="C76" s="25"/>
      <c r="D76" s="25"/>
    </row>
    <row r="77" spans="3:4" x14ac:dyDescent="0.25">
      <c r="C77" s="25"/>
      <c r="D77" s="25"/>
    </row>
    <row r="78" spans="3:4" x14ac:dyDescent="0.25">
      <c r="C78" s="25"/>
      <c r="D78" s="25"/>
    </row>
    <row r="79" spans="3:4" x14ac:dyDescent="0.25">
      <c r="C79" s="25"/>
      <c r="D79" s="25"/>
    </row>
    <row r="80" spans="3:4" x14ac:dyDescent="0.25">
      <c r="C80" s="25"/>
      <c r="D80" s="25"/>
    </row>
    <row r="81" spans="3:4" x14ac:dyDescent="0.25">
      <c r="C81" s="25"/>
      <c r="D81" s="25"/>
    </row>
    <row r="82" spans="3:4" x14ac:dyDescent="0.25">
      <c r="C82" s="25"/>
      <c r="D82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1784C-4594-4834-98B8-D9C5E654E94B}">
  <dimension ref="B2:F7"/>
  <sheetViews>
    <sheetView workbookViewId="0">
      <selection activeCell="F15" sqref="F15"/>
    </sheetView>
  </sheetViews>
  <sheetFormatPr defaultRowHeight="15" x14ac:dyDescent="0.25"/>
  <cols>
    <col min="5" max="6" width="10.5703125" customWidth="1"/>
  </cols>
  <sheetData>
    <row r="2" spans="2:6" ht="21" x14ac:dyDescent="0.35">
      <c r="B2" s="1" t="s">
        <v>142</v>
      </c>
    </row>
    <row r="4" spans="2:6" x14ac:dyDescent="0.25">
      <c r="B4" s="24" t="s">
        <v>140</v>
      </c>
      <c r="C4" s="24" t="s">
        <v>139</v>
      </c>
      <c r="D4" s="24"/>
      <c r="E4" s="24" t="s">
        <v>141</v>
      </c>
      <c r="F4" s="24"/>
    </row>
    <row r="5" spans="2:6" x14ac:dyDescent="0.25">
      <c r="B5" s="24"/>
      <c r="C5" s="2">
        <v>2019</v>
      </c>
      <c r="D5" s="2">
        <v>2024</v>
      </c>
      <c r="E5" s="2">
        <v>2019</v>
      </c>
      <c r="F5" s="2">
        <v>2024</v>
      </c>
    </row>
    <row r="6" spans="2:6" x14ac:dyDescent="0.25">
      <c r="B6" t="s">
        <v>63</v>
      </c>
      <c r="C6" s="5">
        <v>0.7</v>
      </c>
      <c r="D6" s="6" t="e">
        <f>MEDIAN(#REF!)</f>
        <v>#REF!</v>
      </c>
      <c r="E6" s="3">
        <v>1.2E-2</v>
      </c>
      <c r="F6" s="3" t="e">
        <f>MEDIAN(#REF!)</f>
        <v>#REF!</v>
      </c>
    </row>
    <row r="7" spans="2:6" x14ac:dyDescent="0.25">
      <c r="B7" t="s">
        <v>103</v>
      </c>
      <c r="C7" s="4">
        <v>0.62</v>
      </c>
      <c r="D7" s="4" t="e">
        <f>MEDIAN(#REF!)</f>
        <v>#REF!</v>
      </c>
      <c r="E7" s="4">
        <v>5.0999999999999997E-2</v>
      </c>
      <c r="F7" s="4" t="e">
        <f>MEDIAN(#REF!)</f>
        <v>#REF!</v>
      </c>
    </row>
  </sheetData>
  <mergeCells count="3">
    <mergeCell ref="C4:D4"/>
    <mergeCell ref="E4:F4"/>
    <mergeCell ref="B4:B5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65E926E0F19E45B8B0BEE7F65F6329" ma:contentTypeVersion="18" ma:contentTypeDescription="Create a new document." ma:contentTypeScope="" ma:versionID="62c8e7457028f35bf658acd3b98f1342">
  <xsd:schema xmlns:xsd="http://www.w3.org/2001/XMLSchema" xmlns:xs="http://www.w3.org/2001/XMLSchema" xmlns:p="http://schemas.microsoft.com/office/2006/metadata/properties" xmlns:ns2="5b070055-830e-4bbe-99e5-ef4a32594c9e" xmlns:ns3="59fa1697-1fcf-4140-a4b2-4d4b85dab95b" targetNamespace="http://schemas.microsoft.com/office/2006/metadata/properties" ma:root="true" ma:fieldsID="e0642a250f62b123e36002ff2c8a0471" ns2:_="" ns3:_="">
    <xsd:import namespace="5b070055-830e-4bbe-99e5-ef4a32594c9e"/>
    <xsd:import namespace="59fa1697-1fcf-4140-a4b2-4d4b85dab9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070055-830e-4bbe-99e5-ef4a32594c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ebea7aa4-7110-4800-a1f6-1fb0fd95d5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fa1697-1fcf-4140-a4b2-4d4b85dab95b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95941ff5-1610-41a5-881f-97ba028e02cc}" ma:internalName="TaxCatchAll" ma:showField="CatchAllData" ma:web="59fa1697-1fcf-4140-a4b2-4d4b85dab95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C62C70-3E1E-4CA2-92BA-40648A5E48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070055-830e-4bbe-99e5-ef4a32594c9e"/>
    <ds:schemaRef ds:uri="59fa1697-1fcf-4140-a4b2-4d4b85dab9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B22FD6-777A-461C-A278-CA7A7BC48A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DESI</vt:lpstr>
      <vt:lpstr>Species_Codes</vt:lpstr>
      <vt:lpstr>SummaryResults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Moffatt</dc:creator>
  <cp:lastModifiedBy>Adam Shand</cp:lastModifiedBy>
  <dcterms:created xsi:type="dcterms:W3CDTF">2024-03-25T02:12:35Z</dcterms:created>
  <dcterms:modified xsi:type="dcterms:W3CDTF">2024-05-09T04:26:16Z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OCS AutoSave">
    <vt:lpwstr/>
  </property>
</Properties>
</file>