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Documents/Pyrot/Pjästant/Bombförrådet/"/>
    </mc:Choice>
  </mc:AlternateContent>
  <xr:revisionPtr revIDLastSave="0" documentId="13_ncr:1_{CFAF8D2C-0FEB-AA4F-A237-FB1F1A7F49C8}" xr6:coauthVersionLast="45" xr6:coauthVersionMax="45" xr10:uidLastSave="{00000000-0000-0000-0000-000000000000}"/>
  <bookViews>
    <workbookView xWindow="0" yWindow="460" windowWidth="28800" windowHeight="17540" xr2:uid="{18854D13-C1BE-DC43-A759-4127A9CDBE13}"/>
  </bookViews>
  <sheets>
    <sheet name="Bulklager" sheetId="1" r:id="rId1"/>
    <sheet name="Destruktion" sheetId="2" r:id="rId2"/>
    <sheet name="Krut" sheetId="4" r:id="rId3"/>
    <sheet name="Sammanfattning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1" l="1"/>
  <c r="H32" i="1"/>
  <c r="F32" i="1"/>
  <c r="K80" i="1" l="1"/>
  <c r="K79" i="1"/>
  <c r="K78" i="1"/>
  <c r="K81" i="1"/>
  <c r="H77" i="1"/>
  <c r="L77" i="1"/>
  <c r="F116" i="2"/>
  <c r="H116" i="2"/>
  <c r="L116" i="2"/>
  <c r="F115" i="2"/>
  <c r="H115" i="2"/>
  <c r="L115" i="2"/>
  <c r="F114" i="2"/>
  <c r="H114" i="2"/>
  <c r="L114" i="2"/>
  <c r="F117" i="2"/>
  <c r="H117" i="2"/>
  <c r="L117" i="2"/>
  <c r="F118" i="2"/>
  <c r="H118" i="2"/>
  <c r="L118" i="2"/>
  <c r="E3" i="3" l="1"/>
  <c r="L4" i="1"/>
  <c r="L2" i="1"/>
  <c r="L5" i="1"/>
  <c r="L6" i="1"/>
  <c r="L10" i="1"/>
  <c r="L8" i="1"/>
  <c r="L7" i="1"/>
  <c r="L9" i="1"/>
  <c r="L11" i="1"/>
  <c r="L12" i="1"/>
  <c r="L13" i="1"/>
  <c r="L14" i="1"/>
  <c r="L16" i="1"/>
  <c r="L15" i="1"/>
  <c r="L17" i="1"/>
  <c r="L19" i="1"/>
  <c r="L18" i="1"/>
  <c r="L22" i="1"/>
  <c r="L23" i="1"/>
  <c r="L24" i="1"/>
  <c r="L25" i="1"/>
  <c r="L20" i="1"/>
  <c r="L26" i="1"/>
  <c r="L21" i="1"/>
  <c r="L29" i="1"/>
  <c r="L30" i="1"/>
  <c r="L31" i="1"/>
  <c r="L27" i="1"/>
  <c r="L28" i="1"/>
  <c r="L34" i="1"/>
  <c r="L35" i="1"/>
  <c r="L36" i="1"/>
  <c r="L33" i="1"/>
  <c r="L37" i="1"/>
  <c r="L38" i="1"/>
  <c r="L39" i="1"/>
  <c r="L44" i="1"/>
  <c r="L42" i="1"/>
  <c r="L40" i="1"/>
  <c r="L41" i="1"/>
  <c r="L43" i="1"/>
  <c r="L45" i="1"/>
  <c r="L46" i="1"/>
  <c r="L47" i="1"/>
  <c r="L48" i="1"/>
  <c r="L49" i="1"/>
  <c r="L50" i="1"/>
  <c r="L51" i="1"/>
  <c r="L53" i="1"/>
  <c r="L55" i="1"/>
  <c r="L54" i="1"/>
  <c r="L56" i="1"/>
  <c r="L52" i="1"/>
  <c r="L58" i="1"/>
  <c r="L62" i="1"/>
  <c r="L59" i="1"/>
  <c r="L61" i="1"/>
  <c r="L57" i="1"/>
  <c r="L60" i="1"/>
  <c r="L63" i="1"/>
  <c r="L65" i="1"/>
  <c r="L66" i="1"/>
  <c r="L64" i="1"/>
  <c r="L67" i="1"/>
  <c r="L68" i="1"/>
  <c r="L69" i="1"/>
  <c r="L70" i="1"/>
  <c r="L71" i="1"/>
  <c r="L74" i="1"/>
  <c r="L73" i="1"/>
  <c r="L72" i="1"/>
  <c r="L80" i="1"/>
  <c r="L79" i="1"/>
  <c r="L76" i="1"/>
  <c r="L75" i="1"/>
  <c r="L78" i="1"/>
  <c r="L81" i="1"/>
  <c r="L82" i="1"/>
  <c r="L3" i="1"/>
  <c r="G3" i="4"/>
  <c r="G4" i="4"/>
  <c r="G5" i="4"/>
  <c r="G2" i="4"/>
  <c r="E3" i="4"/>
  <c r="E4" i="4"/>
  <c r="E5" i="4"/>
  <c r="E2" i="4"/>
  <c r="H110" i="2"/>
  <c r="H71" i="2"/>
  <c r="H30" i="2"/>
  <c r="H106" i="2"/>
  <c r="H14" i="2"/>
  <c r="H15" i="2"/>
  <c r="H3" i="2"/>
  <c r="H2" i="2"/>
  <c r="F3" i="2"/>
  <c r="F2" i="2"/>
  <c r="H82" i="2"/>
  <c r="H8" i="2"/>
  <c r="H4" i="2"/>
  <c r="H5" i="2"/>
  <c r="H7" i="2"/>
  <c r="H21" i="2"/>
  <c r="H10" i="2"/>
  <c r="H107" i="2"/>
  <c r="H19" i="2"/>
  <c r="H20" i="2"/>
  <c r="H75" i="2"/>
  <c r="F29" i="2"/>
  <c r="F43" i="2"/>
  <c r="F42" i="2"/>
  <c r="F105" i="2"/>
  <c r="F109" i="2"/>
  <c r="F12" i="2"/>
  <c r="F13" i="2"/>
  <c r="F41" i="2"/>
  <c r="F46" i="2"/>
  <c r="F48" i="2"/>
  <c r="F95" i="2"/>
  <c r="F98" i="2"/>
  <c r="F83" i="2"/>
  <c r="F97" i="2"/>
  <c r="F99" i="2"/>
  <c r="F79" i="2"/>
  <c r="F81" i="2"/>
  <c r="F80" i="2"/>
  <c r="F44" i="2"/>
  <c r="F40" i="2"/>
  <c r="F57" i="2"/>
  <c r="F56" i="2"/>
  <c r="F58" i="2"/>
  <c r="F59" i="2"/>
  <c r="H80" i="2"/>
  <c r="H81" i="2"/>
  <c r="H79" i="2"/>
  <c r="H99" i="2"/>
  <c r="H97" i="2"/>
  <c r="H83" i="2"/>
  <c r="H98" i="2"/>
  <c r="H95" i="2"/>
  <c r="F108" i="2"/>
  <c r="F104" i="2"/>
  <c r="F103" i="2"/>
  <c r="F62" i="2"/>
  <c r="F61" i="2"/>
  <c r="F60" i="2"/>
  <c r="F54" i="2"/>
  <c r="F51" i="2"/>
  <c r="F87" i="2"/>
  <c r="F91" i="2"/>
  <c r="F92" i="2"/>
  <c r="F88" i="2"/>
  <c r="F89" i="2"/>
  <c r="F96" i="2"/>
  <c r="F93" i="2"/>
  <c r="F94" i="2"/>
  <c r="F86" i="2"/>
  <c r="F90" i="2"/>
  <c r="F85" i="2"/>
  <c r="F55" i="2"/>
  <c r="F101" i="2"/>
  <c r="F22" i="2"/>
  <c r="F25" i="2"/>
  <c r="F23" i="2"/>
  <c r="F24" i="2"/>
  <c r="F26" i="2"/>
  <c r="F102" i="2"/>
  <c r="F100" i="2"/>
  <c r="F63" i="2"/>
  <c r="F64" i="2"/>
  <c r="F47" i="2"/>
  <c r="F53" i="2"/>
  <c r="F52" i="2"/>
  <c r="F113" i="2"/>
  <c r="F37" i="2"/>
  <c r="F36" i="2"/>
  <c r="F38" i="2"/>
  <c r="F35" i="2"/>
  <c r="F34" i="2"/>
  <c r="F112" i="2"/>
  <c r="F111" i="2"/>
  <c r="F67" i="2"/>
  <c r="F73" i="2"/>
  <c r="F33" i="2"/>
  <c r="F31" i="2"/>
  <c r="F32" i="2"/>
  <c r="F84" i="2"/>
  <c r="F11" i="2"/>
  <c r="F27" i="2"/>
  <c r="F28" i="2"/>
  <c r="F6" i="2"/>
  <c r="F9" i="2"/>
  <c r="F68" i="2"/>
  <c r="F65" i="2"/>
  <c r="F66" i="2"/>
  <c r="F50" i="2"/>
  <c r="F69" i="2"/>
  <c r="F70" i="2"/>
  <c r="F18" i="2"/>
  <c r="F74" i="2"/>
  <c r="B3" i="3"/>
  <c r="F45" i="2"/>
  <c r="F49" i="2"/>
  <c r="F78" i="2"/>
  <c r="F76" i="2"/>
  <c r="F17" i="2"/>
  <c r="F16" i="2"/>
  <c r="H77" i="2"/>
  <c r="H72" i="2"/>
  <c r="H39" i="2"/>
  <c r="H29" i="2"/>
  <c r="H43" i="2"/>
  <c r="H42" i="2"/>
  <c r="H105" i="2"/>
  <c r="H109" i="2"/>
  <c r="H12" i="2"/>
  <c r="H13" i="2"/>
  <c r="H41" i="2"/>
  <c r="H46" i="2"/>
  <c r="H48" i="2"/>
  <c r="H44" i="2"/>
  <c r="H40" i="2"/>
  <c r="H57" i="2"/>
  <c r="H56" i="2"/>
  <c r="H58" i="2"/>
  <c r="H59" i="2"/>
  <c r="H108" i="2"/>
  <c r="H104" i="2"/>
  <c r="H103" i="2"/>
  <c r="H62" i="2"/>
  <c r="H61" i="2"/>
  <c r="H60" i="2"/>
  <c r="H54" i="2"/>
  <c r="H51" i="2"/>
  <c r="H87" i="2"/>
  <c r="H91" i="2"/>
  <c r="H92" i="2"/>
  <c r="H88" i="2"/>
  <c r="H89" i="2"/>
  <c r="H96" i="2"/>
  <c r="H93" i="2"/>
  <c r="H94" i="2"/>
  <c r="H86" i="2"/>
  <c r="H90" i="2"/>
  <c r="H85" i="2"/>
  <c r="H55" i="2"/>
  <c r="H101" i="2"/>
  <c r="H22" i="2"/>
  <c r="H25" i="2"/>
  <c r="H23" i="2"/>
  <c r="H24" i="2"/>
  <c r="H26" i="2"/>
  <c r="H102" i="2"/>
  <c r="H100" i="2"/>
  <c r="H63" i="2"/>
  <c r="H64" i="2"/>
  <c r="H47" i="2"/>
  <c r="H53" i="2"/>
  <c r="H52" i="2"/>
  <c r="H113" i="2"/>
  <c r="H37" i="2"/>
  <c r="H36" i="2"/>
  <c r="H38" i="2"/>
  <c r="H35" i="2"/>
  <c r="H34" i="2"/>
  <c r="H112" i="2"/>
  <c r="H111" i="2"/>
  <c r="H67" i="2"/>
  <c r="H73" i="2"/>
  <c r="H33" i="2"/>
  <c r="H31" i="2"/>
  <c r="H32" i="2"/>
  <c r="H84" i="2"/>
  <c r="H11" i="2"/>
  <c r="H27" i="2"/>
  <c r="H28" i="2"/>
  <c r="H6" i="2"/>
  <c r="H9" i="2"/>
  <c r="H68" i="2"/>
  <c r="H65" i="2"/>
  <c r="H66" i="2"/>
  <c r="H50" i="2"/>
  <c r="H69" i="2"/>
  <c r="H70" i="2"/>
  <c r="H18" i="2"/>
  <c r="H74" i="2"/>
  <c r="H45" i="2"/>
  <c r="H49" i="2"/>
  <c r="H78" i="2"/>
  <c r="H76" i="2"/>
  <c r="H17" i="2"/>
  <c r="H16" i="2"/>
  <c r="H72" i="1"/>
  <c r="H73" i="1"/>
  <c r="H74" i="1"/>
  <c r="F74" i="1"/>
  <c r="H11" i="1"/>
  <c r="H12" i="1"/>
  <c r="H13" i="1"/>
  <c r="H19" i="1"/>
  <c r="H18" i="1"/>
  <c r="H22" i="1"/>
  <c r="H23" i="1"/>
  <c r="H24" i="1"/>
  <c r="H25" i="1"/>
  <c r="H20" i="1"/>
  <c r="H26" i="1"/>
  <c r="H21" i="1"/>
  <c r="H29" i="1"/>
  <c r="H30" i="1"/>
  <c r="H31" i="1"/>
  <c r="H27" i="1"/>
  <c r="H28" i="1"/>
  <c r="H34" i="1"/>
  <c r="H35" i="1"/>
  <c r="H36" i="1"/>
  <c r="H33" i="1"/>
  <c r="H37" i="1"/>
  <c r="H38" i="1"/>
  <c r="H39" i="1"/>
  <c r="H44" i="1"/>
  <c r="H42" i="1"/>
  <c r="H40" i="1"/>
  <c r="H41" i="1"/>
  <c r="H43" i="1"/>
  <c r="H45" i="1"/>
  <c r="H46" i="1"/>
  <c r="H47" i="1"/>
  <c r="H48" i="1"/>
  <c r="H49" i="1"/>
  <c r="H50" i="1"/>
  <c r="H51" i="1"/>
  <c r="H53" i="1"/>
  <c r="H55" i="1"/>
  <c r="H54" i="1"/>
  <c r="H56" i="1"/>
  <c r="H52" i="1"/>
  <c r="H58" i="1"/>
  <c r="H62" i="1"/>
  <c r="H59" i="1"/>
  <c r="H61" i="1"/>
  <c r="H57" i="1"/>
  <c r="H60" i="1"/>
  <c r="H63" i="1"/>
  <c r="H65" i="1"/>
  <c r="H66" i="1"/>
  <c r="H64" i="1"/>
  <c r="H67" i="1"/>
  <c r="H68" i="1"/>
  <c r="H69" i="1"/>
  <c r="H70" i="1"/>
  <c r="H71" i="1"/>
  <c r="H14" i="1"/>
  <c r="H15" i="1"/>
  <c r="H17" i="1"/>
  <c r="H3" i="1"/>
  <c r="H4" i="1"/>
  <c r="H2" i="1"/>
  <c r="H5" i="1"/>
  <c r="H10" i="1"/>
  <c r="H8" i="1"/>
  <c r="H7" i="1"/>
  <c r="H9" i="1"/>
  <c r="H16" i="1"/>
  <c r="H80" i="1"/>
  <c r="H79" i="1"/>
  <c r="H76" i="1"/>
  <c r="H75" i="1"/>
  <c r="H78" i="1"/>
  <c r="H81" i="1"/>
  <c r="H82" i="1"/>
  <c r="H6" i="1"/>
  <c r="F16" i="1"/>
  <c r="F78" i="1"/>
  <c r="F75" i="1"/>
  <c r="F76" i="1"/>
  <c r="F81" i="1"/>
  <c r="F79" i="1"/>
  <c r="F47" i="1"/>
  <c r="F46" i="1"/>
  <c r="F45" i="1"/>
  <c r="F71" i="1"/>
  <c r="F80" i="1"/>
  <c r="F15" i="1"/>
  <c r="F17" i="1"/>
  <c r="F14" i="1"/>
  <c r="F39" i="1"/>
  <c r="F38" i="1"/>
  <c r="F5" i="1"/>
  <c r="F9" i="1"/>
  <c r="F7" i="1"/>
  <c r="F8" i="1"/>
  <c r="F10" i="1"/>
  <c r="F2" i="1"/>
  <c r="F70" i="1"/>
  <c r="F69" i="1"/>
  <c r="F68" i="1"/>
  <c r="F67" i="1"/>
  <c r="F50" i="1"/>
  <c r="F82" i="1"/>
  <c r="F4" i="1"/>
  <c r="F3" i="1"/>
  <c r="F18" i="1"/>
  <c r="F19" i="1"/>
  <c r="F13" i="1"/>
  <c r="F35" i="1"/>
  <c r="F37" i="1"/>
  <c r="F33" i="1"/>
  <c r="F34" i="1"/>
  <c r="F36" i="1"/>
  <c r="F12" i="1"/>
  <c r="F11" i="1"/>
  <c r="F49" i="1"/>
  <c r="F48" i="1"/>
  <c r="F52" i="1"/>
  <c r="F56" i="1"/>
  <c r="F44" i="1"/>
  <c r="F55" i="1"/>
  <c r="F53" i="1"/>
  <c r="F54" i="1"/>
  <c r="F65" i="1"/>
  <c r="F66" i="1"/>
  <c r="F64" i="1"/>
  <c r="F60" i="1"/>
  <c r="F57" i="1"/>
  <c r="F25" i="1"/>
  <c r="F24" i="1"/>
  <c r="F29" i="1"/>
  <c r="F30" i="1"/>
  <c r="F31" i="1"/>
  <c r="F6" i="1"/>
  <c r="F51" i="1"/>
  <c r="F27" i="1"/>
  <c r="F21" i="1"/>
  <c r="F40" i="1"/>
  <c r="F42" i="1"/>
  <c r="F28" i="1"/>
  <c r="F59" i="1"/>
  <c r="F22" i="1"/>
  <c r="F26" i="1"/>
  <c r="F23" i="1"/>
  <c r="F20" i="1"/>
  <c r="F61" i="1"/>
  <c r="F58" i="1"/>
  <c r="F62" i="1"/>
  <c r="F63" i="1"/>
  <c r="F43" i="1"/>
  <c r="F41" i="1"/>
  <c r="D4" i="3" l="1"/>
  <c r="E4" i="3"/>
  <c r="D2" i="3"/>
  <c r="E2" i="3"/>
  <c r="E5" i="3" s="1"/>
  <c r="C2" i="3"/>
  <c r="C3" i="3"/>
  <c r="D3" i="3"/>
  <c r="D5" i="3" l="1"/>
  <c r="C5" i="3"/>
  <c r="B2" i="3"/>
  <c r="B5" i="3" s="1"/>
</calcChain>
</file>

<file path=xl/sharedStrings.xml><?xml version="1.0" encoding="utf-8"?>
<sst xmlns="http://schemas.openxmlformats.org/spreadsheetml/2006/main" count="651" uniqueCount="369">
  <si>
    <t>Art.nr.</t>
  </si>
  <si>
    <t>Effekt</t>
  </si>
  <si>
    <t>Eltändare</t>
  </si>
  <si>
    <t>Antal</t>
  </si>
  <si>
    <t>Pris GFF</t>
  </si>
  <si>
    <t>Summa GFF</t>
  </si>
  <si>
    <t>Pris/st</t>
  </si>
  <si>
    <t>Summa</t>
  </si>
  <si>
    <t>Kategori</t>
  </si>
  <si>
    <t>Kommentar</t>
  </si>
  <si>
    <t>ZX8062</t>
  </si>
  <si>
    <t>Fountain Red (Cone) 5m3s</t>
  </si>
  <si>
    <t>ZX8064</t>
  </si>
  <si>
    <t>Fountain Yellow (Cone) 5m3s</t>
  </si>
  <si>
    <t>32C04517</t>
  </si>
  <si>
    <t>45mm Mine Lemon Stars</t>
  </si>
  <si>
    <t>X</t>
  </si>
  <si>
    <t>33C03006</t>
  </si>
  <si>
    <t>30mm Mine Special Blue</t>
  </si>
  <si>
    <t>33C03003</t>
  </si>
  <si>
    <t>30mm Mine Lemon</t>
  </si>
  <si>
    <t>Fountain</t>
  </si>
  <si>
    <t>Mine</t>
  </si>
  <si>
    <t>Kaliber</t>
  </si>
  <si>
    <t>33C03050</t>
  </si>
  <si>
    <t>30mm Mine Red Wave</t>
  </si>
  <si>
    <t>Höjd</t>
  </si>
  <si>
    <t>YT12006</t>
  </si>
  <si>
    <t>30mm Comet Green Star</t>
  </si>
  <si>
    <t>32B03070</t>
  </si>
  <si>
    <t>30mm Comet Silver w/ Red Mine</t>
  </si>
  <si>
    <t>YT12008</t>
  </si>
  <si>
    <t>30mm Comet Yellow Star</t>
  </si>
  <si>
    <t>32B03050</t>
  </si>
  <si>
    <t>30mm Comet Red Wave</t>
  </si>
  <si>
    <t>33C03020</t>
  </si>
  <si>
    <t>30mm Mine Red</t>
  </si>
  <si>
    <t>YT20411</t>
  </si>
  <si>
    <t>45mm Comet Green Strobe</t>
  </si>
  <si>
    <t>Comet</t>
  </si>
  <si>
    <t>ZX8055</t>
  </si>
  <si>
    <t>Fountain Red 5m8s</t>
  </si>
  <si>
    <t>ZX8059</t>
  </si>
  <si>
    <t>Fountain Blue 5m8s</t>
  </si>
  <si>
    <t>YT12011</t>
  </si>
  <si>
    <t>30mm Comet Orange Wave</t>
  </si>
  <si>
    <t>32B04556</t>
  </si>
  <si>
    <t>45mm Comet Gold Glitter</t>
  </si>
  <si>
    <t>NSSF801</t>
  </si>
  <si>
    <t>Silver Jet 8m1s (=6m)</t>
  </si>
  <si>
    <t>32B04552</t>
  </si>
  <si>
    <t>45mm Comet Silver Wave</t>
  </si>
  <si>
    <t>32B04547</t>
  </si>
  <si>
    <t>45mm Comet Lemon Wave</t>
  </si>
  <si>
    <t>32B04545</t>
  </si>
  <si>
    <t>45mm Comet Green Wave</t>
  </si>
  <si>
    <t>TF32B03052</t>
  </si>
  <si>
    <t>30mm Comet Silver Wave</t>
  </si>
  <si>
    <t>TF32B03061w</t>
  </si>
  <si>
    <t>30mm Comet White Glitter</t>
  </si>
  <si>
    <t>TF-33C03056</t>
  </si>
  <si>
    <t>30mm Mine Gold Glitter</t>
  </si>
  <si>
    <t>TF33C03059</t>
  </si>
  <si>
    <t>30mm Mine Red Strobe</t>
  </si>
  <si>
    <t>TF33C04519</t>
  </si>
  <si>
    <t>45mm Mine Orange</t>
  </si>
  <si>
    <t>TF33C04513</t>
  </si>
  <si>
    <t>45mm Mine Sky Blue Stars</t>
  </si>
  <si>
    <t>32C04519</t>
  </si>
  <si>
    <t>45mm Mine Orange Stars</t>
  </si>
  <si>
    <t>88A06004</t>
  </si>
  <si>
    <t>Lances 60 seconds Green</t>
  </si>
  <si>
    <t>88A06001</t>
  </si>
  <si>
    <t>Lances 60 seconds Blue</t>
  </si>
  <si>
    <t>88A06003</t>
  </si>
  <si>
    <t>Lances 60 seconds Red</t>
  </si>
  <si>
    <t>Z789-1</t>
  </si>
  <si>
    <t>Schweizer Super Vulkan 5, Gold-Blue Kat 2 CE</t>
  </si>
  <si>
    <t>ZX8010</t>
  </si>
  <si>
    <t>Jet</t>
  </si>
  <si>
    <t>Lances</t>
  </si>
  <si>
    <t>Isfackla 60s (?)</t>
  </si>
  <si>
    <t>PP021</t>
  </si>
  <si>
    <t>PP016</t>
  </si>
  <si>
    <t>ZX8025B</t>
  </si>
  <si>
    <t>Bengal Blue 60 sec</t>
  </si>
  <si>
    <t>ZX8025BR</t>
  </si>
  <si>
    <t>Bengal Blue to Red 60 sec</t>
  </si>
  <si>
    <t>Bengal</t>
  </si>
  <si>
    <t>NYCWM-704</t>
  </si>
  <si>
    <t>7-Fan Silver comet w/ Red Strobe Mine</t>
  </si>
  <si>
    <t>33B03025</t>
  </si>
  <si>
    <t>13-Fan Silver Flower Wave w/ Red Strobe Mine</t>
  </si>
  <si>
    <t>13-Fan Red Mine</t>
  </si>
  <si>
    <t>7-Fan Silver Fish</t>
  </si>
  <si>
    <t>41B3003</t>
  </si>
  <si>
    <t>7-fan Falling Red Leaves w/ Blue Tail</t>
  </si>
  <si>
    <t>Jet 1/4 x 6</t>
  </si>
  <si>
    <t>Jet 1/2 x 12</t>
  </si>
  <si>
    <t>Fan</t>
  </si>
  <si>
    <t>71C01816</t>
  </si>
  <si>
    <t>25s Silver Fish (18mm tårta)</t>
  </si>
  <si>
    <t>Cake</t>
  </si>
  <si>
    <t>20mm Comet Ultra Fast Violet</t>
  </si>
  <si>
    <t>20mm Comet Ultra Fast Red</t>
  </si>
  <si>
    <t>Airburst (små)</t>
  </si>
  <si>
    <t>Airburst Profetti - Silver Mylar</t>
  </si>
  <si>
    <t>Vattenfall 25 (avklippta)</t>
  </si>
  <si>
    <t>276</t>
  </si>
  <si>
    <t>Crackling jet 6m1s</t>
  </si>
  <si>
    <t>Airburst</t>
  </si>
  <si>
    <t>Waterfall</t>
  </si>
  <si>
    <t>3m Stage Mine Silver Glitter</t>
  </si>
  <si>
    <t>3m Stage Mine Silver Glitter (Disney)</t>
  </si>
  <si>
    <t>3m Stage Mine Silver Glitter w/ Bang</t>
  </si>
  <si>
    <t>3m Stage Mine Silver Glitter w/ Loud Report</t>
  </si>
  <si>
    <t>Airburst (mindre)</t>
  </si>
  <si>
    <t>Flash Report Small</t>
  </si>
  <si>
    <t>Flash Report Large</t>
  </si>
  <si>
    <t>Flash Report Arena</t>
  </si>
  <si>
    <t>Flash Report No. 4</t>
  </si>
  <si>
    <t>Airburst Större</t>
  </si>
  <si>
    <t>Bang</t>
  </si>
  <si>
    <t>Div. blixtar (mellanblixt, teflonpuff m.m.)</t>
  </si>
  <si>
    <t>Flash</t>
  </si>
  <si>
    <t>Guldfontän 3m 20s</t>
  </si>
  <si>
    <t>16007</t>
  </si>
  <si>
    <t>Golden Dragon</t>
  </si>
  <si>
    <t>4201</t>
  </si>
  <si>
    <t>35s Amazing</t>
  </si>
  <si>
    <t>48s Hurricane</t>
  </si>
  <si>
    <t>Consumer</t>
  </si>
  <si>
    <t>4"x8 Chain Peony w/ Palm Tree Pistil 0…24s</t>
  </si>
  <si>
    <t>Zink smågodis (knall, pfeif, knatter…)</t>
  </si>
  <si>
    <t>Eltändare 1m (svart)</t>
  </si>
  <si>
    <t>Eltändare 5m (orange)</t>
  </si>
  <si>
    <t>Eltändare gamla</t>
  </si>
  <si>
    <t>Shell</t>
  </si>
  <si>
    <t>Other</t>
  </si>
  <si>
    <t>Igniter</t>
  </si>
  <si>
    <t>3" Red Peony</t>
  </si>
  <si>
    <t>3" Pili Crown (Crackling Brocade Crown)</t>
  </si>
  <si>
    <t>3" Green Cycas w/ Golden Tail</t>
  </si>
  <si>
    <t>3" Glittering Silver to Green Chrys + Glit. Silver+Green Mine</t>
  </si>
  <si>
    <t>75mm Mine Blue Mg Foco Azul</t>
  </si>
  <si>
    <t>4"x5 Chain Farfalle w/ Yellow Glitter Crown + Blue w/ Aqua Pistil Stars</t>
  </si>
  <si>
    <t>5"x4 Chain Dahlia</t>
  </si>
  <si>
    <t>4" Sunglow Glitter w/ Green Pistil</t>
  </si>
  <si>
    <t>4" Magenta Bees</t>
  </si>
  <si>
    <t>4"x5 Chain Dahlia</t>
  </si>
  <si>
    <t>41B03004</t>
  </si>
  <si>
    <t>49s Fan Silver Fish &amp; Blue Stars w/ Red Glitter Tail</t>
  </si>
  <si>
    <t>Användning</t>
  </si>
  <si>
    <t>Bulklager</t>
  </si>
  <si>
    <t>Destruktion</t>
  </si>
  <si>
    <t>Övrigt</t>
  </si>
  <si>
    <t>Konsument</t>
  </si>
  <si>
    <t>SFX</t>
  </si>
  <si>
    <t>Sparkular Powder Small</t>
  </si>
  <si>
    <t>Sparkular Powder Medium</t>
  </si>
  <si>
    <t>Sparkular Powder Large</t>
  </si>
  <si>
    <t>Krutvikt</t>
  </si>
  <si>
    <t>Total krutvikt</t>
  </si>
  <si>
    <t>Fördröjarstubin</t>
  </si>
  <si>
    <t>Snabbstubin</t>
  </si>
  <si>
    <t>Svartkrut 0,3-2 mm</t>
  </si>
  <si>
    <t>Svartkrut 0,1-1 mm</t>
  </si>
  <si>
    <t>YT12016</t>
  </si>
  <si>
    <t>30mm Comet Dark Blue Star</t>
  </si>
  <si>
    <t>TF32B03020</t>
  </si>
  <si>
    <t>30mm Comet Red Star</t>
  </si>
  <si>
    <t>1,5" Mine Green to Blue to Red</t>
  </si>
  <si>
    <t>33C05071</t>
  </si>
  <si>
    <t>49mm Mine Flower Crown to Purple</t>
  </si>
  <si>
    <t>ZX8133</t>
  </si>
  <si>
    <t>Fountain Silver (Cone) 15m3s</t>
  </si>
  <si>
    <t>ZX8124A</t>
  </si>
  <si>
    <t>30sec 5m Silver Fountain w/ Blue Pistil</t>
  </si>
  <si>
    <t>YT12067</t>
  </si>
  <si>
    <t>30mm Mine Silver</t>
  </si>
  <si>
    <t>YT12005</t>
  </si>
  <si>
    <t>Lances 60 seconds Silver</t>
  </si>
  <si>
    <t>Lances 60 seconds Gold</t>
  </si>
  <si>
    <t>Div. Next-fontäner</t>
  </si>
  <si>
    <t>Silver Jet 7 meter</t>
  </si>
  <si>
    <t>Silver Jet 5m (Unique)</t>
  </si>
  <si>
    <t>Div. gamla små jets</t>
  </si>
  <si>
    <t>1-Shot okänd (från fan/tårta)</t>
  </si>
  <si>
    <t>Jonas</t>
  </si>
  <si>
    <t>MSL307001</t>
  </si>
  <si>
    <t>7-fan Red Wave Comet w/ Blue Mine</t>
  </si>
  <si>
    <t>33B03022</t>
  </si>
  <si>
    <t>13-Fan Rainbow (Sequential)</t>
  </si>
  <si>
    <t>VS Mine 20ft Blue Fizz</t>
  </si>
  <si>
    <t>Photoflash Yellow (w/ igniter)</t>
  </si>
  <si>
    <t>Photoflash Orange (w/ igniter)</t>
  </si>
  <si>
    <t>Theatrical Flash Green</t>
  </si>
  <si>
    <t xml:space="preserve">20mm Violet Stars Mine </t>
  </si>
  <si>
    <t>51C02004</t>
  </si>
  <si>
    <t>Silver Jet 10m1s</t>
  </si>
  <si>
    <t>Smoke Puff (Pyro pot)</t>
  </si>
  <si>
    <t>Streamer Cartridge Multicolour</t>
  </si>
  <si>
    <t>Theatrical Flash Medium (for indoor use)</t>
  </si>
  <si>
    <t>Wells XL Red FLash</t>
  </si>
  <si>
    <t>Wells XL100 Flash w/ Sparkle</t>
  </si>
  <si>
    <t>Wells XL Sparkle Flash</t>
  </si>
  <si>
    <t>Wells XL White Flash</t>
  </si>
  <si>
    <t>Waterfall 15x7</t>
  </si>
  <si>
    <t>Gerb 1/2 x 9</t>
  </si>
  <si>
    <t>Kräver Pyroflash-skjutsystem</t>
  </si>
  <si>
    <t>Stage Gerb 8 x 8</t>
  </si>
  <si>
    <t>Falls 15s x 7m</t>
  </si>
  <si>
    <t>Gerb 7s x 4,5s</t>
  </si>
  <si>
    <t>Gerb 7s x 3,5s</t>
  </si>
  <si>
    <t>Le Maitre</t>
  </si>
  <si>
    <t>Wells</t>
  </si>
  <si>
    <t>Small Mine Red</t>
  </si>
  <si>
    <t>Small Mine White w/ Tail</t>
  </si>
  <si>
    <t>60' Comet White w/ Tail</t>
  </si>
  <si>
    <t>60' Comet Red</t>
  </si>
  <si>
    <t>60' Comet Green</t>
  </si>
  <si>
    <t>60' Comet White</t>
  </si>
  <si>
    <t>60' Comet Amber</t>
  </si>
  <si>
    <t>Small Mine Variegated</t>
  </si>
  <si>
    <t>Stage Gerb 3x12</t>
  </si>
  <si>
    <t>25/30' Mine Amber</t>
  </si>
  <si>
    <t>25/30' Mine Shimmer</t>
  </si>
  <si>
    <t>25/30' Mine Blue</t>
  </si>
  <si>
    <t>30' Mine Red/White/Blue</t>
  </si>
  <si>
    <t>30' Mine Blue</t>
  </si>
  <si>
    <t>25/30' Mine Red</t>
  </si>
  <si>
    <t>25/30' Mine Green</t>
  </si>
  <si>
    <t>25/30' Mine White</t>
  </si>
  <si>
    <t>25/30' Mine Silver</t>
  </si>
  <si>
    <t>25/30' Mine Gold Glitter</t>
  </si>
  <si>
    <t>Stage Gerb 1/2 x 6</t>
  </si>
  <si>
    <t>Stage Gerb 1/2 x 12</t>
  </si>
  <si>
    <t>Stage Gerb 1/2 x 15</t>
  </si>
  <si>
    <t>Stage Gerb 1/2 x 20</t>
  </si>
  <si>
    <t>Stage Gerb 20 x 20</t>
  </si>
  <si>
    <t>2 sec Line Rocket</t>
  </si>
  <si>
    <t>4 sec Line Rocket + Tail</t>
  </si>
  <si>
    <t>Line Rocket</t>
  </si>
  <si>
    <t>50' Mine White w/ tail</t>
  </si>
  <si>
    <t>50' Mine Red</t>
  </si>
  <si>
    <t>Mine Medium Green</t>
  </si>
  <si>
    <t>Mine Medium Green w/ tail</t>
  </si>
  <si>
    <t>20' Mine Crackle</t>
  </si>
  <si>
    <t>Mine Small Green</t>
  </si>
  <si>
    <t>20' Mine Red</t>
  </si>
  <si>
    <t>20' Mine White w/ tail</t>
  </si>
  <si>
    <t>20' Mine Variegated</t>
  </si>
  <si>
    <t>W4809</t>
  </si>
  <si>
    <t>Mini Gerb Silver 5m 1,2s</t>
  </si>
  <si>
    <t>W4830</t>
  </si>
  <si>
    <t>Stage Gerb Silver 4,5m 6s</t>
  </si>
  <si>
    <t>W4841</t>
  </si>
  <si>
    <t>Stage Gerb Silver 4,5m 10s</t>
  </si>
  <si>
    <t>W4851</t>
  </si>
  <si>
    <t>Stage Gerb Silver 4,5m 20s</t>
  </si>
  <si>
    <t>283</t>
  </si>
  <si>
    <t>Förvandlingsfontän 2m 20s</t>
  </si>
  <si>
    <t xml:space="preserve">Silverfontän 3m 18s </t>
  </si>
  <si>
    <t>Partylådan</t>
  </si>
  <si>
    <t>Prostage</t>
  </si>
  <si>
    <t>51C02005</t>
  </si>
  <si>
    <t>Silver Fountain 8m1s</t>
  </si>
  <si>
    <t>51B02006</t>
  </si>
  <si>
    <t>Red Fountain (Cone) 5m3s</t>
  </si>
  <si>
    <t>51B02502</t>
  </si>
  <si>
    <t>Silver Fountain 2m10s</t>
  </si>
  <si>
    <t>FM1927</t>
  </si>
  <si>
    <t>Black Demon 50mm 3-pack</t>
  </si>
  <si>
    <t>Semester</t>
  </si>
  <si>
    <t>1s Supreme</t>
  </si>
  <si>
    <t>Låda med konsumentbös</t>
  </si>
  <si>
    <t>Aerial wheel</t>
  </si>
  <si>
    <t>Mystery Box Odelberg väska</t>
  </si>
  <si>
    <t>Mystery Box Väskpyro It's Magic</t>
  </si>
  <si>
    <t>Red Flame with sparks 6m</t>
  </si>
  <si>
    <t>Drivers for wheels</t>
  </si>
  <si>
    <t>Traumstern Gelb</t>
  </si>
  <si>
    <t>Felmärkt 45mm Mine</t>
  </si>
  <si>
    <t>Finale 3D test</t>
  </si>
  <si>
    <t>Okänd färg</t>
  </si>
  <si>
    <t>Bengal Yellow 60s</t>
  </si>
  <si>
    <t>Bengal Red 60s</t>
  </si>
  <si>
    <t>Bukettraket Blå</t>
  </si>
  <si>
    <t>Flameball Yellow</t>
  </si>
  <si>
    <t>Lances Green (kapade)</t>
  </si>
  <si>
    <t>Mini-sol</t>
  </si>
  <si>
    <t>Silver Dragon w/ Red Tip</t>
  </si>
  <si>
    <t>Silver Strobe Mine</t>
  </si>
  <si>
    <t>Comet Magenta w/ Goldflimmer tail</t>
  </si>
  <si>
    <t>Comet Magenta to Lemon</t>
  </si>
  <si>
    <t>Leuchtkäfer</t>
  </si>
  <si>
    <t>Komet Gold-Blau</t>
  </si>
  <si>
    <t>18mm Silver Fish Mine</t>
  </si>
  <si>
    <t>18mm Red Mine</t>
  </si>
  <si>
    <t>18mm Green Mine</t>
  </si>
  <si>
    <t>18mm Spike Red</t>
  </si>
  <si>
    <t>20ft Mine Silver Crackle</t>
  </si>
  <si>
    <t>Totalt</t>
  </si>
  <si>
    <t>Krutvikt (g)</t>
  </si>
  <si>
    <t>Total krutvikt (g)</t>
  </si>
  <si>
    <t>Stubin och krut</t>
  </si>
  <si>
    <t>-</t>
  </si>
  <si>
    <t>Artikel</t>
  </si>
  <si>
    <t>Antal/vikt</t>
  </si>
  <si>
    <t>Stubin</t>
  </si>
  <si>
    <t>Krut</t>
  </si>
  <si>
    <t>PYROT-ABS</t>
  </si>
  <si>
    <t>PYROT-ABP</t>
  </si>
  <si>
    <t>PYROT-ABM</t>
  </si>
  <si>
    <t>PYROT-ABL</t>
  </si>
  <si>
    <t>PYROT-FRS</t>
  </si>
  <si>
    <t>PYROT-FRL</t>
  </si>
  <si>
    <t>PYROT-FRA</t>
  </si>
  <si>
    <t>PYROT-FR4</t>
  </si>
  <si>
    <t>Krutvikt (kg)</t>
  </si>
  <si>
    <t>PYROT-BLIXT</t>
  </si>
  <si>
    <t>PYROT-IGN-1M</t>
  </si>
  <si>
    <t>PYROT-IGN-5M</t>
  </si>
  <si>
    <t>PYROT-IGN-GAMLA</t>
  </si>
  <si>
    <t>PYROT-ISFACKLA</t>
  </si>
  <si>
    <t>PYROT-SMSG</t>
  </si>
  <si>
    <t>PYROT-SMSG-D</t>
  </si>
  <si>
    <t>PYROT-SMSG-B</t>
  </si>
  <si>
    <t>PYROT-SMSG-LR</t>
  </si>
  <si>
    <t>PYROT-ZINK</t>
  </si>
  <si>
    <t>PYROT-WTR</t>
  </si>
  <si>
    <t>4103</t>
  </si>
  <si>
    <t>RC020022804</t>
  </si>
  <si>
    <t>RC020022801</t>
  </si>
  <si>
    <t>PYROT-13-RM</t>
  </si>
  <si>
    <t>PYROT-7-SF</t>
  </si>
  <si>
    <t>SK29520</t>
  </si>
  <si>
    <t>HC8200-S</t>
  </si>
  <si>
    <t>HC8200-M</t>
  </si>
  <si>
    <t>HC8200-L</t>
  </si>
  <si>
    <t>11E07507Y</t>
  </si>
  <si>
    <t>11D07504</t>
  </si>
  <si>
    <t>15B07511T</t>
  </si>
  <si>
    <t>11B07526Q</t>
  </si>
  <si>
    <t>Gammal</t>
  </si>
  <si>
    <t>Klick från Julkalaset 18</t>
  </si>
  <si>
    <t>11Z10017Q</t>
  </si>
  <si>
    <t>11F10000GQ</t>
  </si>
  <si>
    <t>11F10000PQ</t>
  </si>
  <si>
    <t>4" Sunglow Glitter w/ Pink Pistil</t>
  </si>
  <si>
    <t>Från nyår</t>
  </si>
  <si>
    <t>YY-11H10004M</t>
  </si>
  <si>
    <t>PYROT-SH100X5-F</t>
  </si>
  <si>
    <t>PYROT-SH125X4-D</t>
  </si>
  <si>
    <t>PYROT-SH100X5-D</t>
  </si>
  <si>
    <t>Från nyår, cylinder</t>
  </si>
  <si>
    <t>Kaliber (mm)</t>
  </si>
  <si>
    <t>Höjd (m)</t>
  </si>
  <si>
    <t>30mm Mine/Comet omärkt</t>
  </si>
  <si>
    <t>18mm  Spike Purple</t>
  </si>
  <si>
    <t>18mm Brocade Mine</t>
  </si>
  <si>
    <t>Lance</t>
  </si>
  <si>
    <t>1-shot</t>
  </si>
  <si>
    <t>Gerb</t>
  </si>
  <si>
    <t>Flame</t>
  </si>
  <si>
    <t>Digital Maroon N2 Tit (TD02)</t>
  </si>
  <si>
    <t>OBS! Kraftigare än vanliga 30mm Mine. Måste tejpas med glasfiber över eltändarhålet, annars spricker röret.</t>
  </si>
  <si>
    <t>PYROT-7-WSH</t>
  </si>
  <si>
    <t>7-fan White Strobe Horsetail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</si>
</sst>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7" formatCode="0.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/>
      <bottom style="dashed">
        <color theme="0" tint="-0.249977111117893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0" fillId="7" borderId="0" xfId="0" applyFill="1" applyBorder="1"/>
    <xf numFmtId="0" fontId="0" fillId="0" borderId="0" xfId="0" applyFill="1" applyBorder="1"/>
    <xf numFmtId="0" fontId="0" fillId="0" borderId="0" xfId="0" applyFill="1"/>
    <xf numFmtId="0" fontId="0" fillId="7" borderId="0" xfId="0" applyFill="1"/>
    <xf numFmtId="0" fontId="0" fillId="0" borderId="1" xfId="0" applyBorder="1"/>
    <xf numFmtId="0" fontId="4" fillId="0" borderId="0" xfId="0" applyFont="1" applyFill="1"/>
    <xf numFmtId="0" fontId="0" fillId="0" borderId="0" xfId="0" applyBorder="1"/>
    <xf numFmtId="49" fontId="5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6" borderId="0" xfId="0" applyFill="1"/>
    <xf numFmtId="0" fontId="0" fillId="6" borderId="2" xfId="0" applyFill="1" applyBorder="1"/>
    <xf numFmtId="0" fontId="0" fillId="0" borderId="2" xfId="0" applyFill="1" applyBorder="1"/>
    <xf numFmtId="0" fontId="0" fillId="7" borderId="2" xfId="0" applyFill="1" applyBorder="1"/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0" fillId="0" borderId="3" xfId="0" applyFill="1" applyBorder="1"/>
    <xf numFmtId="0" fontId="0" fillId="7" borderId="3" xfId="0" applyFill="1" applyBorder="1"/>
    <xf numFmtId="0" fontId="4" fillId="5" borderId="0" xfId="0" applyFont="1" applyFill="1" applyBorder="1"/>
    <xf numFmtId="49" fontId="5" fillId="0" borderId="0" xfId="1" applyNumberFormat="1" applyFont="1" applyFill="1" applyBorder="1"/>
    <xf numFmtId="0" fontId="5" fillId="0" borderId="0" xfId="0" applyFont="1" applyFill="1" applyBorder="1"/>
    <xf numFmtId="0" fontId="0" fillId="6" borderId="0" xfId="0" applyFill="1" applyBorder="1"/>
    <xf numFmtId="0" fontId="8" fillId="0" borderId="0" xfId="0" applyFont="1" applyBorder="1"/>
    <xf numFmtId="0" fontId="6" fillId="5" borderId="0" xfId="0" applyFont="1" applyFill="1" applyBorder="1"/>
    <xf numFmtId="0" fontId="7" fillId="0" borderId="0" xfId="0" applyFont="1" applyFill="1" applyBorder="1"/>
    <xf numFmtId="0" fontId="5" fillId="0" borderId="0" xfId="2" applyFont="1" applyFill="1" applyBorder="1"/>
    <xf numFmtId="0" fontId="5" fillId="0" borderId="0" xfId="3" applyFont="1" applyFill="1" applyBorder="1"/>
    <xf numFmtId="49" fontId="0" fillId="0" borderId="0" xfId="0" applyNumberFormat="1" applyFill="1" applyBorder="1"/>
    <xf numFmtId="2" fontId="0" fillId="0" borderId="0" xfId="0" applyNumberFormat="1" applyBorder="1"/>
    <xf numFmtId="0" fontId="0" fillId="5" borderId="0" xfId="0" applyFill="1" applyBorder="1"/>
    <xf numFmtId="0" fontId="0" fillId="0" borderId="0" xfId="0" applyFont="1" applyBorder="1"/>
    <xf numFmtId="44" fontId="0" fillId="0" borderId="0" xfId="0" applyNumberFormat="1" applyBorder="1"/>
    <xf numFmtId="44" fontId="0" fillId="7" borderId="0" xfId="0" applyNumberFormat="1" applyFill="1" applyBorder="1"/>
    <xf numFmtId="167" fontId="0" fillId="9" borderId="0" xfId="0" applyNumberFormat="1" applyFill="1" applyBorder="1"/>
    <xf numFmtId="0" fontId="0" fillId="6" borderId="0" xfId="0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4" fillId="8" borderId="0" xfId="0" applyFont="1" applyFill="1" applyBorder="1"/>
    <xf numFmtId="44" fontId="4" fillId="8" borderId="0" xfId="0" applyNumberFormat="1" applyFont="1" applyFill="1" applyBorder="1"/>
    <xf numFmtId="167" fontId="4" fillId="8" borderId="0" xfId="0" applyNumberFormat="1" applyFont="1" applyFill="1" applyBorder="1"/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DF30-8D20-0043-857A-14459560BD48}">
  <dimension ref="A1:Q87"/>
  <sheetViews>
    <sheetView tabSelected="1" zoomScale="90" zoomScaleNormal="90" workbookViewId="0">
      <pane ySplit="1" topLeftCell="A11" activePane="bottomLeft" state="frozen"/>
      <selection pane="bottomLeft" activeCell="O18" sqref="O18"/>
    </sheetView>
  </sheetViews>
  <sheetFormatPr baseColWidth="10" defaultRowHeight="16" x14ac:dyDescent="0.2"/>
  <cols>
    <col min="1" max="1" width="21.83203125" customWidth="1"/>
    <col min="2" max="2" width="43.6640625" customWidth="1"/>
    <col min="4" max="4" width="10.83203125" style="10"/>
    <col min="7" max="7" width="10.83203125" style="4"/>
    <col min="14" max="14" width="43.6640625" customWidth="1"/>
  </cols>
  <sheetData>
    <row r="1" spans="1:17" s="3" customForma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356</v>
      </c>
      <c r="J1" s="19" t="s">
        <v>357</v>
      </c>
      <c r="K1" s="19" t="s">
        <v>303</v>
      </c>
      <c r="L1" s="19" t="s">
        <v>304</v>
      </c>
      <c r="M1" s="19" t="s">
        <v>8</v>
      </c>
      <c r="N1" s="19" t="s">
        <v>9</v>
      </c>
      <c r="O1" s="19" t="s">
        <v>152</v>
      </c>
      <c r="Q1" s="6"/>
    </row>
    <row r="2" spans="1:17" x14ac:dyDescent="0.2">
      <c r="A2" s="20" t="s">
        <v>313</v>
      </c>
      <c r="B2" s="21" t="s">
        <v>116</v>
      </c>
      <c r="C2" s="9"/>
      <c r="D2" s="22">
        <v>9</v>
      </c>
      <c r="E2" s="2"/>
      <c r="F2" s="2">
        <f>D2*E2</f>
        <v>0</v>
      </c>
      <c r="G2" s="1">
        <v>9</v>
      </c>
      <c r="H2" s="2">
        <f>D2*G2</f>
        <v>81</v>
      </c>
      <c r="I2" s="2"/>
      <c r="J2" s="7"/>
      <c r="K2" s="7">
        <v>3</v>
      </c>
      <c r="L2" s="7">
        <f>D2*K2</f>
        <v>27</v>
      </c>
      <c r="M2" s="2" t="s">
        <v>110</v>
      </c>
      <c r="N2" s="7"/>
      <c r="O2" s="7"/>
    </row>
    <row r="3" spans="1:17" x14ac:dyDescent="0.2">
      <c r="A3" s="20" t="s">
        <v>311</v>
      </c>
      <c r="B3" s="21" t="s">
        <v>105</v>
      </c>
      <c r="C3" s="9"/>
      <c r="D3" s="22">
        <v>22</v>
      </c>
      <c r="E3" s="2"/>
      <c r="F3" s="2">
        <f>D3*E3</f>
        <v>0</v>
      </c>
      <c r="G3" s="1">
        <v>9</v>
      </c>
      <c r="H3" s="2">
        <f>D3*G3</f>
        <v>198</v>
      </c>
      <c r="I3" s="2"/>
      <c r="J3" s="7"/>
      <c r="K3" s="7">
        <v>3</v>
      </c>
      <c r="L3" s="7">
        <f>D3*K3</f>
        <v>66</v>
      </c>
      <c r="M3" s="2" t="s">
        <v>110</v>
      </c>
      <c r="N3" s="7"/>
      <c r="O3" s="7"/>
    </row>
    <row r="4" spans="1:17" x14ac:dyDescent="0.2">
      <c r="A4" s="20" t="s">
        <v>312</v>
      </c>
      <c r="B4" s="21" t="s">
        <v>106</v>
      </c>
      <c r="C4" s="9"/>
      <c r="D4" s="22">
        <v>2</v>
      </c>
      <c r="E4" s="2"/>
      <c r="F4" s="2">
        <f>D4*E4</f>
        <v>0</v>
      </c>
      <c r="G4" s="1">
        <v>29</v>
      </c>
      <c r="H4" s="2">
        <f>D4*G4</f>
        <v>58</v>
      </c>
      <c r="I4" s="2"/>
      <c r="J4" s="7"/>
      <c r="K4" s="7">
        <v>5</v>
      </c>
      <c r="L4" s="7">
        <f>D4*K4</f>
        <v>10</v>
      </c>
      <c r="M4" s="2" t="s">
        <v>110</v>
      </c>
      <c r="N4" s="7"/>
      <c r="O4" s="7"/>
    </row>
    <row r="5" spans="1:17" x14ac:dyDescent="0.2">
      <c r="A5" s="20" t="s">
        <v>314</v>
      </c>
      <c r="B5" s="21" t="s">
        <v>121</v>
      </c>
      <c r="C5" s="9"/>
      <c r="D5" s="22">
        <v>4</v>
      </c>
      <c r="E5" s="2"/>
      <c r="F5" s="2">
        <f>D5*E5</f>
        <v>0</v>
      </c>
      <c r="G5" s="1">
        <v>9</v>
      </c>
      <c r="H5" s="2">
        <f>D5*G5</f>
        <v>36</v>
      </c>
      <c r="I5" s="2"/>
      <c r="J5" s="7"/>
      <c r="K5" s="7">
        <v>5</v>
      </c>
      <c r="L5" s="7">
        <f>D5*K5</f>
        <v>20</v>
      </c>
      <c r="M5" s="2" t="s">
        <v>110</v>
      </c>
      <c r="N5" s="7"/>
      <c r="O5" s="7"/>
    </row>
    <row r="6" spans="1:17" x14ac:dyDescent="0.2">
      <c r="A6" s="20">
        <v>900105</v>
      </c>
      <c r="B6" s="21" t="s">
        <v>365</v>
      </c>
      <c r="C6" s="9"/>
      <c r="D6" s="22">
        <v>17</v>
      </c>
      <c r="E6" s="2">
        <v>72</v>
      </c>
      <c r="F6" s="2">
        <f>D6*E6</f>
        <v>1224</v>
      </c>
      <c r="G6" s="1">
        <v>95</v>
      </c>
      <c r="H6" s="2">
        <f>D6*G6</f>
        <v>1615</v>
      </c>
      <c r="I6" s="2">
        <v>25</v>
      </c>
      <c r="J6" s="2"/>
      <c r="K6" s="2">
        <v>10</v>
      </c>
      <c r="L6" s="7">
        <f>D6*K6</f>
        <v>170</v>
      </c>
      <c r="M6" s="2" t="s">
        <v>122</v>
      </c>
      <c r="N6" s="7"/>
      <c r="O6" s="7"/>
    </row>
    <row r="7" spans="1:17" x14ac:dyDescent="0.2">
      <c r="A7" s="8" t="s">
        <v>317</v>
      </c>
      <c r="B7" s="21" t="s">
        <v>119</v>
      </c>
      <c r="C7" s="9"/>
      <c r="D7" s="22">
        <v>2</v>
      </c>
      <c r="E7" s="2"/>
      <c r="F7" s="2">
        <f>D7*E7</f>
        <v>0</v>
      </c>
      <c r="G7" s="1">
        <v>9</v>
      </c>
      <c r="H7" s="2">
        <f>D7*G7</f>
        <v>18</v>
      </c>
      <c r="I7" s="2"/>
      <c r="J7" s="7"/>
      <c r="K7" s="2">
        <v>10</v>
      </c>
      <c r="L7" s="7">
        <f>D7*K7</f>
        <v>20</v>
      </c>
      <c r="M7" s="2" t="s">
        <v>122</v>
      </c>
      <c r="N7" s="7"/>
      <c r="O7" s="7"/>
    </row>
    <row r="8" spans="1:17" x14ac:dyDescent="0.2">
      <c r="A8" s="8" t="s">
        <v>316</v>
      </c>
      <c r="B8" s="21" t="s">
        <v>118</v>
      </c>
      <c r="C8" s="9"/>
      <c r="D8" s="22">
        <v>2</v>
      </c>
      <c r="E8" s="2"/>
      <c r="F8" s="2">
        <f>D8*E8</f>
        <v>0</v>
      </c>
      <c r="G8" s="1">
        <v>9</v>
      </c>
      <c r="H8" s="2">
        <f>D8*G8</f>
        <v>18</v>
      </c>
      <c r="I8" s="2"/>
      <c r="J8" s="7"/>
      <c r="K8" s="2">
        <v>15</v>
      </c>
      <c r="L8" s="7">
        <f>D8*K8</f>
        <v>30</v>
      </c>
      <c r="M8" s="2" t="s">
        <v>122</v>
      </c>
      <c r="N8" s="7"/>
      <c r="O8" s="7"/>
    </row>
    <row r="9" spans="1:17" x14ac:dyDescent="0.2">
      <c r="A9" s="8" t="s">
        <v>318</v>
      </c>
      <c r="B9" s="21" t="s">
        <v>120</v>
      </c>
      <c r="C9" s="9"/>
      <c r="D9" s="22">
        <v>1</v>
      </c>
      <c r="E9" s="2"/>
      <c r="F9" s="2">
        <f>D9*E9</f>
        <v>0</v>
      </c>
      <c r="G9" s="1">
        <v>9</v>
      </c>
      <c r="H9" s="2">
        <f>D9*G9</f>
        <v>9</v>
      </c>
      <c r="I9" s="2"/>
      <c r="J9" s="7"/>
      <c r="K9" s="2">
        <v>15</v>
      </c>
      <c r="L9" s="7">
        <f>D9*K9</f>
        <v>15</v>
      </c>
      <c r="M9" s="2" t="s">
        <v>122</v>
      </c>
      <c r="N9" s="7"/>
      <c r="O9" s="7"/>
    </row>
    <row r="10" spans="1:17" x14ac:dyDescent="0.2">
      <c r="A10" s="8" t="s">
        <v>315</v>
      </c>
      <c r="B10" s="21" t="s">
        <v>117</v>
      </c>
      <c r="C10" s="9"/>
      <c r="D10" s="22">
        <v>2</v>
      </c>
      <c r="E10" s="2"/>
      <c r="F10" s="2">
        <f>D10*E10</f>
        <v>0</v>
      </c>
      <c r="G10" s="1">
        <v>9</v>
      </c>
      <c r="H10" s="2">
        <f>D10*G10</f>
        <v>18</v>
      </c>
      <c r="I10" s="2"/>
      <c r="J10" s="7"/>
      <c r="K10" s="2">
        <v>10</v>
      </c>
      <c r="L10" s="7">
        <f>D10*K10</f>
        <v>20</v>
      </c>
      <c r="M10" s="2" t="s">
        <v>122</v>
      </c>
      <c r="N10" s="7"/>
      <c r="O10" s="7"/>
    </row>
    <row r="11" spans="1:17" x14ac:dyDescent="0.2">
      <c r="A11" s="8" t="s">
        <v>84</v>
      </c>
      <c r="B11" s="21" t="s">
        <v>85</v>
      </c>
      <c r="C11" s="9"/>
      <c r="D11" s="22">
        <v>3</v>
      </c>
      <c r="E11" s="2">
        <v>60</v>
      </c>
      <c r="F11" s="2">
        <f>D11*E11</f>
        <v>180</v>
      </c>
      <c r="G11" s="1">
        <v>60</v>
      </c>
      <c r="H11" s="2">
        <f>D11*G11</f>
        <v>180</v>
      </c>
      <c r="I11" s="2"/>
      <c r="J11" s="7"/>
      <c r="K11" s="7">
        <v>80</v>
      </c>
      <c r="L11" s="7">
        <f>D11*K11</f>
        <v>240</v>
      </c>
      <c r="M11" s="2" t="s">
        <v>88</v>
      </c>
      <c r="N11" s="7"/>
      <c r="O11" s="7"/>
    </row>
    <row r="12" spans="1:17" x14ac:dyDescent="0.2">
      <c r="A12" s="8" t="s">
        <v>86</v>
      </c>
      <c r="B12" s="21" t="s">
        <v>87</v>
      </c>
      <c r="C12" s="9"/>
      <c r="D12" s="22">
        <v>2</v>
      </c>
      <c r="E12" s="2">
        <v>60</v>
      </c>
      <c r="F12" s="2">
        <f>D12*E12</f>
        <v>120</v>
      </c>
      <c r="G12" s="1">
        <v>60</v>
      </c>
      <c r="H12" s="2">
        <f>D12*G12</f>
        <v>120</v>
      </c>
      <c r="I12" s="2"/>
      <c r="J12" s="7"/>
      <c r="K12" s="7">
        <v>80</v>
      </c>
      <c r="L12" s="7">
        <f>D12*K12</f>
        <v>160</v>
      </c>
      <c r="M12" s="2" t="s">
        <v>88</v>
      </c>
      <c r="N12" s="7"/>
      <c r="O12" s="7"/>
    </row>
    <row r="13" spans="1:17" x14ac:dyDescent="0.2">
      <c r="A13" s="8" t="s">
        <v>100</v>
      </c>
      <c r="B13" s="21" t="s">
        <v>101</v>
      </c>
      <c r="C13" s="9"/>
      <c r="D13" s="22">
        <v>2</v>
      </c>
      <c r="E13" s="2">
        <v>97.5</v>
      </c>
      <c r="F13" s="2">
        <f>D13*E13</f>
        <v>195</v>
      </c>
      <c r="G13" s="1">
        <v>100</v>
      </c>
      <c r="H13" s="2">
        <f>D13*G13</f>
        <v>200</v>
      </c>
      <c r="I13" s="2">
        <v>18</v>
      </c>
      <c r="J13" s="7"/>
      <c r="K13" s="7">
        <v>100</v>
      </c>
      <c r="L13" s="7">
        <f>D13*K13</f>
        <v>200</v>
      </c>
      <c r="M13" s="2" t="s">
        <v>102</v>
      </c>
      <c r="N13" s="7"/>
      <c r="O13" s="7"/>
    </row>
    <row r="14" spans="1:17" x14ac:dyDescent="0.2">
      <c r="A14" s="8" t="s">
        <v>126</v>
      </c>
      <c r="B14" s="21" t="s">
        <v>127</v>
      </c>
      <c r="C14" s="9"/>
      <c r="D14" s="22">
        <v>0</v>
      </c>
      <c r="E14" s="2"/>
      <c r="F14" s="2">
        <f>E14*D14</f>
        <v>0</v>
      </c>
      <c r="G14" s="1">
        <v>191.52</v>
      </c>
      <c r="H14" s="2">
        <f>D14*G14</f>
        <v>0</v>
      </c>
      <c r="I14" s="2">
        <v>20</v>
      </c>
      <c r="J14" s="7"/>
      <c r="K14" s="2">
        <v>465</v>
      </c>
      <c r="L14" s="7">
        <f>D14*K14</f>
        <v>0</v>
      </c>
      <c r="M14" s="2" t="s">
        <v>102</v>
      </c>
      <c r="N14" s="7" t="s">
        <v>131</v>
      </c>
      <c r="O14" s="7"/>
    </row>
    <row r="15" spans="1:17" x14ac:dyDescent="0.2">
      <c r="A15" s="8" t="s">
        <v>331</v>
      </c>
      <c r="B15" s="21" t="s">
        <v>130</v>
      </c>
      <c r="C15" s="9"/>
      <c r="D15" s="22">
        <v>2</v>
      </c>
      <c r="E15" s="2"/>
      <c r="F15" s="2">
        <f>E15*D15</f>
        <v>0</v>
      </c>
      <c r="G15" s="1">
        <v>287.52</v>
      </c>
      <c r="H15" s="2">
        <f>D15*G15</f>
        <v>575.04</v>
      </c>
      <c r="I15" s="2">
        <v>25</v>
      </c>
      <c r="J15" s="7"/>
      <c r="K15" s="2">
        <v>806.4</v>
      </c>
      <c r="L15" s="7">
        <f>D15*K15</f>
        <v>1612.8</v>
      </c>
      <c r="M15" s="2" t="s">
        <v>102</v>
      </c>
      <c r="N15" s="7" t="s">
        <v>131</v>
      </c>
      <c r="O15" s="7"/>
    </row>
    <row r="16" spans="1:17" x14ac:dyDescent="0.2">
      <c r="A16" s="8" t="s">
        <v>150</v>
      </c>
      <c r="B16" s="21" t="s">
        <v>151</v>
      </c>
      <c r="C16" s="9"/>
      <c r="D16" s="22">
        <v>1</v>
      </c>
      <c r="E16" s="2">
        <v>660</v>
      </c>
      <c r="F16" s="2">
        <f>E16*D16</f>
        <v>660</v>
      </c>
      <c r="G16" s="1">
        <v>440</v>
      </c>
      <c r="H16" s="2">
        <f>D16*G16</f>
        <v>440</v>
      </c>
      <c r="I16" s="2">
        <v>30</v>
      </c>
      <c r="J16" s="7"/>
      <c r="K16" s="7">
        <v>980</v>
      </c>
      <c r="L16" s="7">
        <f>D16*K16</f>
        <v>980</v>
      </c>
      <c r="M16" s="2" t="s">
        <v>102</v>
      </c>
      <c r="N16" s="7"/>
      <c r="O16" s="7"/>
    </row>
    <row r="17" spans="1:15" x14ac:dyDescent="0.2">
      <c r="A17" s="8" t="s">
        <v>128</v>
      </c>
      <c r="B17" s="21" t="s">
        <v>129</v>
      </c>
      <c r="C17" s="9"/>
      <c r="D17" s="22">
        <v>1</v>
      </c>
      <c r="E17" s="2"/>
      <c r="F17" s="2">
        <f>E17*D17</f>
        <v>0</v>
      </c>
      <c r="G17" s="1">
        <v>239.52</v>
      </c>
      <c r="H17" s="2">
        <f>D17*G17</f>
        <v>239.52</v>
      </c>
      <c r="I17" s="2"/>
      <c r="J17" s="7"/>
      <c r="K17" s="2">
        <v>630</v>
      </c>
      <c r="L17" s="7">
        <f>D17*K17</f>
        <v>630</v>
      </c>
      <c r="M17" s="2" t="s">
        <v>102</v>
      </c>
      <c r="N17" s="7" t="s">
        <v>131</v>
      </c>
      <c r="O17" s="7"/>
    </row>
    <row r="18" spans="1:15" x14ac:dyDescent="0.2">
      <c r="A18" s="8" t="s">
        <v>333</v>
      </c>
      <c r="B18" s="21" t="s">
        <v>104</v>
      </c>
      <c r="C18" s="9"/>
      <c r="D18" s="22">
        <v>2</v>
      </c>
      <c r="E18" s="2"/>
      <c r="F18" s="2">
        <f>D18*E18</f>
        <v>0</v>
      </c>
      <c r="G18" s="1">
        <v>60</v>
      </c>
      <c r="H18" s="2">
        <f>D18*G18</f>
        <v>120</v>
      </c>
      <c r="I18" s="2">
        <v>20</v>
      </c>
      <c r="J18" s="7"/>
      <c r="K18" s="7">
        <v>3.2</v>
      </c>
      <c r="L18" s="7">
        <f>D18*K18</f>
        <v>6.4</v>
      </c>
      <c r="M18" s="2" t="s">
        <v>39</v>
      </c>
      <c r="N18" s="7"/>
      <c r="O18" s="7">
        <v>3</v>
      </c>
    </row>
    <row r="19" spans="1:15" x14ac:dyDescent="0.2">
      <c r="A19" s="8" t="s">
        <v>332</v>
      </c>
      <c r="B19" s="21" t="s">
        <v>103</v>
      </c>
      <c r="C19" s="9"/>
      <c r="D19" s="22">
        <v>7</v>
      </c>
      <c r="E19" s="2"/>
      <c r="F19" s="2">
        <f>D19*E19</f>
        <v>0</v>
      </c>
      <c r="G19" s="1">
        <v>60</v>
      </c>
      <c r="H19" s="2">
        <f>D19*G19</f>
        <v>420</v>
      </c>
      <c r="I19" s="2">
        <v>20</v>
      </c>
      <c r="J19" s="7"/>
      <c r="K19" s="7">
        <v>3.2</v>
      </c>
      <c r="L19" s="7">
        <f>D19*K19</f>
        <v>22.400000000000002</v>
      </c>
      <c r="M19" s="2" t="s">
        <v>39</v>
      </c>
      <c r="N19" s="7"/>
      <c r="O19" s="7"/>
    </row>
    <row r="20" spans="1:15" x14ac:dyDescent="0.2">
      <c r="A20" s="20" t="s">
        <v>27</v>
      </c>
      <c r="B20" s="21" t="s">
        <v>28</v>
      </c>
      <c r="C20" s="9" t="s">
        <v>16</v>
      </c>
      <c r="D20" s="22">
        <v>18</v>
      </c>
      <c r="E20" s="2"/>
      <c r="F20" s="2">
        <f>D20*E20</f>
        <v>0</v>
      </c>
      <c r="G20" s="1">
        <v>12</v>
      </c>
      <c r="H20" s="2">
        <f>D20*G20</f>
        <v>216</v>
      </c>
      <c r="I20" s="2">
        <v>30</v>
      </c>
      <c r="J20" s="2"/>
      <c r="K20" s="2">
        <v>22.3</v>
      </c>
      <c r="L20" s="7">
        <f>D20*K20</f>
        <v>401.40000000000003</v>
      </c>
      <c r="M20" s="2" t="s">
        <v>39</v>
      </c>
      <c r="N20" s="7"/>
      <c r="O20" s="7"/>
    </row>
    <row r="21" spans="1:15" x14ac:dyDescent="0.2">
      <c r="A21" s="20" t="s">
        <v>44</v>
      </c>
      <c r="B21" s="21" t="s">
        <v>45</v>
      </c>
      <c r="C21" s="9" t="s">
        <v>16</v>
      </c>
      <c r="D21" s="22">
        <v>6</v>
      </c>
      <c r="E21" s="2"/>
      <c r="F21" s="2">
        <f>D21*E21</f>
        <v>0</v>
      </c>
      <c r="G21" s="1">
        <v>12</v>
      </c>
      <c r="H21" s="2">
        <f>D21*G21</f>
        <v>72</v>
      </c>
      <c r="I21" s="2">
        <v>30</v>
      </c>
      <c r="J21" s="2"/>
      <c r="K21" s="2">
        <v>22.3</v>
      </c>
      <c r="L21" s="7">
        <f>D21*K21</f>
        <v>133.80000000000001</v>
      </c>
      <c r="M21" s="2" t="s">
        <v>39</v>
      </c>
      <c r="N21" s="7"/>
      <c r="O21" s="7"/>
    </row>
    <row r="22" spans="1:15" x14ac:dyDescent="0.2">
      <c r="A22" s="20" t="s">
        <v>33</v>
      </c>
      <c r="B22" s="21" t="s">
        <v>34</v>
      </c>
      <c r="C22" s="9" t="s">
        <v>16</v>
      </c>
      <c r="D22" s="22">
        <v>111</v>
      </c>
      <c r="E22" s="2">
        <v>13.6</v>
      </c>
      <c r="F22" s="2">
        <f>D22*E22</f>
        <v>1509.6</v>
      </c>
      <c r="G22" s="1">
        <v>16</v>
      </c>
      <c r="H22" s="2">
        <f>D22*G22</f>
        <v>1776</v>
      </c>
      <c r="I22" s="2">
        <v>30</v>
      </c>
      <c r="J22" s="2"/>
      <c r="K22" s="2">
        <v>28</v>
      </c>
      <c r="L22" s="7">
        <f>D22*K22</f>
        <v>3108</v>
      </c>
      <c r="M22" s="2" t="s">
        <v>39</v>
      </c>
      <c r="N22" s="7"/>
      <c r="O22" s="7"/>
    </row>
    <row r="23" spans="1:15" x14ac:dyDescent="0.2">
      <c r="A23" s="20" t="s">
        <v>29</v>
      </c>
      <c r="B23" s="21" t="s">
        <v>30</v>
      </c>
      <c r="C23" s="9" t="s">
        <v>16</v>
      </c>
      <c r="D23" s="22">
        <v>34</v>
      </c>
      <c r="E23" s="2"/>
      <c r="F23" s="2">
        <f>D23*E23</f>
        <v>0</v>
      </c>
      <c r="G23" s="1">
        <v>12</v>
      </c>
      <c r="H23" s="2">
        <f>D23*G23</f>
        <v>408</v>
      </c>
      <c r="I23" s="2">
        <v>30</v>
      </c>
      <c r="J23" s="2"/>
      <c r="K23" s="2">
        <v>34</v>
      </c>
      <c r="L23" s="7">
        <f>D23*K23</f>
        <v>1156</v>
      </c>
      <c r="M23" s="2" t="s">
        <v>39</v>
      </c>
      <c r="N23" s="7"/>
      <c r="O23" s="7"/>
    </row>
    <row r="24" spans="1:15" x14ac:dyDescent="0.2">
      <c r="A24" s="8" t="s">
        <v>56</v>
      </c>
      <c r="B24" s="21" t="s">
        <v>57</v>
      </c>
      <c r="C24" s="9"/>
      <c r="D24" s="22">
        <v>6</v>
      </c>
      <c r="E24" s="2">
        <v>9</v>
      </c>
      <c r="F24" s="2">
        <f>D24*E24</f>
        <v>54</v>
      </c>
      <c r="G24" s="1">
        <v>12</v>
      </c>
      <c r="H24" s="2">
        <f>D24*G24</f>
        <v>72</v>
      </c>
      <c r="I24" s="2">
        <v>30</v>
      </c>
      <c r="J24" s="2"/>
      <c r="K24" s="2">
        <v>20</v>
      </c>
      <c r="L24" s="7">
        <f>D24*K24</f>
        <v>120</v>
      </c>
      <c r="M24" s="2" t="s">
        <v>39</v>
      </c>
      <c r="N24" s="7"/>
      <c r="O24" s="7"/>
    </row>
    <row r="25" spans="1:15" x14ac:dyDescent="0.2">
      <c r="A25" s="8" t="s">
        <v>58</v>
      </c>
      <c r="B25" s="21" t="s">
        <v>59</v>
      </c>
      <c r="C25" s="9" t="s">
        <v>16</v>
      </c>
      <c r="D25" s="22">
        <v>4</v>
      </c>
      <c r="E25" s="2">
        <v>9</v>
      </c>
      <c r="F25" s="2">
        <f>D25*E25</f>
        <v>36</v>
      </c>
      <c r="G25" s="1">
        <v>12</v>
      </c>
      <c r="H25" s="2">
        <f>D25*G25</f>
        <v>48</v>
      </c>
      <c r="I25" s="2">
        <v>30</v>
      </c>
      <c r="J25" s="2"/>
      <c r="K25" s="2">
        <v>20</v>
      </c>
      <c r="L25" s="7">
        <f>D25*K25</f>
        <v>80</v>
      </c>
      <c r="M25" s="2" t="s">
        <v>39</v>
      </c>
      <c r="N25" s="7"/>
      <c r="O25" s="7"/>
    </row>
    <row r="26" spans="1:15" x14ac:dyDescent="0.2">
      <c r="A26" s="20" t="s">
        <v>31</v>
      </c>
      <c r="B26" s="21" t="s">
        <v>32</v>
      </c>
      <c r="C26" s="9" t="s">
        <v>16</v>
      </c>
      <c r="D26" s="22">
        <v>25</v>
      </c>
      <c r="E26" s="2"/>
      <c r="F26" s="2">
        <f>D26*E26</f>
        <v>0</v>
      </c>
      <c r="G26" s="1">
        <v>12</v>
      </c>
      <c r="H26" s="2">
        <f>D26*G26</f>
        <v>300</v>
      </c>
      <c r="I26" s="2">
        <v>30</v>
      </c>
      <c r="J26" s="2"/>
      <c r="K26" s="2">
        <v>22.3</v>
      </c>
      <c r="L26" s="7">
        <f>D26*K26</f>
        <v>557.5</v>
      </c>
      <c r="M26" s="2" t="s">
        <v>39</v>
      </c>
      <c r="N26" s="7"/>
      <c r="O26" s="7"/>
    </row>
    <row r="27" spans="1:15" x14ac:dyDescent="0.2">
      <c r="A27" s="20" t="s">
        <v>46</v>
      </c>
      <c r="B27" s="21" t="s">
        <v>47</v>
      </c>
      <c r="C27" s="9" t="s">
        <v>16</v>
      </c>
      <c r="D27" s="22">
        <v>12</v>
      </c>
      <c r="E27" s="2">
        <v>22</v>
      </c>
      <c r="F27" s="2">
        <f>D27*E27</f>
        <v>264</v>
      </c>
      <c r="G27" s="1">
        <v>33</v>
      </c>
      <c r="H27" s="2">
        <f>D27*G27</f>
        <v>396</v>
      </c>
      <c r="I27" s="2">
        <v>45</v>
      </c>
      <c r="J27" s="2"/>
      <c r="K27" s="2">
        <v>62</v>
      </c>
      <c r="L27" s="7">
        <f>D27*K27</f>
        <v>744</v>
      </c>
      <c r="M27" s="2" t="s">
        <v>39</v>
      </c>
      <c r="N27" s="7"/>
      <c r="O27" s="7"/>
    </row>
    <row r="28" spans="1:15" x14ac:dyDescent="0.2">
      <c r="A28" s="20" t="s">
        <v>37</v>
      </c>
      <c r="B28" s="21" t="s">
        <v>38</v>
      </c>
      <c r="C28" s="9" t="s">
        <v>16</v>
      </c>
      <c r="D28" s="22">
        <v>12</v>
      </c>
      <c r="E28" s="2">
        <v>22</v>
      </c>
      <c r="F28" s="2">
        <f>D28*E28</f>
        <v>264</v>
      </c>
      <c r="G28" s="1">
        <v>33</v>
      </c>
      <c r="H28" s="2">
        <f>D28*G28</f>
        <v>396</v>
      </c>
      <c r="I28" s="2">
        <v>45</v>
      </c>
      <c r="J28" s="2"/>
      <c r="K28" s="2">
        <v>70</v>
      </c>
      <c r="L28" s="7">
        <f>D28*K28</f>
        <v>840</v>
      </c>
      <c r="M28" s="2" t="s">
        <v>39</v>
      </c>
      <c r="N28" s="7"/>
      <c r="O28" s="7"/>
    </row>
    <row r="29" spans="1:15" x14ac:dyDescent="0.2">
      <c r="A29" s="8" t="s">
        <v>54</v>
      </c>
      <c r="B29" s="21" t="s">
        <v>55</v>
      </c>
      <c r="C29" s="9"/>
      <c r="D29" s="22">
        <v>5</v>
      </c>
      <c r="E29" s="2">
        <v>22</v>
      </c>
      <c r="F29" s="2">
        <f>D29*E29</f>
        <v>110</v>
      </c>
      <c r="G29" s="1">
        <v>33</v>
      </c>
      <c r="H29" s="2">
        <f>D29*G29</f>
        <v>165</v>
      </c>
      <c r="I29" s="2">
        <v>45</v>
      </c>
      <c r="J29" s="2"/>
      <c r="K29" s="2">
        <v>62</v>
      </c>
      <c r="L29" s="7">
        <f>D29*K29</f>
        <v>310</v>
      </c>
      <c r="M29" s="2" t="s">
        <v>39</v>
      </c>
      <c r="N29" s="7"/>
      <c r="O29" s="7"/>
    </row>
    <row r="30" spans="1:15" x14ac:dyDescent="0.2">
      <c r="A30" s="8" t="s">
        <v>52</v>
      </c>
      <c r="B30" s="21" t="s">
        <v>53</v>
      </c>
      <c r="C30" s="9" t="s">
        <v>16</v>
      </c>
      <c r="D30" s="22">
        <v>2</v>
      </c>
      <c r="E30" s="2">
        <v>22</v>
      </c>
      <c r="F30" s="2">
        <f>D30*E30</f>
        <v>44</v>
      </c>
      <c r="G30" s="1">
        <v>33</v>
      </c>
      <c r="H30" s="2">
        <f>D30*G30</f>
        <v>66</v>
      </c>
      <c r="I30" s="2">
        <v>45</v>
      </c>
      <c r="J30" s="2"/>
      <c r="K30" s="2">
        <v>62</v>
      </c>
      <c r="L30" s="7">
        <f>D30*K30</f>
        <v>124</v>
      </c>
      <c r="M30" s="2" t="s">
        <v>39</v>
      </c>
      <c r="N30" s="7"/>
      <c r="O30" s="7"/>
    </row>
    <row r="31" spans="1:15" x14ac:dyDescent="0.2">
      <c r="A31" s="8" t="s">
        <v>50</v>
      </c>
      <c r="B31" s="21" t="s">
        <v>51</v>
      </c>
      <c r="C31" s="9"/>
      <c r="D31" s="22">
        <v>15</v>
      </c>
      <c r="E31" s="2">
        <v>22</v>
      </c>
      <c r="F31" s="2">
        <f>D31*E31</f>
        <v>330</v>
      </c>
      <c r="G31" s="1">
        <v>33</v>
      </c>
      <c r="H31" s="2">
        <f>D31*G31</f>
        <v>495</v>
      </c>
      <c r="I31" s="2">
        <v>45</v>
      </c>
      <c r="J31" s="2"/>
      <c r="K31" s="2">
        <v>62</v>
      </c>
      <c r="L31" s="7">
        <f>D31*K31</f>
        <v>930</v>
      </c>
      <c r="M31" s="2" t="s">
        <v>39</v>
      </c>
      <c r="N31" s="7"/>
      <c r="O31" s="7"/>
    </row>
    <row r="32" spans="1:15" x14ac:dyDescent="0.2">
      <c r="A32" s="8" t="s">
        <v>367</v>
      </c>
      <c r="B32" s="21" t="s">
        <v>368</v>
      </c>
      <c r="C32" s="9" t="s">
        <v>16</v>
      </c>
      <c r="D32" s="22">
        <v>3</v>
      </c>
      <c r="E32" s="2"/>
      <c r="F32" s="2">
        <f>D32*E32</f>
        <v>0</v>
      </c>
      <c r="G32" s="1">
        <v>100</v>
      </c>
      <c r="H32" s="2">
        <f>D32*G32</f>
        <v>300</v>
      </c>
      <c r="I32" s="2">
        <v>30</v>
      </c>
      <c r="J32" s="7"/>
      <c r="K32" s="2">
        <v>250</v>
      </c>
      <c r="L32" s="7">
        <f>D32*K32</f>
        <v>750</v>
      </c>
      <c r="M32" s="2" t="s">
        <v>99</v>
      </c>
      <c r="N32" s="7"/>
      <c r="O32" s="7"/>
    </row>
    <row r="33" spans="1:15" x14ac:dyDescent="0.2">
      <c r="A33" s="8" t="s">
        <v>334</v>
      </c>
      <c r="B33" s="21" t="s">
        <v>93</v>
      </c>
      <c r="C33" s="9" t="s">
        <v>16</v>
      </c>
      <c r="D33" s="22">
        <v>1</v>
      </c>
      <c r="E33" s="2"/>
      <c r="F33" s="2">
        <f>D33*E33</f>
        <v>0</v>
      </c>
      <c r="G33" s="1">
        <v>150</v>
      </c>
      <c r="H33" s="2">
        <f>D33*G33</f>
        <v>150</v>
      </c>
      <c r="I33" s="2">
        <v>30</v>
      </c>
      <c r="J33" s="7"/>
      <c r="K33" s="2">
        <v>350</v>
      </c>
      <c r="L33" s="7">
        <f>D33*K33</f>
        <v>350</v>
      </c>
      <c r="M33" s="2" t="s">
        <v>99</v>
      </c>
      <c r="N33" s="7"/>
      <c r="O33" s="7"/>
    </row>
    <row r="34" spans="1:15" x14ac:dyDescent="0.2">
      <c r="A34" s="8" t="s">
        <v>91</v>
      </c>
      <c r="B34" s="21" t="s">
        <v>92</v>
      </c>
      <c r="C34" s="9" t="s">
        <v>16</v>
      </c>
      <c r="D34" s="22">
        <v>1</v>
      </c>
      <c r="E34" s="2">
        <v>247.5</v>
      </c>
      <c r="F34" s="2">
        <f>D34*E34</f>
        <v>247.5</v>
      </c>
      <c r="G34" s="1">
        <v>247.5</v>
      </c>
      <c r="H34" s="2">
        <f>D34*G34</f>
        <v>247.5</v>
      </c>
      <c r="I34" s="2">
        <v>30</v>
      </c>
      <c r="J34" s="7"/>
      <c r="K34" s="2">
        <v>390</v>
      </c>
      <c r="L34" s="7">
        <f>D34*K34</f>
        <v>390</v>
      </c>
      <c r="M34" s="2" t="s">
        <v>99</v>
      </c>
      <c r="N34" s="7"/>
      <c r="O34" s="7"/>
    </row>
    <row r="35" spans="1:15" x14ac:dyDescent="0.2">
      <c r="A35" s="8" t="s">
        <v>95</v>
      </c>
      <c r="B35" s="21" t="s">
        <v>96</v>
      </c>
      <c r="C35" s="9" t="s">
        <v>16</v>
      </c>
      <c r="D35" s="22">
        <v>3</v>
      </c>
      <c r="E35" s="2"/>
      <c r="F35" s="2">
        <f>D35*E35</f>
        <v>0</v>
      </c>
      <c r="G35" s="1">
        <v>70</v>
      </c>
      <c r="H35" s="2">
        <f>D35*G35</f>
        <v>210</v>
      </c>
      <c r="I35" s="2">
        <v>30</v>
      </c>
      <c r="J35" s="7"/>
      <c r="K35" s="2">
        <v>250</v>
      </c>
      <c r="L35" s="7">
        <f>D35*K35</f>
        <v>750</v>
      </c>
      <c r="M35" s="2" t="s">
        <v>99</v>
      </c>
      <c r="N35" s="7"/>
      <c r="O35" s="7"/>
    </row>
    <row r="36" spans="1:15" x14ac:dyDescent="0.2">
      <c r="A36" s="8" t="s">
        <v>89</v>
      </c>
      <c r="B36" s="21" t="s">
        <v>90</v>
      </c>
      <c r="C36" s="9"/>
      <c r="D36" s="22">
        <v>4</v>
      </c>
      <c r="E36" s="2">
        <v>151.25</v>
      </c>
      <c r="F36" s="2">
        <f>D36*E36</f>
        <v>605</v>
      </c>
      <c r="G36" s="1">
        <v>151.25</v>
      </c>
      <c r="H36" s="2">
        <f>D36*G36</f>
        <v>605</v>
      </c>
      <c r="I36" s="2">
        <v>30</v>
      </c>
      <c r="J36" s="7"/>
      <c r="K36" s="2">
        <v>252</v>
      </c>
      <c r="L36" s="7">
        <f>D36*K36</f>
        <v>1008</v>
      </c>
      <c r="M36" s="2" t="s">
        <v>99</v>
      </c>
      <c r="N36" s="7"/>
      <c r="O36" s="7"/>
    </row>
    <row r="37" spans="1:15" x14ac:dyDescent="0.2">
      <c r="A37" s="8" t="s">
        <v>335</v>
      </c>
      <c r="B37" s="21" t="s">
        <v>94</v>
      </c>
      <c r="C37" s="9" t="s">
        <v>16</v>
      </c>
      <c r="D37" s="22">
        <v>3</v>
      </c>
      <c r="E37" s="2"/>
      <c r="F37" s="2">
        <f>D37*E37</f>
        <v>0</v>
      </c>
      <c r="G37" s="1">
        <v>70</v>
      </c>
      <c r="H37" s="2">
        <f>D37*G37</f>
        <v>210</v>
      </c>
      <c r="I37" s="2">
        <v>30</v>
      </c>
      <c r="J37" s="7"/>
      <c r="K37" s="2">
        <v>250</v>
      </c>
      <c r="L37" s="7">
        <f>D37*K37</f>
        <v>750</v>
      </c>
      <c r="M37" s="2" t="s">
        <v>99</v>
      </c>
      <c r="N37" s="7"/>
      <c r="O37" s="7"/>
    </row>
    <row r="38" spans="1:15" x14ac:dyDescent="0.2">
      <c r="A38" s="20" t="s">
        <v>320</v>
      </c>
      <c r="B38" s="21" t="s">
        <v>123</v>
      </c>
      <c r="C38" s="9"/>
      <c r="D38" s="22">
        <v>72</v>
      </c>
      <c r="E38" s="2"/>
      <c r="F38" s="2">
        <f>E38*D38</f>
        <v>0</v>
      </c>
      <c r="G38" s="1">
        <v>15</v>
      </c>
      <c r="H38" s="2">
        <f>D38*G38</f>
        <v>1080</v>
      </c>
      <c r="I38" s="2"/>
      <c r="J38" s="7"/>
      <c r="K38" s="7">
        <v>4</v>
      </c>
      <c r="L38" s="7">
        <f>D38*K38</f>
        <v>288</v>
      </c>
      <c r="M38" s="2" t="s">
        <v>124</v>
      </c>
      <c r="N38" s="7"/>
      <c r="O38" s="7"/>
    </row>
    <row r="39" spans="1:15" x14ac:dyDescent="0.2">
      <c r="A39" s="2" t="s">
        <v>336</v>
      </c>
      <c r="B39" s="21" t="s">
        <v>125</v>
      </c>
      <c r="C39" s="9"/>
      <c r="D39" s="22">
        <v>7</v>
      </c>
      <c r="E39" s="2"/>
      <c r="F39" s="2">
        <f>E39*D39</f>
        <v>0</v>
      </c>
      <c r="G39" s="1">
        <v>17</v>
      </c>
      <c r="H39" s="2">
        <f>D39*G39</f>
        <v>119</v>
      </c>
      <c r="I39" s="2"/>
      <c r="J39" s="7">
        <v>3</v>
      </c>
      <c r="K39" s="7">
        <v>30</v>
      </c>
      <c r="L39" s="7">
        <f>D39*K39</f>
        <v>210</v>
      </c>
      <c r="M39" s="2" t="s">
        <v>21</v>
      </c>
      <c r="N39" s="7"/>
      <c r="O39" s="7"/>
    </row>
    <row r="40" spans="1:15" x14ac:dyDescent="0.2">
      <c r="A40" s="8" t="s">
        <v>42</v>
      </c>
      <c r="B40" s="21" t="s">
        <v>43</v>
      </c>
      <c r="C40" s="9"/>
      <c r="D40" s="22">
        <v>5</v>
      </c>
      <c r="E40" s="2">
        <v>118.8</v>
      </c>
      <c r="F40" s="2">
        <f>D40*E40</f>
        <v>594</v>
      </c>
      <c r="G40" s="1">
        <v>118.8</v>
      </c>
      <c r="H40" s="2">
        <f>D40*G40</f>
        <v>594</v>
      </c>
      <c r="I40" s="2"/>
      <c r="J40" s="2">
        <v>5</v>
      </c>
      <c r="K40" s="2">
        <v>90</v>
      </c>
      <c r="L40" s="7">
        <f>D40*K40</f>
        <v>450</v>
      </c>
      <c r="M40" s="2" t="s">
        <v>21</v>
      </c>
      <c r="N40" s="7"/>
      <c r="O40" s="7"/>
    </row>
    <row r="41" spans="1:15" x14ac:dyDescent="0.2">
      <c r="A41" s="20" t="s">
        <v>10</v>
      </c>
      <c r="B41" s="21" t="s">
        <v>11</v>
      </c>
      <c r="C41" s="9"/>
      <c r="D41" s="22">
        <v>32</v>
      </c>
      <c r="E41" s="2">
        <v>50</v>
      </c>
      <c r="F41" s="2">
        <f>D41*E41</f>
        <v>1600</v>
      </c>
      <c r="G41" s="1">
        <v>75</v>
      </c>
      <c r="H41" s="2">
        <f>D41*G41</f>
        <v>2400</v>
      </c>
      <c r="I41" s="2"/>
      <c r="J41" s="2">
        <v>5</v>
      </c>
      <c r="K41" s="2">
        <v>300</v>
      </c>
      <c r="L41" s="7">
        <f>D41*K41</f>
        <v>9600</v>
      </c>
      <c r="M41" s="2" t="s">
        <v>21</v>
      </c>
      <c r="N41" s="7"/>
      <c r="O41" s="7"/>
    </row>
    <row r="42" spans="1:15" x14ac:dyDescent="0.2">
      <c r="A42" s="8" t="s">
        <v>40</v>
      </c>
      <c r="B42" s="21" t="s">
        <v>41</v>
      </c>
      <c r="C42" s="9"/>
      <c r="D42" s="22">
        <v>4</v>
      </c>
      <c r="E42" s="2">
        <v>118.8</v>
      </c>
      <c r="F42" s="2">
        <f>D42*E42</f>
        <v>475.2</v>
      </c>
      <c r="G42" s="1">
        <v>118.8</v>
      </c>
      <c r="H42" s="2">
        <f>D42*G42</f>
        <v>475.2</v>
      </c>
      <c r="I42" s="2"/>
      <c r="J42" s="2">
        <v>5</v>
      </c>
      <c r="K42" s="2">
        <v>90</v>
      </c>
      <c r="L42" s="7">
        <f>D42*K42</f>
        <v>360</v>
      </c>
      <c r="M42" s="2" t="s">
        <v>21</v>
      </c>
      <c r="N42" s="7"/>
      <c r="O42" s="7"/>
    </row>
    <row r="43" spans="1:15" x14ac:dyDescent="0.2">
      <c r="A43" s="20" t="s">
        <v>12</v>
      </c>
      <c r="B43" s="21" t="s">
        <v>13</v>
      </c>
      <c r="C43" s="9"/>
      <c r="D43" s="22">
        <v>32</v>
      </c>
      <c r="E43" s="2">
        <v>50</v>
      </c>
      <c r="F43" s="2">
        <f>D43*E43</f>
        <v>1600</v>
      </c>
      <c r="G43" s="1">
        <v>75</v>
      </c>
      <c r="H43" s="2">
        <f>D43*G43</f>
        <v>2400</v>
      </c>
      <c r="I43" s="2"/>
      <c r="J43" s="2">
        <v>5</v>
      </c>
      <c r="K43" s="2">
        <v>300</v>
      </c>
      <c r="L43" s="7">
        <f>D43*K43</f>
        <v>9600</v>
      </c>
      <c r="M43" s="2" t="s">
        <v>21</v>
      </c>
      <c r="N43" s="7"/>
      <c r="O43" s="7"/>
    </row>
    <row r="44" spans="1:15" x14ac:dyDescent="0.2">
      <c r="A44" s="20" t="s">
        <v>76</v>
      </c>
      <c r="B44" s="21" t="s">
        <v>77</v>
      </c>
      <c r="C44" s="9"/>
      <c r="D44" s="22">
        <v>2</v>
      </c>
      <c r="E44" s="2"/>
      <c r="F44" s="2">
        <f>D44*E44</f>
        <v>0</v>
      </c>
      <c r="G44" s="1">
        <v>105</v>
      </c>
      <c r="H44" s="2">
        <f>D44*G44</f>
        <v>210</v>
      </c>
      <c r="I44" s="2"/>
      <c r="J44" s="2">
        <v>5</v>
      </c>
      <c r="K44" s="2">
        <v>250</v>
      </c>
      <c r="L44" s="7">
        <f>D44*K44</f>
        <v>500</v>
      </c>
      <c r="M44" s="2" t="s">
        <v>21</v>
      </c>
      <c r="N44" s="7"/>
      <c r="O44" s="7"/>
    </row>
    <row r="45" spans="1:15" x14ac:dyDescent="0.2">
      <c r="A45" s="8" t="s">
        <v>321</v>
      </c>
      <c r="B45" s="21" t="s">
        <v>134</v>
      </c>
      <c r="C45" s="9"/>
      <c r="D45" s="22">
        <v>317</v>
      </c>
      <c r="E45" s="2"/>
      <c r="F45" s="2">
        <f>E45*D45</f>
        <v>0</v>
      </c>
      <c r="G45" s="1">
        <v>9</v>
      </c>
      <c r="H45" s="2">
        <f>D45*G45</f>
        <v>2853</v>
      </c>
      <c r="I45" s="2"/>
      <c r="J45" s="7"/>
      <c r="K45" s="2">
        <v>1</v>
      </c>
      <c r="L45" s="7">
        <f>D45*K45</f>
        <v>317</v>
      </c>
      <c r="M45" s="2" t="s">
        <v>139</v>
      </c>
      <c r="N45" s="7"/>
      <c r="O45" s="7"/>
    </row>
    <row r="46" spans="1:15" x14ac:dyDescent="0.2">
      <c r="A46" s="8" t="s">
        <v>322</v>
      </c>
      <c r="B46" s="21" t="s">
        <v>135</v>
      </c>
      <c r="C46" s="9"/>
      <c r="D46" s="22">
        <v>500</v>
      </c>
      <c r="E46" s="2"/>
      <c r="F46" s="2">
        <f>E46*D46</f>
        <v>0</v>
      </c>
      <c r="G46" s="1">
        <v>9</v>
      </c>
      <c r="H46" s="2">
        <f>D46*G46</f>
        <v>4500</v>
      </c>
      <c r="I46" s="2"/>
      <c r="J46" s="7"/>
      <c r="K46" s="2">
        <v>1</v>
      </c>
      <c r="L46" s="7">
        <f>D46*K46</f>
        <v>500</v>
      </c>
      <c r="M46" s="2" t="s">
        <v>139</v>
      </c>
      <c r="N46" s="7"/>
      <c r="O46" s="7"/>
    </row>
    <row r="47" spans="1:15" x14ac:dyDescent="0.2">
      <c r="A47" s="8" t="s">
        <v>323</v>
      </c>
      <c r="B47" s="21" t="s">
        <v>136</v>
      </c>
      <c r="C47" s="9"/>
      <c r="D47" s="22">
        <v>330</v>
      </c>
      <c r="E47" s="2"/>
      <c r="F47" s="2">
        <f>E47*D47</f>
        <v>0</v>
      </c>
      <c r="G47" s="1">
        <v>1</v>
      </c>
      <c r="H47" s="2">
        <f>D47*G47</f>
        <v>330</v>
      </c>
      <c r="I47" s="2"/>
      <c r="J47" s="7"/>
      <c r="K47" s="2">
        <v>1</v>
      </c>
      <c r="L47" s="7">
        <f>D47*K47</f>
        <v>330</v>
      </c>
      <c r="M47" s="2" t="s">
        <v>139</v>
      </c>
      <c r="N47" s="7"/>
      <c r="O47" s="7"/>
    </row>
    <row r="48" spans="1:15" x14ac:dyDescent="0.2">
      <c r="A48" s="8" t="s">
        <v>82</v>
      </c>
      <c r="B48" s="21" t="s">
        <v>97</v>
      </c>
      <c r="C48" s="9"/>
      <c r="D48" s="22">
        <v>8</v>
      </c>
      <c r="E48" s="2"/>
      <c r="F48" s="2">
        <f>D48*E48</f>
        <v>0</v>
      </c>
      <c r="G48" s="1">
        <v>9</v>
      </c>
      <c r="H48" s="2">
        <f>D48*G48</f>
        <v>72</v>
      </c>
      <c r="I48" s="2"/>
      <c r="J48" s="7">
        <v>2</v>
      </c>
      <c r="K48" s="7">
        <v>2</v>
      </c>
      <c r="L48" s="7">
        <f>D48*K48</f>
        <v>16</v>
      </c>
      <c r="M48" s="2" t="s">
        <v>79</v>
      </c>
      <c r="N48" s="7"/>
      <c r="O48" s="7"/>
    </row>
    <row r="49" spans="1:15" x14ac:dyDescent="0.2">
      <c r="A49" s="8" t="s">
        <v>83</v>
      </c>
      <c r="B49" s="21" t="s">
        <v>98</v>
      </c>
      <c r="C49" s="9"/>
      <c r="D49" s="22">
        <v>35</v>
      </c>
      <c r="E49" s="2"/>
      <c r="F49" s="2">
        <f>D49*E49</f>
        <v>0</v>
      </c>
      <c r="G49" s="1">
        <v>9</v>
      </c>
      <c r="H49" s="2">
        <f>D49*G49</f>
        <v>315</v>
      </c>
      <c r="I49" s="2"/>
      <c r="J49" s="7">
        <v>4</v>
      </c>
      <c r="K49" s="7">
        <v>4</v>
      </c>
      <c r="L49" s="7">
        <f>D49*K49</f>
        <v>140</v>
      </c>
      <c r="M49" s="2" t="s">
        <v>79</v>
      </c>
      <c r="N49" s="7"/>
      <c r="O49" s="7"/>
    </row>
    <row r="50" spans="1:15" x14ac:dyDescent="0.2">
      <c r="A50" s="20" t="s">
        <v>108</v>
      </c>
      <c r="B50" s="21" t="s">
        <v>109</v>
      </c>
      <c r="C50" s="9"/>
      <c r="D50" s="22">
        <v>42</v>
      </c>
      <c r="E50" s="2"/>
      <c r="F50" s="2">
        <f>D50*E50</f>
        <v>0</v>
      </c>
      <c r="G50" s="1">
        <v>45</v>
      </c>
      <c r="H50" s="2">
        <f>D50*G50</f>
        <v>1890</v>
      </c>
      <c r="I50" s="2"/>
      <c r="J50" s="7">
        <v>6</v>
      </c>
      <c r="K50" s="7">
        <v>10</v>
      </c>
      <c r="L50" s="7">
        <f>D50*K50</f>
        <v>420</v>
      </c>
      <c r="M50" s="2" t="s">
        <v>79</v>
      </c>
      <c r="N50" s="7"/>
      <c r="O50" s="7"/>
    </row>
    <row r="51" spans="1:15" x14ac:dyDescent="0.2">
      <c r="A51" s="20" t="s">
        <v>48</v>
      </c>
      <c r="B51" s="21" t="s">
        <v>49</v>
      </c>
      <c r="C51" s="9"/>
      <c r="D51" s="22">
        <v>98</v>
      </c>
      <c r="E51" s="2">
        <v>25</v>
      </c>
      <c r="F51" s="2">
        <f>D51*E51</f>
        <v>2450</v>
      </c>
      <c r="G51" s="1">
        <v>35</v>
      </c>
      <c r="H51" s="2">
        <f>D51*G51</f>
        <v>3430</v>
      </c>
      <c r="I51" s="2"/>
      <c r="J51" s="2">
        <v>8</v>
      </c>
      <c r="K51" s="2">
        <v>6</v>
      </c>
      <c r="L51" s="7">
        <f>D51*K51</f>
        <v>588</v>
      </c>
      <c r="M51" s="2" t="s">
        <v>79</v>
      </c>
      <c r="N51" s="7"/>
      <c r="O51" s="7">
        <v>6</v>
      </c>
    </row>
    <row r="52" spans="1:15" x14ac:dyDescent="0.2">
      <c r="A52" s="20" t="s">
        <v>324</v>
      </c>
      <c r="B52" s="21" t="s">
        <v>81</v>
      </c>
      <c r="C52" s="9"/>
      <c r="D52" s="22">
        <v>293</v>
      </c>
      <c r="E52" s="2"/>
      <c r="F52" s="2">
        <f>D52*E52</f>
        <v>0</v>
      </c>
      <c r="G52" s="1">
        <v>2</v>
      </c>
      <c r="H52" s="2">
        <f>D52*G52</f>
        <v>586</v>
      </c>
      <c r="I52" s="2"/>
      <c r="J52" s="7"/>
      <c r="K52" s="2">
        <v>7</v>
      </c>
      <c r="L52" s="7">
        <f>D52*K52</f>
        <v>2051</v>
      </c>
      <c r="M52" s="2" t="s">
        <v>80</v>
      </c>
      <c r="N52" s="7"/>
      <c r="O52" s="7"/>
    </row>
    <row r="53" spans="1:15" x14ac:dyDescent="0.2">
      <c r="A53" s="20" t="s">
        <v>72</v>
      </c>
      <c r="B53" s="21" t="s">
        <v>73</v>
      </c>
      <c r="C53" s="9"/>
      <c r="D53" s="22">
        <v>221</v>
      </c>
      <c r="E53" s="2"/>
      <c r="F53" s="2">
        <f>D53*E53</f>
        <v>0</v>
      </c>
      <c r="G53" s="1">
        <v>2</v>
      </c>
      <c r="H53" s="2">
        <f>D53*G53</f>
        <v>442</v>
      </c>
      <c r="I53" s="2"/>
      <c r="J53" s="2"/>
      <c r="K53" s="2">
        <v>7</v>
      </c>
      <c r="L53" s="7">
        <f>D53*K53</f>
        <v>1547</v>
      </c>
      <c r="M53" s="2" t="s">
        <v>80</v>
      </c>
      <c r="N53" s="7"/>
      <c r="O53" s="7"/>
    </row>
    <row r="54" spans="1:15" x14ac:dyDescent="0.2">
      <c r="A54" s="20" t="s">
        <v>70</v>
      </c>
      <c r="B54" s="21" t="s">
        <v>71</v>
      </c>
      <c r="C54" s="9"/>
      <c r="D54" s="22">
        <v>192</v>
      </c>
      <c r="E54" s="2"/>
      <c r="F54" s="2">
        <f>D54*E54</f>
        <v>0</v>
      </c>
      <c r="G54" s="1">
        <v>2</v>
      </c>
      <c r="H54" s="2">
        <f>D54*G54</f>
        <v>384</v>
      </c>
      <c r="I54" s="2"/>
      <c r="J54" s="2"/>
      <c r="K54" s="2">
        <v>7</v>
      </c>
      <c r="L54" s="7">
        <f>D54*K54</f>
        <v>1344</v>
      </c>
      <c r="M54" s="2" t="s">
        <v>80</v>
      </c>
      <c r="N54" s="7"/>
      <c r="O54" s="7"/>
    </row>
    <row r="55" spans="1:15" x14ac:dyDescent="0.2">
      <c r="A55" s="20" t="s">
        <v>74</v>
      </c>
      <c r="B55" s="21" t="s">
        <v>75</v>
      </c>
      <c r="C55" s="9"/>
      <c r="D55" s="22">
        <v>93</v>
      </c>
      <c r="E55" s="2"/>
      <c r="F55" s="2">
        <f>D55*E55</f>
        <v>0</v>
      </c>
      <c r="G55" s="1">
        <v>2</v>
      </c>
      <c r="H55" s="2">
        <f>D55*G55</f>
        <v>186</v>
      </c>
      <c r="I55" s="2"/>
      <c r="J55" s="2"/>
      <c r="K55" s="2">
        <v>7</v>
      </c>
      <c r="L55" s="7">
        <f>D55*K55</f>
        <v>651</v>
      </c>
      <c r="M55" s="2" t="s">
        <v>80</v>
      </c>
      <c r="N55" s="7"/>
      <c r="O55" s="7"/>
    </row>
    <row r="56" spans="1:15" x14ac:dyDescent="0.2">
      <c r="A56" s="8" t="s">
        <v>78</v>
      </c>
      <c r="B56" s="21" t="s">
        <v>75</v>
      </c>
      <c r="C56" s="9"/>
      <c r="D56" s="22">
        <v>40</v>
      </c>
      <c r="E56" s="2"/>
      <c r="F56" s="2">
        <f>D56*E56</f>
        <v>0</v>
      </c>
      <c r="G56" s="1">
        <v>2</v>
      </c>
      <c r="H56" s="2">
        <f>D56*G56</f>
        <v>80</v>
      </c>
      <c r="I56" s="2"/>
      <c r="J56" s="2"/>
      <c r="K56" s="2">
        <v>7</v>
      </c>
      <c r="L56" s="7">
        <f>D56*K56</f>
        <v>280</v>
      </c>
      <c r="M56" s="2" t="s">
        <v>80</v>
      </c>
      <c r="N56" s="7"/>
      <c r="O56" s="7"/>
    </row>
    <row r="57" spans="1:15" x14ac:dyDescent="0.2">
      <c r="A57" s="8" t="s">
        <v>60</v>
      </c>
      <c r="B57" s="21" t="s">
        <v>61</v>
      </c>
      <c r="C57" s="9" t="s">
        <v>16</v>
      </c>
      <c r="D57" s="22">
        <v>11</v>
      </c>
      <c r="E57" s="2">
        <v>9</v>
      </c>
      <c r="F57" s="2">
        <f>D57*E57</f>
        <v>99</v>
      </c>
      <c r="G57" s="1">
        <v>12</v>
      </c>
      <c r="H57" s="2">
        <f>D57*G57</f>
        <v>132</v>
      </c>
      <c r="I57" s="2">
        <v>30</v>
      </c>
      <c r="J57" s="2"/>
      <c r="K57" s="2">
        <v>20</v>
      </c>
      <c r="L57" s="7">
        <f>D57*K57</f>
        <v>220</v>
      </c>
      <c r="M57" s="2" t="s">
        <v>22</v>
      </c>
      <c r="N57" s="7"/>
      <c r="O57" s="7"/>
    </row>
    <row r="58" spans="1:15" x14ac:dyDescent="0.2">
      <c r="A58" s="20" t="s">
        <v>19</v>
      </c>
      <c r="B58" s="21" t="s">
        <v>20</v>
      </c>
      <c r="C58" s="9" t="s">
        <v>16</v>
      </c>
      <c r="D58" s="22">
        <v>4</v>
      </c>
      <c r="E58" s="2">
        <v>0</v>
      </c>
      <c r="F58" s="2">
        <f>D58*E58</f>
        <v>0</v>
      </c>
      <c r="G58" s="1">
        <v>12</v>
      </c>
      <c r="H58" s="2">
        <f>D58*G58</f>
        <v>48</v>
      </c>
      <c r="I58" s="2">
        <v>30</v>
      </c>
      <c r="J58" s="2"/>
      <c r="K58" s="2">
        <v>40</v>
      </c>
      <c r="L58" s="7">
        <f>D58*K58</f>
        <v>160</v>
      </c>
      <c r="M58" s="2" t="s">
        <v>22</v>
      </c>
      <c r="N58" s="5" t="s">
        <v>366</v>
      </c>
      <c r="O58" s="7"/>
    </row>
    <row r="59" spans="1:15" x14ac:dyDescent="0.2">
      <c r="A59" s="20" t="s">
        <v>35</v>
      </c>
      <c r="B59" s="21" t="s">
        <v>36</v>
      </c>
      <c r="C59" s="9" t="s">
        <v>16</v>
      </c>
      <c r="D59" s="22">
        <v>31</v>
      </c>
      <c r="E59" s="2"/>
      <c r="F59" s="2">
        <f>D59*E59</f>
        <v>0</v>
      </c>
      <c r="G59" s="1">
        <v>12</v>
      </c>
      <c r="H59" s="2">
        <f>D59*G59</f>
        <v>372</v>
      </c>
      <c r="I59" s="2">
        <v>30</v>
      </c>
      <c r="J59" s="2"/>
      <c r="K59" s="2">
        <v>31</v>
      </c>
      <c r="L59" s="7">
        <f>D59*K59</f>
        <v>961</v>
      </c>
      <c r="M59" s="2" t="s">
        <v>22</v>
      </c>
      <c r="N59" s="7"/>
      <c r="O59" s="7"/>
    </row>
    <row r="60" spans="1:15" x14ac:dyDescent="0.2">
      <c r="A60" s="20" t="s">
        <v>62</v>
      </c>
      <c r="B60" s="21" t="s">
        <v>63</v>
      </c>
      <c r="C60" s="9" t="s">
        <v>16</v>
      </c>
      <c r="D60" s="22">
        <v>39</v>
      </c>
      <c r="E60" s="2">
        <v>9</v>
      </c>
      <c r="F60" s="2">
        <f>D60*E60</f>
        <v>351</v>
      </c>
      <c r="G60" s="1">
        <v>12</v>
      </c>
      <c r="H60" s="2">
        <f>D60*G60</f>
        <v>468</v>
      </c>
      <c r="I60" s="2">
        <v>30</v>
      </c>
      <c r="J60" s="2"/>
      <c r="K60" s="2">
        <v>20</v>
      </c>
      <c r="L60" s="7">
        <f>D60*K60</f>
        <v>780</v>
      </c>
      <c r="M60" s="2" t="s">
        <v>22</v>
      </c>
      <c r="N60" s="7"/>
      <c r="O60" s="7"/>
    </row>
    <row r="61" spans="1:15" x14ac:dyDescent="0.2">
      <c r="A61" s="20" t="s">
        <v>24</v>
      </c>
      <c r="B61" s="21" t="s">
        <v>25</v>
      </c>
      <c r="C61" s="9" t="s">
        <v>16</v>
      </c>
      <c r="D61" s="22">
        <v>96</v>
      </c>
      <c r="E61" s="2">
        <v>16</v>
      </c>
      <c r="F61" s="2">
        <f>D61*E61</f>
        <v>1536</v>
      </c>
      <c r="G61" s="1">
        <v>18</v>
      </c>
      <c r="H61" s="2">
        <f>D61*G61</f>
        <v>1728</v>
      </c>
      <c r="I61" s="2">
        <v>30</v>
      </c>
      <c r="J61" s="2"/>
      <c r="K61" s="2">
        <v>31</v>
      </c>
      <c r="L61" s="7">
        <f>D61*K61</f>
        <v>2976</v>
      </c>
      <c r="M61" s="2" t="s">
        <v>22</v>
      </c>
      <c r="N61" s="7"/>
      <c r="O61" s="7"/>
    </row>
    <row r="62" spans="1:15" x14ac:dyDescent="0.2">
      <c r="A62" s="20" t="s">
        <v>17</v>
      </c>
      <c r="B62" s="21" t="s">
        <v>18</v>
      </c>
      <c r="C62" s="9" t="s">
        <v>16</v>
      </c>
      <c r="D62" s="22">
        <v>16</v>
      </c>
      <c r="E62" s="2">
        <v>0</v>
      </c>
      <c r="F62" s="2">
        <f>D62*E62</f>
        <v>0</v>
      </c>
      <c r="G62" s="1">
        <v>12</v>
      </c>
      <c r="H62" s="2">
        <f>D62*G62</f>
        <v>192</v>
      </c>
      <c r="I62" s="2">
        <v>30</v>
      </c>
      <c r="J62" s="2"/>
      <c r="K62" s="2">
        <v>40</v>
      </c>
      <c r="L62" s="7">
        <f>D62*K62</f>
        <v>640</v>
      </c>
      <c r="M62" s="2" t="s">
        <v>22</v>
      </c>
      <c r="N62" s="5" t="s">
        <v>366</v>
      </c>
      <c r="O62" s="7"/>
    </row>
    <row r="63" spans="1:15" x14ac:dyDescent="0.2">
      <c r="A63" s="20" t="s">
        <v>14</v>
      </c>
      <c r="B63" s="21" t="s">
        <v>15</v>
      </c>
      <c r="C63" s="9" t="s">
        <v>16</v>
      </c>
      <c r="D63" s="22">
        <v>36</v>
      </c>
      <c r="E63" s="2">
        <v>22</v>
      </c>
      <c r="F63" s="2">
        <f>D63*E63</f>
        <v>792</v>
      </c>
      <c r="G63" s="1">
        <v>33</v>
      </c>
      <c r="H63" s="2">
        <f>D63*G63</f>
        <v>1188</v>
      </c>
      <c r="I63" s="2">
        <v>45</v>
      </c>
      <c r="J63" s="2"/>
      <c r="K63" s="2">
        <v>62</v>
      </c>
      <c r="L63" s="7">
        <f>D63*K63</f>
        <v>2232</v>
      </c>
      <c r="M63" s="2" t="s">
        <v>22</v>
      </c>
      <c r="N63" s="7"/>
      <c r="O63" s="7"/>
    </row>
    <row r="64" spans="1:15" x14ac:dyDescent="0.2">
      <c r="A64" s="20" t="s">
        <v>64</v>
      </c>
      <c r="B64" s="21" t="s">
        <v>65</v>
      </c>
      <c r="C64" s="9" t="s">
        <v>16</v>
      </c>
      <c r="D64" s="22">
        <v>40</v>
      </c>
      <c r="E64" s="2">
        <v>22</v>
      </c>
      <c r="F64" s="2">
        <f>D64*E64</f>
        <v>880</v>
      </c>
      <c r="G64" s="1">
        <v>33</v>
      </c>
      <c r="H64" s="2">
        <f>D64*G64</f>
        <v>1320</v>
      </c>
      <c r="I64" s="2">
        <v>45</v>
      </c>
      <c r="J64" s="2"/>
      <c r="K64" s="2">
        <v>62</v>
      </c>
      <c r="L64" s="7">
        <f>D64*K64</f>
        <v>2480</v>
      </c>
      <c r="M64" s="2" t="s">
        <v>22</v>
      </c>
      <c r="N64" s="7"/>
      <c r="O64" s="7"/>
    </row>
    <row r="65" spans="1:15" x14ac:dyDescent="0.2">
      <c r="A65" s="8" t="s">
        <v>68</v>
      </c>
      <c r="B65" s="21" t="s">
        <v>69</v>
      </c>
      <c r="C65" s="9" t="s">
        <v>16</v>
      </c>
      <c r="D65" s="22">
        <v>2</v>
      </c>
      <c r="E65" s="2">
        <v>22</v>
      </c>
      <c r="F65" s="2">
        <f>D65*E65</f>
        <v>44</v>
      </c>
      <c r="G65" s="1">
        <v>33</v>
      </c>
      <c r="H65" s="2">
        <f>D65*G65</f>
        <v>66</v>
      </c>
      <c r="I65" s="2">
        <v>45</v>
      </c>
      <c r="J65" s="2"/>
      <c r="K65" s="2">
        <v>62</v>
      </c>
      <c r="L65" s="7">
        <f>D65*K65</f>
        <v>124</v>
      </c>
      <c r="M65" s="2" t="s">
        <v>22</v>
      </c>
      <c r="N65" s="7"/>
      <c r="O65" s="7"/>
    </row>
    <row r="66" spans="1:15" x14ac:dyDescent="0.2">
      <c r="A66" s="20" t="s">
        <v>66</v>
      </c>
      <c r="B66" s="21" t="s">
        <v>67</v>
      </c>
      <c r="C66" s="9"/>
      <c r="D66" s="22">
        <v>15</v>
      </c>
      <c r="E66" s="2">
        <v>22</v>
      </c>
      <c r="F66" s="2">
        <f>D66*E66</f>
        <v>330</v>
      </c>
      <c r="G66" s="1">
        <v>33</v>
      </c>
      <c r="H66" s="2">
        <f>D66*G66</f>
        <v>495</v>
      </c>
      <c r="I66" s="2">
        <v>45</v>
      </c>
      <c r="J66" s="2"/>
      <c r="K66" s="2">
        <v>62</v>
      </c>
      <c r="L66" s="7">
        <f>D66*K66</f>
        <v>930</v>
      </c>
      <c r="M66" s="2" t="s">
        <v>22</v>
      </c>
      <c r="N66" s="7"/>
      <c r="O66" s="7"/>
    </row>
    <row r="67" spans="1:15" x14ac:dyDescent="0.2">
      <c r="A67" s="8" t="s">
        <v>325</v>
      </c>
      <c r="B67" s="21" t="s">
        <v>112</v>
      </c>
      <c r="C67" s="9"/>
      <c r="D67" s="22">
        <v>24</v>
      </c>
      <c r="E67" s="2"/>
      <c r="F67" s="2">
        <f>D67*E67</f>
        <v>0</v>
      </c>
      <c r="G67" s="1">
        <v>19</v>
      </c>
      <c r="H67" s="2">
        <f>D67*G67</f>
        <v>456</v>
      </c>
      <c r="I67" s="2"/>
      <c r="J67" s="7">
        <v>3</v>
      </c>
      <c r="K67" s="2">
        <v>2</v>
      </c>
      <c r="L67" s="7">
        <f>D67*K67</f>
        <v>48</v>
      </c>
      <c r="M67" s="2" t="s">
        <v>22</v>
      </c>
      <c r="N67" s="7"/>
      <c r="O67" s="7">
        <v>6</v>
      </c>
    </row>
    <row r="68" spans="1:15" x14ac:dyDescent="0.2">
      <c r="A68" s="8" t="s">
        <v>326</v>
      </c>
      <c r="B68" s="21" t="s">
        <v>113</v>
      </c>
      <c r="C68" s="9"/>
      <c r="D68" s="22">
        <v>6</v>
      </c>
      <c r="E68" s="2"/>
      <c r="F68" s="2">
        <f>D68*E68</f>
        <v>0</v>
      </c>
      <c r="G68" s="1">
        <v>19</v>
      </c>
      <c r="H68" s="2">
        <f>D68*G68</f>
        <v>114</v>
      </c>
      <c r="I68" s="2"/>
      <c r="J68" s="7">
        <v>3</v>
      </c>
      <c r="K68" s="2">
        <v>2</v>
      </c>
      <c r="L68" s="7">
        <f>D68*K68</f>
        <v>12</v>
      </c>
      <c r="M68" s="2" t="s">
        <v>22</v>
      </c>
      <c r="N68" s="7"/>
      <c r="O68" s="7"/>
    </row>
    <row r="69" spans="1:15" x14ac:dyDescent="0.2">
      <c r="A69" s="8" t="s">
        <v>327</v>
      </c>
      <c r="B69" s="21" t="s">
        <v>114</v>
      </c>
      <c r="C69" s="9"/>
      <c r="D69" s="22">
        <v>32</v>
      </c>
      <c r="E69" s="2"/>
      <c r="F69" s="2">
        <f>D69*E69</f>
        <v>0</v>
      </c>
      <c r="G69" s="1">
        <v>19</v>
      </c>
      <c r="H69" s="2">
        <f>D69*G69</f>
        <v>608</v>
      </c>
      <c r="I69" s="2"/>
      <c r="J69" s="7">
        <v>3</v>
      </c>
      <c r="K69" s="2">
        <v>2</v>
      </c>
      <c r="L69" s="7">
        <f>D69*K69</f>
        <v>64</v>
      </c>
      <c r="M69" s="2" t="s">
        <v>22</v>
      </c>
      <c r="N69" s="7"/>
      <c r="O69" s="7"/>
    </row>
    <row r="70" spans="1:15" x14ac:dyDescent="0.2">
      <c r="A70" s="8" t="s">
        <v>328</v>
      </c>
      <c r="B70" s="21" t="s">
        <v>115</v>
      </c>
      <c r="C70" s="9"/>
      <c r="D70" s="22">
        <v>23</v>
      </c>
      <c r="E70" s="2"/>
      <c r="F70" s="2">
        <f>D70*E70</f>
        <v>0</v>
      </c>
      <c r="G70" s="1">
        <v>19</v>
      </c>
      <c r="H70" s="2">
        <f>D70*G70</f>
        <v>437</v>
      </c>
      <c r="I70" s="2"/>
      <c r="J70" s="7">
        <v>3</v>
      </c>
      <c r="K70" s="2">
        <v>2</v>
      </c>
      <c r="L70" s="7">
        <f>D70*K70</f>
        <v>46</v>
      </c>
      <c r="M70" s="2" t="s">
        <v>22</v>
      </c>
      <c r="N70" s="7"/>
      <c r="O70" s="7"/>
    </row>
    <row r="71" spans="1:15" x14ac:dyDescent="0.2">
      <c r="A71" s="8" t="s">
        <v>329</v>
      </c>
      <c r="B71" s="21" t="s">
        <v>133</v>
      </c>
      <c r="C71" s="9"/>
      <c r="D71" s="22">
        <v>750</v>
      </c>
      <c r="E71" s="2"/>
      <c r="F71" s="2">
        <f>E71*D71</f>
        <v>0</v>
      </c>
      <c r="G71" s="1">
        <v>5</v>
      </c>
      <c r="H71" s="2">
        <f>D71*G71</f>
        <v>3750</v>
      </c>
      <c r="I71" s="2"/>
      <c r="J71" s="7"/>
      <c r="K71" s="2">
        <v>2</v>
      </c>
      <c r="L71" s="7">
        <f>D71*K71</f>
        <v>1500</v>
      </c>
      <c r="M71" s="2" t="s">
        <v>138</v>
      </c>
      <c r="N71" s="7"/>
      <c r="O71" s="7"/>
    </row>
    <row r="72" spans="1:15" x14ac:dyDescent="0.2">
      <c r="A72" s="23" t="s">
        <v>339</v>
      </c>
      <c r="B72" s="21" t="s">
        <v>160</v>
      </c>
      <c r="C72" s="7"/>
      <c r="D72" s="22">
        <v>0</v>
      </c>
      <c r="E72" s="2">
        <v>352</v>
      </c>
      <c r="F72" s="2"/>
      <c r="G72" s="1">
        <v>352</v>
      </c>
      <c r="H72" s="2">
        <f>D72*G72</f>
        <v>0</v>
      </c>
      <c r="I72" s="2"/>
      <c r="J72" s="7"/>
      <c r="K72" s="2"/>
      <c r="L72" s="7">
        <f>D72*K72</f>
        <v>0</v>
      </c>
      <c r="M72" s="2" t="s">
        <v>157</v>
      </c>
      <c r="N72" s="7"/>
      <c r="O72" s="7"/>
    </row>
    <row r="73" spans="1:15" x14ac:dyDescent="0.2">
      <c r="A73" s="23" t="s">
        <v>338</v>
      </c>
      <c r="B73" s="21" t="s">
        <v>159</v>
      </c>
      <c r="C73" s="7"/>
      <c r="D73" s="22">
        <v>0</v>
      </c>
      <c r="E73" s="2">
        <v>352</v>
      </c>
      <c r="F73" s="2"/>
      <c r="G73" s="1">
        <v>352</v>
      </c>
      <c r="H73" s="2">
        <f>D73*G73</f>
        <v>0</v>
      </c>
      <c r="I73" s="2"/>
      <c r="J73" s="7"/>
      <c r="K73" s="2"/>
      <c r="L73" s="7">
        <f>D73*K73</f>
        <v>0</v>
      </c>
      <c r="M73" s="2" t="s">
        <v>157</v>
      </c>
      <c r="N73" s="7"/>
      <c r="O73" s="7"/>
    </row>
    <row r="74" spans="1:15" x14ac:dyDescent="0.2">
      <c r="A74" s="23" t="s">
        <v>337</v>
      </c>
      <c r="B74" s="21" t="s">
        <v>158</v>
      </c>
      <c r="C74" s="7"/>
      <c r="D74" s="22">
        <v>0</v>
      </c>
      <c r="E74" s="2">
        <v>352</v>
      </c>
      <c r="F74" s="2">
        <f>D74*E74</f>
        <v>0</v>
      </c>
      <c r="G74" s="1">
        <v>352</v>
      </c>
      <c r="H74" s="2">
        <f>D74*G74</f>
        <v>0</v>
      </c>
      <c r="I74" s="2"/>
      <c r="J74" s="7"/>
      <c r="K74" s="7"/>
      <c r="L74" s="7">
        <f>D74*K74</f>
        <v>0</v>
      </c>
      <c r="M74" s="2" t="s">
        <v>157</v>
      </c>
      <c r="N74" s="7"/>
      <c r="O74" s="7"/>
    </row>
    <row r="75" spans="1:15" x14ac:dyDescent="0.2">
      <c r="A75" s="8" t="s">
        <v>351</v>
      </c>
      <c r="B75" s="21" t="s">
        <v>148</v>
      </c>
      <c r="C75" s="9"/>
      <c r="D75" s="22">
        <v>1</v>
      </c>
      <c r="E75" s="2">
        <v>100</v>
      </c>
      <c r="F75" s="2">
        <f>E75*D75</f>
        <v>100</v>
      </c>
      <c r="G75" s="1">
        <v>100</v>
      </c>
      <c r="H75" s="2">
        <f>D75*G75</f>
        <v>100</v>
      </c>
      <c r="I75" s="2">
        <v>100</v>
      </c>
      <c r="J75" s="7"/>
      <c r="K75" s="7">
        <v>333</v>
      </c>
      <c r="L75" s="7">
        <f>D75*K75</f>
        <v>333</v>
      </c>
      <c r="M75" s="2" t="s">
        <v>137</v>
      </c>
      <c r="N75" s="7" t="s">
        <v>350</v>
      </c>
      <c r="O75" s="7"/>
    </row>
    <row r="76" spans="1:15" x14ac:dyDescent="0.2">
      <c r="A76" s="8" t="s">
        <v>347</v>
      </c>
      <c r="B76" s="21" t="s">
        <v>147</v>
      </c>
      <c r="C76" s="9"/>
      <c r="D76" s="22">
        <v>2</v>
      </c>
      <c r="E76" s="2">
        <v>100</v>
      </c>
      <c r="F76" s="2">
        <f>E76*D76</f>
        <v>200</v>
      </c>
      <c r="G76" s="1">
        <v>100</v>
      </c>
      <c r="H76" s="2">
        <f>D76*G76</f>
        <v>200</v>
      </c>
      <c r="I76" s="2">
        <v>100</v>
      </c>
      <c r="J76" s="7"/>
      <c r="K76" s="7">
        <v>333</v>
      </c>
      <c r="L76" s="7">
        <f>D76*K76</f>
        <v>666</v>
      </c>
      <c r="M76" s="2" t="s">
        <v>137</v>
      </c>
      <c r="N76" s="7" t="s">
        <v>350</v>
      </c>
      <c r="O76" s="7"/>
    </row>
    <row r="77" spans="1:15" x14ac:dyDescent="0.2">
      <c r="A77" s="8" t="s">
        <v>348</v>
      </c>
      <c r="B77" s="21" t="s">
        <v>349</v>
      </c>
      <c r="C77" s="9"/>
      <c r="D77" s="22">
        <v>1</v>
      </c>
      <c r="E77" s="2">
        <v>100</v>
      </c>
      <c r="F77" s="2"/>
      <c r="G77" s="1">
        <v>100</v>
      </c>
      <c r="H77" s="2">
        <f>D77*G77</f>
        <v>100</v>
      </c>
      <c r="I77" s="2">
        <v>100</v>
      </c>
      <c r="J77" s="7"/>
      <c r="K77" s="7">
        <v>333</v>
      </c>
      <c r="L77" s="7">
        <f>D77*K77</f>
        <v>333</v>
      </c>
      <c r="M77" s="2" t="s">
        <v>137</v>
      </c>
      <c r="N77" s="7" t="s">
        <v>350</v>
      </c>
      <c r="O77" s="7"/>
    </row>
    <row r="78" spans="1:15" x14ac:dyDescent="0.2">
      <c r="A78" s="8" t="s">
        <v>354</v>
      </c>
      <c r="B78" s="21" t="s">
        <v>149</v>
      </c>
      <c r="C78" s="9"/>
      <c r="D78" s="22">
        <v>1</v>
      </c>
      <c r="E78" s="2">
        <v>500</v>
      </c>
      <c r="F78" s="2">
        <f>E78*D78</f>
        <v>500</v>
      </c>
      <c r="G78" s="1">
        <v>500</v>
      </c>
      <c r="H78" s="2">
        <f>D78*G78</f>
        <v>500</v>
      </c>
      <c r="I78" s="2">
        <v>100</v>
      </c>
      <c r="J78" s="7"/>
      <c r="K78" s="7">
        <f>5*320</f>
        <v>1600</v>
      </c>
      <c r="L78" s="7">
        <f>D78*K78</f>
        <v>1600</v>
      </c>
      <c r="M78" s="2" t="s">
        <v>137</v>
      </c>
      <c r="N78" s="7" t="s">
        <v>350</v>
      </c>
      <c r="O78" s="7"/>
    </row>
    <row r="79" spans="1:15" x14ac:dyDescent="0.2">
      <c r="A79" s="8" t="s">
        <v>352</v>
      </c>
      <c r="B79" s="21" t="s">
        <v>145</v>
      </c>
      <c r="C79" s="9"/>
      <c r="D79" s="22">
        <v>1</v>
      </c>
      <c r="E79" s="2">
        <v>500</v>
      </c>
      <c r="F79" s="2">
        <f>E79*D79</f>
        <v>500</v>
      </c>
      <c r="G79" s="1">
        <v>500</v>
      </c>
      <c r="H79" s="2">
        <f>D79*G79</f>
        <v>500</v>
      </c>
      <c r="I79" s="2">
        <v>100</v>
      </c>
      <c r="J79" s="7"/>
      <c r="K79" s="7">
        <f>5*595</f>
        <v>2975</v>
      </c>
      <c r="L79" s="7">
        <f>D79*K79</f>
        <v>2975</v>
      </c>
      <c r="M79" s="2" t="s">
        <v>137</v>
      </c>
      <c r="N79" s="7" t="s">
        <v>355</v>
      </c>
      <c r="O79" s="7"/>
    </row>
    <row r="80" spans="1:15" x14ac:dyDescent="0.2">
      <c r="A80" s="23" t="s">
        <v>346</v>
      </c>
      <c r="B80" s="21" t="s">
        <v>132</v>
      </c>
      <c r="C80" s="9"/>
      <c r="D80" s="22">
        <v>1</v>
      </c>
      <c r="E80" s="2"/>
      <c r="F80" s="2">
        <f>E80*D80</f>
        <v>0</v>
      </c>
      <c r="G80" s="1">
        <v>800</v>
      </c>
      <c r="H80" s="2">
        <f>D80*G80</f>
        <v>800</v>
      </c>
      <c r="I80" s="2">
        <v>100</v>
      </c>
      <c r="J80" s="7"/>
      <c r="K80" s="7">
        <f>8*343</f>
        <v>2744</v>
      </c>
      <c r="L80" s="7">
        <f>D80*K80</f>
        <v>2744</v>
      </c>
      <c r="M80" s="2" t="s">
        <v>137</v>
      </c>
      <c r="N80" s="7" t="s">
        <v>350</v>
      </c>
      <c r="O80" s="7"/>
    </row>
    <row r="81" spans="1:15" x14ac:dyDescent="0.2">
      <c r="A81" s="8" t="s">
        <v>353</v>
      </c>
      <c r="B81" s="21" t="s">
        <v>146</v>
      </c>
      <c r="C81" s="9"/>
      <c r="D81" s="22">
        <v>2</v>
      </c>
      <c r="E81" s="2"/>
      <c r="F81" s="2">
        <f>E81*D81</f>
        <v>0</v>
      </c>
      <c r="G81" s="1">
        <v>800</v>
      </c>
      <c r="H81" s="2">
        <f>D81*G81</f>
        <v>1600</v>
      </c>
      <c r="I81" s="2">
        <v>125</v>
      </c>
      <c r="J81" s="7"/>
      <c r="K81" s="7">
        <f>4*650</f>
        <v>2600</v>
      </c>
      <c r="L81" s="7">
        <f>D81*K81</f>
        <v>5200</v>
      </c>
      <c r="M81" s="2" t="s">
        <v>137</v>
      </c>
      <c r="N81" s="7" t="s">
        <v>350</v>
      </c>
      <c r="O81" s="7"/>
    </row>
    <row r="82" spans="1:15" x14ac:dyDescent="0.2">
      <c r="A82" s="8" t="s">
        <v>330</v>
      </c>
      <c r="B82" s="21" t="s">
        <v>107</v>
      </c>
      <c r="C82" s="9"/>
      <c r="D82" s="22">
        <v>2</v>
      </c>
      <c r="E82" s="2"/>
      <c r="F82" s="2">
        <f>D82*E82</f>
        <v>0</v>
      </c>
      <c r="G82" s="1">
        <v>100</v>
      </c>
      <c r="H82" s="2">
        <f>D82*G82</f>
        <v>200</v>
      </c>
      <c r="I82" s="2"/>
      <c r="J82" s="7"/>
      <c r="K82" s="7">
        <v>500</v>
      </c>
      <c r="L82" s="7">
        <f>D82*K82</f>
        <v>1000</v>
      </c>
      <c r="M82" s="2" t="s">
        <v>111</v>
      </c>
      <c r="N82" s="7"/>
      <c r="O82" s="7"/>
    </row>
    <row r="83" spans="1:15" x14ac:dyDescent="0.2">
      <c r="A83" s="15"/>
      <c r="C83" s="15"/>
      <c r="D83" s="16"/>
      <c r="E83" s="17"/>
      <c r="F83" s="17"/>
      <c r="G83" s="18"/>
      <c r="H83" s="15"/>
      <c r="I83" s="17"/>
      <c r="J83" s="15"/>
      <c r="K83" s="15"/>
      <c r="L83" s="15"/>
      <c r="M83" s="15"/>
      <c r="N83" s="15"/>
      <c r="O83" s="15"/>
    </row>
    <row r="84" spans="1:15" x14ac:dyDescent="0.2">
      <c r="A84" s="14"/>
      <c r="C84" s="14"/>
      <c r="D84" s="11"/>
      <c r="E84" s="12"/>
      <c r="F84" s="12"/>
      <c r="G84" s="13"/>
      <c r="H84" s="14"/>
      <c r="I84" s="14"/>
      <c r="J84" s="14"/>
      <c r="K84" s="14"/>
      <c r="L84" s="14"/>
      <c r="M84" s="14"/>
      <c r="N84" s="14"/>
      <c r="O84" s="14"/>
    </row>
    <row r="85" spans="1:15" x14ac:dyDescent="0.2">
      <c r="A85" s="14"/>
      <c r="C85" s="14"/>
      <c r="D85" s="11"/>
      <c r="E85" s="12"/>
      <c r="F85" s="12"/>
      <c r="G85" s="13"/>
      <c r="H85" s="14"/>
      <c r="I85" s="14"/>
      <c r="J85" s="14"/>
      <c r="K85" s="14"/>
      <c r="L85" s="14"/>
      <c r="M85" s="14"/>
      <c r="N85" s="14"/>
      <c r="O85" s="14"/>
    </row>
    <row r="86" spans="1:15" x14ac:dyDescent="0.2">
      <c r="A86" s="14"/>
      <c r="C86" s="14"/>
      <c r="D86" s="11"/>
      <c r="E86" s="12"/>
      <c r="F86" s="12"/>
      <c r="G86" s="13"/>
      <c r="H86" s="14"/>
      <c r="I86" s="14"/>
      <c r="J86" s="14"/>
      <c r="K86" s="14"/>
      <c r="L86" s="14"/>
      <c r="M86" s="14"/>
      <c r="N86" s="14"/>
      <c r="O86" s="14"/>
    </row>
    <row r="87" spans="1:15" x14ac:dyDescent="0.2">
      <c r="A87" s="14"/>
      <c r="B87" s="14"/>
      <c r="C87" s="14"/>
      <c r="D87" s="11"/>
      <c r="E87" s="12"/>
      <c r="F87" s="12"/>
      <c r="G87" s="13"/>
      <c r="H87" s="14"/>
      <c r="I87" s="14"/>
      <c r="J87" s="14"/>
      <c r="K87" s="14"/>
      <c r="L87" s="14"/>
      <c r="M87" s="14"/>
      <c r="N87" s="14"/>
      <c r="O87" s="14"/>
    </row>
  </sheetData>
  <sortState xmlns:xlrd2="http://schemas.microsoft.com/office/spreadsheetml/2017/richdata2" ref="A2:O82">
    <sortCondition ref="M2:M82"/>
    <sortCondition ref="I2:I82"/>
    <sortCondition ref="J2:J82"/>
    <sortCondition ref="B2:B82"/>
    <sortCondition ref="A2:A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5303-9DDF-F04C-ABF3-8FAA1E087800}">
  <dimension ref="A1:O131"/>
  <sheetViews>
    <sheetView zoomScale="90" zoomScaleNormal="90" workbookViewId="0">
      <pane ySplit="1" topLeftCell="A21" activePane="bottomLeft" state="frozen"/>
      <selection pane="bottomLeft" activeCell="O32" sqref="O32"/>
    </sheetView>
  </sheetViews>
  <sheetFormatPr baseColWidth="10" defaultRowHeight="16" x14ac:dyDescent="0.2"/>
  <cols>
    <col min="1" max="1" width="21.83203125" style="7" customWidth="1"/>
    <col min="2" max="2" width="43.6640625" style="7" customWidth="1"/>
    <col min="3" max="3" width="10.83203125" style="7"/>
    <col min="4" max="4" width="10.83203125" style="22"/>
    <col min="5" max="6" width="10.83203125" style="7"/>
    <col min="7" max="7" width="10.83203125" style="1"/>
    <col min="8" max="13" width="10.83203125" style="7"/>
    <col min="14" max="14" width="43.6640625" style="7" customWidth="1"/>
    <col min="15" max="16384" width="10.83203125" style="7"/>
  </cols>
  <sheetData>
    <row r="1" spans="1:15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23</v>
      </c>
      <c r="J1" s="24" t="s">
        <v>26</v>
      </c>
      <c r="K1" s="24" t="s">
        <v>161</v>
      </c>
      <c r="L1" s="24" t="s">
        <v>162</v>
      </c>
      <c r="M1" s="24" t="s">
        <v>8</v>
      </c>
      <c r="N1" s="24" t="s">
        <v>9</v>
      </c>
      <c r="O1" s="24" t="s">
        <v>152</v>
      </c>
    </row>
    <row r="2" spans="1:15" x14ac:dyDescent="0.2">
      <c r="A2" s="8"/>
      <c r="B2" s="21" t="s">
        <v>359</v>
      </c>
      <c r="C2" s="9"/>
      <c r="D2" s="22">
        <v>14</v>
      </c>
      <c r="E2" s="2"/>
      <c r="F2" s="2">
        <f>D2*E2</f>
        <v>0</v>
      </c>
      <c r="G2" s="1">
        <v>4</v>
      </c>
      <c r="H2" s="2">
        <f>D2*G2</f>
        <v>56</v>
      </c>
      <c r="I2" s="2">
        <v>18</v>
      </c>
      <c r="M2" s="2" t="s">
        <v>362</v>
      </c>
      <c r="O2" s="7" t="s">
        <v>188</v>
      </c>
    </row>
    <row r="3" spans="1:15" x14ac:dyDescent="0.2">
      <c r="A3" s="8"/>
      <c r="B3" s="21" t="s">
        <v>360</v>
      </c>
      <c r="C3" s="9"/>
      <c r="D3" s="22">
        <v>11</v>
      </c>
      <c r="E3" s="2"/>
      <c r="F3" s="2">
        <f>D3*E3</f>
        <v>0</v>
      </c>
      <c r="G3" s="1">
        <v>4</v>
      </c>
      <c r="H3" s="2">
        <f>D3*G3</f>
        <v>44</v>
      </c>
      <c r="I3" s="2">
        <v>18</v>
      </c>
      <c r="M3" s="2" t="s">
        <v>362</v>
      </c>
      <c r="O3" s="7" t="s">
        <v>188</v>
      </c>
    </row>
    <row r="4" spans="1:15" x14ac:dyDescent="0.2">
      <c r="A4" s="20"/>
      <c r="B4" s="21" t="s">
        <v>299</v>
      </c>
      <c r="C4" s="9"/>
      <c r="D4" s="22">
        <v>1</v>
      </c>
      <c r="E4" s="2"/>
      <c r="F4" s="2"/>
      <c r="G4" s="1">
        <v>15</v>
      </c>
      <c r="H4" s="2">
        <f>D4*G4</f>
        <v>15</v>
      </c>
      <c r="I4" s="2">
        <v>18</v>
      </c>
      <c r="J4" s="2"/>
      <c r="K4" s="2"/>
      <c r="L4" s="2"/>
      <c r="M4" s="2" t="s">
        <v>362</v>
      </c>
    </row>
    <row r="5" spans="1:15" x14ac:dyDescent="0.2">
      <c r="A5" s="20"/>
      <c r="B5" s="21" t="s">
        <v>298</v>
      </c>
      <c r="C5" s="9"/>
      <c r="D5" s="22">
        <v>1</v>
      </c>
      <c r="E5" s="2"/>
      <c r="F5" s="2"/>
      <c r="G5" s="1">
        <v>15</v>
      </c>
      <c r="H5" s="2">
        <f>D5*G5</f>
        <v>15</v>
      </c>
      <c r="I5" s="2">
        <v>18</v>
      </c>
      <c r="J5" s="2"/>
      <c r="K5" s="2"/>
      <c r="L5" s="2"/>
      <c r="M5" s="2" t="s">
        <v>362</v>
      </c>
    </row>
    <row r="6" spans="1:15" x14ac:dyDescent="0.2">
      <c r="A6" s="8"/>
      <c r="B6" s="21" t="s">
        <v>297</v>
      </c>
      <c r="C6" s="9"/>
      <c r="D6" s="22">
        <v>123</v>
      </c>
      <c r="E6" s="2"/>
      <c r="F6" s="2">
        <f>D6*E6</f>
        <v>0</v>
      </c>
      <c r="G6" s="1">
        <v>4</v>
      </c>
      <c r="H6" s="2">
        <f>D6*G6</f>
        <v>492</v>
      </c>
      <c r="I6" s="2">
        <v>18</v>
      </c>
      <c r="M6" s="2" t="s">
        <v>362</v>
      </c>
      <c r="O6" s="7" t="s">
        <v>188</v>
      </c>
    </row>
    <row r="7" spans="1:15" x14ac:dyDescent="0.2">
      <c r="A7" s="20"/>
      <c r="B7" s="21" t="s">
        <v>297</v>
      </c>
      <c r="C7" s="9"/>
      <c r="D7" s="22">
        <v>7</v>
      </c>
      <c r="E7" s="2"/>
      <c r="F7" s="2"/>
      <c r="G7" s="1">
        <v>15</v>
      </c>
      <c r="H7" s="2">
        <f>D7*G7</f>
        <v>105</v>
      </c>
      <c r="I7" s="2">
        <v>18</v>
      </c>
      <c r="J7" s="2"/>
      <c r="K7" s="2"/>
      <c r="L7" s="2"/>
      <c r="M7" s="2" t="s">
        <v>362</v>
      </c>
    </row>
    <row r="8" spans="1:15" x14ac:dyDescent="0.2">
      <c r="A8" s="20"/>
      <c r="B8" s="21" t="s">
        <v>300</v>
      </c>
      <c r="C8" s="9"/>
      <c r="D8" s="22">
        <v>1</v>
      </c>
      <c r="E8" s="2"/>
      <c r="F8" s="2"/>
      <c r="G8" s="1">
        <v>15</v>
      </c>
      <c r="H8" s="2">
        <f>D8*G8</f>
        <v>15</v>
      </c>
      <c r="I8" s="2">
        <v>18</v>
      </c>
      <c r="J8" s="2"/>
      <c r="K8" s="2"/>
      <c r="L8" s="2"/>
      <c r="M8" s="2" t="s">
        <v>362</v>
      </c>
    </row>
    <row r="9" spans="1:15" x14ac:dyDescent="0.2">
      <c r="A9" s="8"/>
      <c r="B9" s="21" t="s">
        <v>187</v>
      </c>
      <c r="C9" s="9" t="s">
        <v>16</v>
      </c>
      <c r="D9" s="22">
        <v>18</v>
      </c>
      <c r="E9" s="2"/>
      <c r="F9" s="2">
        <f>D9*E9</f>
        <v>0</v>
      </c>
      <c r="G9" s="1">
        <v>14</v>
      </c>
      <c r="H9" s="2">
        <f>D9*G9</f>
        <v>252</v>
      </c>
      <c r="I9" s="2">
        <v>30</v>
      </c>
      <c r="M9" s="2" t="s">
        <v>362</v>
      </c>
      <c r="O9" s="7" t="s">
        <v>188</v>
      </c>
    </row>
    <row r="10" spans="1:15" x14ac:dyDescent="0.2">
      <c r="A10" s="20"/>
      <c r="B10" s="21" t="s">
        <v>358</v>
      </c>
      <c r="C10" s="9"/>
      <c r="D10" s="22">
        <v>1</v>
      </c>
      <c r="E10" s="2"/>
      <c r="F10" s="2"/>
      <c r="G10" s="1">
        <v>15</v>
      </c>
      <c r="H10" s="2">
        <f>D10*G10</f>
        <v>15</v>
      </c>
      <c r="I10" s="2">
        <v>30</v>
      </c>
      <c r="J10" s="2"/>
      <c r="K10" s="2"/>
      <c r="L10" s="2"/>
      <c r="M10" s="2" t="s">
        <v>362</v>
      </c>
    </row>
    <row r="11" spans="1:15" x14ac:dyDescent="0.2">
      <c r="A11" s="20"/>
      <c r="B11" s="21" t="s">
        <v>291</v>
      </c>
      <c r="C11" s="9"/>
      <c r="D11" s="22">
        <v>2</v>
      </c>
      <c r="E11" s="2"/>
      <c r="F11" s="2">
        <f>D11*E11</f>
        <v>0</v>
      </c>
      <c r="G11" s="1">
        <v>15</v>
      </c>
      <c r="H11" s="2">
        <f>D11*G11</f>
        <v>30</v>
      </c>
      <c r="I11" s="2">
        <v>30</v>
      </c>
      <c r="J11" s="2"/>
      <c r="K11" s="2"/>
      <c r="L11" s="2"/>
      <c r="M11" s="2" t="s">
        <v>362</v>
      </c>
    </row>
    <row r="12" spans="1:15" x14ac:dyDescent="0.2">
      <c r="A12" s="8"/>
      <c r="B12" s="21" t="s">
        <v>274</v>
      </c>
      <c r="C12" s="9"/>
      <c r="D12" s="22">
        <v>1</v>
      </c>
      <c r="E12" s="2"/>
      <c r="F12" s="2">
        <f>E12*D12</f>
        <v>0</v>
      </c>
      <c r="G12" s="1">
        <v>50</v>
      </c>
      <c r="H12" s="2">
        <f>D12*G12</f>
        <v>50</v>
      </c>
      <c r="I12" s="2">
        <v>50</v>
      </c>
      <c r="M12" s="2" t="s">
        <v>362</v>
      </c>
      <c r="N12" s="7" t="s">
        <v>156</v>
      </c>
      <c r="O12" s="7" t="s">
        <v>273</v>
      </c>
    </row>
    <row r="13" spans="1:15" x14ac:dyDescent="0.2">
      <c r="A13" s="8" t="s">
        <v>271</v>
      </c>
      <c r="B13" s="21" t="s">
        <v>272</v>
      </c>
      <c r="C13" s="9"/>
      <c r="D13" s="22">
        <v>2</v>
      </c>
      <c r="E13" s="2"/>
      <c r="F13" s="2">
        <f>E13*D13</f>
        <v>0</v>
      </c>
      <c r="G13" s="1">
        <v>111.4</v>
      </c>
      <c r="H13" s="2">
        <f>D13*G13</f>
        <v>222.8</v>
      </c>
      <c r="I13" s="2">
        <v>50</v>
      </c>
      <c r="M13" s="2" t="s">
        <v>362</v>
      </c>
      <c r="N13" s="7" t="s">
        <v>156</v>
      </c>
      <c r="O13" s="7" t="s">
        <v>273</v>
      </c>
    </row>
    <row r="14" spans="1:15" x14ac:dyDescent="0.2">
      <c r="A14" s="28"/>
      <c r="B14" s="21" t="s">
        <v>286</v>
      </c>
      <c r="C14" s="9"/>
      <c r="D14" s="22">
        <v>3</v>
      </c>
      <c r="E14" s="2"/>
      <c r="F14" s="2"/>
      <c r="G14" s="1">
        <v>0</v>
      </c>
      <c r="H14" s="7">
        <f>D14*G14</f>
        <v>0</v>
      </c>
      <c r="M14" s="2" t="s">
        <v>88</v>
      </c>
    </row>
    <row r="15" spans="1:15" x14ac:dyDescent="0.2">
      <c r="A15" s="28"/>
      <c r="B15" s="21" t="s">
        <v>285</v>
      </c>
      <c r="C15" s="9"/>
      <c r="D15" s="22">
        <v>2</v>
      </c>
      <c r="E15" s="2"/>
      <c r="F15" s="2"/>
      <c r="G15" s="1">
        <v>0</v>
      </c>
      <c r="H15" s="7">
        <f>D15*G15</f>
        <v>0</v>
      </c>
      <c r="M15" s="2" t="s">
        <v>88</v>
      </c>
    </row>
    <row r="16" spans="1:15" x14ac:dyDescent="0.2">
      <c r="A16" s="8" t="s">
        <v>167</v>
      </c>
      <c r="B16" s="21" t="s">
        <v>168</v>
      </c>
      <c r="C16" s="9" t="s">
        <v>16</v>
      </c>
      <c r="D16" s="22">
        <v>2</v>
      </c>
      <c r="E16" s="2"/>
      <c r="F16" s="2">
        <f>D16*E16</f>
        <v>0</v>
      </c>
      <c r="G16" s="1">
        <v>12</v>
      </c>
      <c r="H16" s="2">
        <f>D16*G16</f>
        <v>24</v>
      </c>
      <c r="I16" s="7">
        <v>30</v>
      </c>
      <c r="M16" s="2" t="s">
        <v>39</v>
      </c>
    </row>
    <row r="17" spans="1:15" x14ac:dyDescent="0.2">
      <c r="A17" s="8" t="s">
        <v>169</v>
      </c>
      <c r="B17" s="21" t="s">
        <v>170</v>
      </c>
      <c r="C17" s="9" t="s">
        <v>16</v>
      </c>
      <c r="D17" s="22">
        <v>1</v>
      </c>
      <c r="E17" s="2"/>
      <c r="F17" s="2">
        <f>D17*E17</f>
        <v>0</v>
      </c>
      <c r="G17" s="1">
        <v>12</v>
      </c>
      <c r="H17" s="2">
        <f>D17*G17</f>
        <v>12</v>
      </c>
      <c r="I17" s="2">
        <v>30</v>
      </c>
      <c r="M17" s="2" t="s">
        <v>39</v>
      </c>
    </row>
    <row r="18" spans="1:15" x14ac:dyDescent="0.2">
      <c r="A18" s="8" t="s">
        <v>180</v>
      </c>
      <c r="B18" s="21" t="s">
        <v>34</v>
      </c>
      <c r="C18" s="9" t="s">
        <v>16</v>
      </c>
      <c r="D18" s="22">
        <v>1</v>
      </c>
      <c r="E18" s="2"/>
      <c r="F18" s="2">
        <f>D18*E18</f>
        <v>0</v>
      </c>
      <c r="G18" s="1">
        <v>12</v>
      </c>
      <c r="H18" s="2">
        <f>D18*G18</f>
        <v>12</v>
      </c>
      <c r="I18" s="2">
        <v>30</v>
      </c>
      <c r="M18" s="2" t="s">
        <v>39</v>
      </c>
    </row>
    <row r="19" spans="1:15" x14ac:dyDescent="0.2">
      <c r="A19" s="20"/>
      <c r="B19" s="21" t="s">
        <v>294</v>
      </c>
      <c r="C19" s="9"/>
      <c r="D19" s="22">
        <v>1</v>
      </c>
      <c r="E19" s="2"/>
      <c r="F19" s="2"/>
      <c r="G19" s="1">
        <v>15</v>
      </c>
      <c r="H19" s="2">
        <f>D19*G19</f>
        <v>15</v>
      </c>
      <c r="I19" s="2">
        <v>30</v>
      </c>
      <c r="J19" s="2"/>
      <c r="K19" s="2"/>
      <c r="L19" s="2"/>
      <c r="M19" s="2" t="s">
        <v>39</v>
      </c>
    </row>
    <row r="20" spans="1:15" x14ac:dyDescent="0.2">
      <c r="A20" s="20"/>
      <c r="B20" s="21" t="s">
        <v>293</v>
      </c>
      <c r="C20" s="9"/>
      <c r="D20" s="22">
        <v>1</v>
      </c>
      <c r="E20" s="2"/>
      <c r="F20" s="2"/>
      <c r="G20" s="1">
        <v>15</v>
      </c>
      <c r="H20" s="2">
        <f>D20*G20</f>
        <v>15</v>
      </c>
      <c r="I20" s="2">
        <v>30</v>
      </c>
      <c r="J20" s="2"/>
      <c r="K20" s="2"/>
      <c r="L20" s="2"/>
      <c r="M20" s="2" t="s">
        <v>39</v>
      </c>
    </row>
    <row r="21" spans="1:15" x14ac:dyDescent="0.2">
      <c r="A21" s="20"/>
      <c r="B21" s="21" t="s">
        <v>296</v>
      </c>
      <c r="C21" s="9"/>
      <c r="D21" s="22">
        <v>1</v>
      </c>
      <c r="E21" s="2"/>
      <c r="F21" s="2"/>
      <c r="G21" s="1">
        <v>15</v>
      </c>
      <c r="H21" s="2">
        <f>D21*G21</f>
        <v>15</v>
      </c>
      <c r="I21" s="2">
        <v>30</v>
      </c>
      <c r="J21" s="2"/>
      <c r="K21" s="2"/>
      <c r="L21" s="2"/>
      <c r="M21" s="2" t="s">
        <v>39</v>
      </c>
    </row>
    <row r="22" spans="1:15" x14ac:dyDescent="0.2">
      <c r="A22" s="20"/>
      <c r="B22" s="21" t="s">
        <v>222</v>
      </c>
      <c r="C22" s="9"/>
      <c r="D22" s="22">
        <v>2</v>
      </c>
      <c r="E22" s="2"/>
      <c r="F22" s="2">
        <f>E22*D22</f>
        <v>0</v>
      </c>
      <c r="G22" s="1">
        <v>9</v>
      </c>
      <c r="H22" s="2">
        <f>D22*G22</f>
        <v>18</v>
      </c>
      <c r="J22" s="2">
        <v>20</v>
      </c>
      <c r="M22" s="2" t="s">
        <v>39</v>
      </c>
    </row>
    <row r="23" spans="1:15" x14ac:dyDescent="0.2">
      <c r="A23" s="20"/>
      <c r="B23" s="21" t="s">
        <v>220</v>
      </c>
      <c r="C23" s="9"/>
      <c r="D23" s="22">
        <v>2</v>
      </c>
      <c r="E23" s="2"/>
      <c r="F23" s="2">
        <f>E23*D23</f>
        <v>0</v>
      </c>
      <c r="G23" s="1">
        <v>9</v>
      </c>
      <c r="H23" s="2">
        <f>D23*G23</f>
        <v>18</v>
      </c>
      <c r="I23" s="2"/>
      <c r="J23" s="2">
        <v>20</v>
      </c>
      <c r="K23" s="2"/>
      <c r="L23" s="2"/>
      <c r="M23" s="2" t="s">
        <v>39</v>
      </c>
    </row>
    <row r="24" spans="1:15" x14ac:dyDescent="0.2">
      <c r="A24" s="20"/>
      <c r="B24" s="21" t="s">
        <v>219</v>
      </c>
      <c r="C24" s="9"/>
      <c r="D24" s="22">
        <v>2</v>
      </c>
      <c r="E24" s="2"/>
      <c r="F24" s="2">
        <f>E24*D24</f>
        <v>0</v>
      </c>
      <c r="G24" s="1">
        <v>9</v>
      </c>
      <c r="H24" s="2">
        <f>D24*G24</f>
        <v>18</v>
      </c>
      <c r="I24" s="2"/>
      <c r="J24" s="2">
        <v>20</v>
      </c>
      <c r="K24" s="2"/>
      <c r="L24" s="2"/>
      <c r="M24" s="2" t="s">
        <v>39</v>
      </c>
    </row>
    <row r="25" spans="1:15" x14ac:dyDescent="0.2">
      <c r="A25" s="20"/>
      <c r="B25" s="21" t="s">
        <v>221</v>
      </c>
      <c r="C25" s="9"/>
      <c r="D25" s="22">
        <v>2</v>
      </c>
      <c r="E25" s="2"/>
      <c r="F25" s="2">
        <f>E25*D25</f>
        <v>0</v>
      </c>
      <c r="G25" s="1">
        <v>9</v>
      </c>
      <c r="H25" s="2">
        <f>D25*G25</f>
        <v>18</v>
      </c>
      <c r="J25" s="2">
        <v>20</v>
      </c>
      <c r="M25" s="2" t="s">
        <v>39</v>
      </c>
    </row>
    <row r="26" spans="1:15" x14ac:dyDescent="0.2">
      <c r="A26" s="20"/>
      <c r="B26" s="21" t="s">
        <v>218</v>
      </c>
      <c r="C26" s="9"/>
      <c r="D26" s="22">
        <v>2</v>
      </c>
      <c r="E26" s="2"/>
      <c r="F26" s="2">
        <f>E26*D26</f>
        <v>0</v>
      </c>
      <c r="G26" s="1">
        <v>9</v>
      </c>
      <c r="H26" s="2">
        <f>D26*G26</f>
        <v>18</v>
      </c>
      <c r="I26" s="2"/>
      <c r="J26" s="2">
        <v>20</v>
      </c>
      <c r="K26" s="2"/>
      <c r="L26" s="2"/>
      <c r="M26" s="2" t="s">
        <v>39</v>
      </c>
    </row>
    <row r="27" spans="1:15" x14ac:dyDescent="0.2">
      <c r="A27" s="8" t="s">
        <v>191</v>
      </c>
      <c r="B27" s="21" t="s">
        <v>192</v>
      </c>
      <c r="C27" s="9" t="s">
        <v>16</v>
      </c>
      <c r="D27" s="22">
        <v>1</v>
      </c>
      <c r="E27" s="2">
        <v>247.5</v>
      </c>
      <c r="F27" s="2">
        <f>D27*E27</f>
        <v>247.5</v>
      </c>
      <c r="G27" s="1">
        <v>120</v>
      </c>
      <c r="H27" s="2">
        <f>D27*G27</f>
        <v>120</v>
      </c>
      <c r="I27" s="2">
        <v>30</v>
      </c>
      <c r="M27" s="2" t="s">
        <v>99</v>
      </c>
    </row>
    <row r="28" spans="1:15" x14ac:dyDescent="0.2">
      <c r="A28" s="8" t="s">
        <v>189</v>
      </c>
      <c r="B28" s="21" t="s">
        <v>190</v>
      </c>
      <c r="C28" s="9" t="s">
        <v>16</v>
      </c>
      <c r="D28" s="22">
        <v>1</v>
      </c>
      <c r="E28" s="2"/>
      <c r="F28" s="2">
        <f>D28*E28</f>
        <v>0</v>
      </c>
      <c r="G28" s="1">
        <v>120</v>
      </c>
      <c r="H28" s="2">
        <f>D28*G28</f>
        <v>120</v>
      </c>
      <c r="I28" s="2">
        <v>30</v>
      </c>
      <c r="M28" s="2" t="s">
        <v>99</v>
      </c>
    </row>
    <row r="29" spans="1:15" x14ac:dyDescent="0.2">
      <c r="A29" s="8"/>
      <c r="B29" s="21" t="s">
        <v>279</v>
      </c>
      <c r="C29" s="9"/>
      <c r="D29" s="22">
        <v>2</v>
      </c>
      <c r="E29" s="2"/>
      <c r="F29" s="2">
        <f>D29*E29</f>
        <v>0</v>
      </c>
      <c r="G29" s="1">
        <v>45</v>
      </c>
      <c r="H29" s="2">
        <f>D29*G29</f>
        <v>90</v>
      </c>
      <c r="I29" s="2"/>
      <c r="J29" s="7">
        <v>6</v>
      </c>
      <c r="M29" s="2" t="s">
        <v>364</v>
      </c>
    </row>
    <row r="30" spans="1:15" x14ac:dyDescent="0.2">
      <c r="A30" s="28"/>
      <c r="B30" s="21" t="s">
        <v>288</v>
      </c>
      <c r="C30" s="9"/>
      <c r="D30" s="22">
        <v>1</v>
      </c>
      <c r="E30" s="2"/>
      <c r="F30" s="2"/>
      <c r="G30" s="1">
        <v>0</v>
      </c>
      <c r="H30" s="7">
        <f>D30*G30</f>
        <v>0</v>
      </c>
      <c r="M30" s="2" t="s">
        <v>364</v>
      </c>
    </row>
    <row r="31" spans="1:15" x14ac:dyDescent="0.2">
      <c r="A31" s="8"/>
      <c r="B31" s="21" t="s">
        <v>195</v>
      </c>
      <c r="C31" s="9"/>
      <c r="D31" s="22">
        <v>2</v>
      </c>
      <c r="E31" s="2">
        <v>78</v>
      </c>
      <c r="F31" s="2">
        <f>D31*E31</f>
        <v>156</v>
      </c>
      <c r="G31" s="1">
        <v>78</v>
      </c>
      <c r="H31" s="2">
        <f>D31*G31</f>
        <v>156</v>
      </c>
      <c r="I31" s="2"/>
      <c r="J31" s="2"/>
      <c r="K31" s="2"/>
      <c r="L31" s="2"/>
      <c r="M31" s="2" t="s">
        <v>124</v>
      </c>
      <c r="O31" s="7">
        <v>2</v>
      </c>
    </row>
    <row r="32" spans="1:15" x14ac:dyDescent="0.2">
      <c r="A32" s="8"/>
      <c r="B32" s="21" t="s">
        <v>194</v>
      </c>
      <c r="C32" s="9"/>
      <c r="D32" s="22">
        <v>2</v>
      </c>
      <c r="E32" s="2">
        <v>78</v>
      </c>
      <c r="F32" s="2">
        <f>D32*E32</f>
        <v>156</v>
      </c>
      <c r="G32" s="1">
        <v>78</v>
      </c>
      <c r="H32" s="2">
        <f>D32*G32</f>
        <v>156</v>
      </c>
      <c r="I32" s="2"/>
      <c r="J32" s="2"/>
      <c r="K32" s="2"/>
      <c r="L32" s="2"/>
      <c r="M32" s="2" t="s">
        <v>124</v>
      </c>
    </row>
    <row r="33" spans="1:15" x14ac:dyDescent="0.2">
      <c r="A33" s="8"/>
      <c r="B33" s="21" t="s">
        <v>196</v>
      </c>
      <c r="C33" s="9"/>
      <c r="D33" s="22">
        <v>1</v>
      </c>
      <c r="E33" s="2"/>
      <c r="F33" s="2">
        <f>D33*E33</f>
        <v>0</v>
      </c>
      <c r="G33" s="1">
        <v>19</v>
      </c>
      <c r="H33" s="2">
        <f>D33*G33</f>
        <v>19</v>
      </c>
      <c r="I33" s="2"/>
      <c r="J33" s="2"/>
      <c r="K33" s="2"/>
      <c r="L33" s="2"/>
      <c r="M33" s="2" t="s">
        <v>124</v>
      </c>
    </row>
    <row r="34" spans="1:15" x14ac:dyDescent="0.2">
      <c r="A34" s="8"/>
      <c r="B34" s="21" t="s">
        <v>202</v>
      </c>
      <c r="C34" s="9"/>
      <c r="D34" s="22">
        <v>10</v>
      </c>
      <c r="E34" s="2"/>
      <c r="F34" s="2">
        <f>D34*E34</f>
        <v>0</v>
      </c>
      <c r="H34" s="2">
        <f>D34*G34</f>
        <v>0</v>
      </c>
      <c r="I34" s="2"/>
      <c r="J34" s="2"/>
      <c r="K34" s="2"/>
      <c r="L34" s="2"/>
      <c r="M34" s="2" t="s">
        <v>124</v>
      </c>
    </row>
    <row r="35" spans="1:15" x14ac:dyDescent="0.2">
      <c r="A35" s="8"/>
      <c r="B35" s="21" t="s">
        <v>203</v>
      </c>
      <c r="C35" s="9"/>
      <c r="D35" s="22">
        <v>18</v>
      </c>
      <c r="E35" s="2"/>
      <c r="F35" s="2">
        <f>D35*E35</f>
        <v>0</v>
      </c>
      <c r="G35" s="1">
        <v>19</v>
      </c>
      <c r="H35" s="2">
        <f>D35*G35</f>
        <v>342</v>
      </c>
      <c r="I35" s="2"/>
      <c r="J35" s="2"/>
      <c r="K35" s="2"/>
      <c r="L35" s="2"/>
      <c r="M35" s="2" t="s">
        <v>124</v>
      </c>
    </row>
    <row r="36" spans="1:15" x14ac:dyDescent="0.2">
      <c r="A36" s="8"/>
      <c r="B36" s="21" t="s">
        <v>205</v>
      </c>
      <c r="C36" s="9"/>
      <c r="D36" s="22">
        <v>7</v>
      </c>
      <c r="E36" s="2"/>
      <c r="F36" s="2">
        <f>D36*E36</f>
        <v>0</v>
      </c>
      <c r="G36" s="1">
        <v>19</v>
      </c>
      <c r="H36" s="2">
        <f>D36*G36</f>
        <v>133</v>
      </c>
      <c r="I36" s="2"/>
      <c r="M36" s="2" t="s">
        <v>124</v>
      </c>
    </row>
    <row r="37" spans="1:15" x14ac:dyDescent="0.2">
      <c r="A37" s="8"/>
      <c r="B37" s="21" t="s">
        <v>206</v>
      </c>
      <c r="C37" s="9"/>
      <c r="D37" s="22">
        <v>1</v>
      </c>
      <c r="E37" s="2"/>
      <c r="F37" s="2">
        <f>D37*E37</f>
        <v>0</v>
      </c>
      <c r="G37" s="1">
        <v>19</v>
      </c>
      <c r="H37" s="2">
        <f>D37*G37</f>
        <v>19</v>
      </c>
      <c r="I37" s="2"/>
      <c r="M37" s="2" t="s">
        <v>124</v>
      </c>
    </row>
    <row r="38" spans="1:15" x14ac:dyDescent="0.2">
      <c r="A38" s="8"/>
      <c r="B38" s="21" t="s">
        <v>204</v>
      </c>
      <c r="C38" s="9"/>
      <c r="D38" s="22">
        <v>2</v>
      </c>
      <c r="E38" s="2"/>
      <c r="F38" s="2">
        <f>D38*E38</f>
        <v>0</v>
      </c>
      <c r="G38" s="1">
        <v>19</v>
      </c>
      <c r="H38" s="2">
        <f>D38*G38</f>
        <v>38</v>
      </c>
      <c r="I38" s="2"/>
      <c r="J38" s="2"/>
      <c r="K38" s="2"/>
      <c r="L38" s="2"/>
      <c r="M38" s="2" t="s">
        <v>124</v>
      </c>
    </row>
    <row r="39" spans="1:15" x14ac:dyDescent="0.2">
      <c r="A39" s="8"/>
      <c r="B39" s="21" t="s">
        <v>280</v>
      </c>
      <c r="C39" s="9"/>
      <c r="D39" s="22">
        <v>3</v>
      </c>
      <c r="E39" s="2"/>
      <c r="F39" s="2"/>
      <c r="G39" s="1">
        <v>0</v>
      </c>
      <c r="H39" s="2">
        <f>D39*G39</f>
        <v>0</v>
      </c>
      <c r="I39" s="2"/>
      <c r="J39" s="2">
        <v>2</v>
      </c>
      <c r="M39" s="2" t="s">
        <v>21</v>
      </c>
      <c r="O39" s="7" t="s">
        <v>283</v>
      </c>
    </row>
    <row r="40" spans="1:15" x14ac:dyDescent="0.2">
      <c r="A40" s="8" t="s">
        <v>260</v>
      </c>
      <c r="B40" s="21" t="s">
        <v>261</v>
      </c>
      <c r="C40" s="9"/>
      <c r="D40" s="22">
        <v>2</v>
      </c>
      <c r="E40" s="2"/>
      <c r="F40" s="2">
        <f>E40*D40</f>
        <v>0</v>
      </c>
      <c r="G40" s="1">
        <v>17</v>
      </c>
      <c r="H40" s="2">
        <f>D40*G40</f>
        <v>34</v>
      </c>
      <c r="I40" s="2"/>
      <c r="J40" s="2">
        <v>2</v>
      </c>
      <c r="M40" s="2" t="s">
        <v>21</v>
      </c>
    </row>
    <row r="41" spans="1:15" x14ac:dyDescent="0.2">
      <c r="A41" s="8" t="s">
        <v>269</v>
      </c>
      <c r="B41" s="21" t="s">
        <v>270</v>
      </c>
      <c r="C41" s="9"/>
      <c r="D41" s="22">
        <v>1</v>
      </c>
      <c r="E41" s="2"/>
      <c r="F41" s="2">
        <f>E41*D41</f>
        <v>0</v>
      </c>
      <c r="G41" s="1">
        <v>19</v>
      </c>
      <c r="H41" s="2">
        <f>D41*G41</f>
        <v>19</v>
      </c>
      <c r="I41" s="2"/>
      <c r="J41" s="2">
        <v>2</v>
      </c>
      <c r="M41" s="2" t="s">
        <v>21</v>
      </c>
    </row>
    <row r="42" spans="1:15" x14ac:dyDescent="0.2">
      <c r="A42" s="8"/>
      <c r="B42" s="21" t="s">
        <v>277</v>
      </c>
      <c r="C42" s="9"/>
      <c r="D42" s="22">
        <v>4</v>
      </c>
      <c r="E42" s="2"/>
      <c r="F42" s="2">
        <f>E42*D42</f>
        <v>0</v>
      </c>
      <c r="G42" s="1">
        <v>0</v>
      </c>
      <c r="H42" s="2">
        <f>D42*G42</f>
        <v>0</v>
      </c>
      <c r="I42" s="2"/>
      <c r="J42" s="7">
        <v>3</v>
      </c>
      <c r="M42" s="2" t="s">
        <v>21</v>
      </c>
    </row>
    <row r="43" spans="1:15" x14ac:dyDescent="0.2">
      <c r="A43" s="8"/>
      <c r="B43" s="21" t="s">
        <v>278</v>
      </c>
      <c r="C43" s="9"/>
      <c r="D43" s="22">
        <v>3</v>
      </c>
      <c r="E43" s="2"/>
      <c r="F43" s="2">
        <f>D43*E43</f>
        <v>0</v>
      </c>
      <c r="G43" s="1">
        <v>0</v>
      </c>
      <c r="H43" s="2">
        <f>D43*G43</f>
        <v>0</v>
      </c>
      <c r="I43" s="2"/>
      <c r="J43" s="7">
        <v>3</v>
      </c>
      <c r="M43" s="2" t="s">
        <v>21</v>
      </c>
    </row>
    <row r="44" spans="1:15" x14ac:dyDescent="0.2">
      <c r="A44" s="8"/>
      <c r="B44" s="21" t="s">
        <v>262</v>
      </c>
      <c r="C44" s="9"/>
      <c r="D44" s="22">
        <v>19</v>
      </c>
      <c r="E44" s="2"/>
      <c r="F44" s="2">
        <f>E44*D44</f>
        <v>0</v>
      </c>
      <c r="G44" s="1">
        <v>17</v>
      </c>
      <c r="H44" s="2">
        <f>D44*G44</f>
        <v>323</v>
      </c>
      <c r="I44" s="2"/>
      <c r="J44" s="2">
        <v>3</v>
      </c>
      <c r="M44" s="2" t="s">
        <v>21</v>
      </c>
      <c r="N44" s="7" t="s">
        <v>263</v>
      </c>
    </row>
    <row r="45" spans="1:15" x14ac:dyDescent="0.2">
      <c r="A45" s="8" t="s">
        <v>176</v>
      </c>
      <c r="B45" s="21" t="s">
        <v>177</v>
      </c>
      <c r="C45" s="9"/>
      <c r="D45" s="22">
        <v>2</v>
      </c>
      <c r="E45" s="2"/>
      <c r="F45" s="2">
        <f>D45*E45</f>
        <v>0</v>
      </c>
      <c r="G45" s="1">
        <v>120</v>
      </c>
      <c r="H45" s="2">
        <f>D45*G45</f>
        <v>240</v>
      </c>
      <c r="I45" s="2"/>
      <c r="J45" s="7">
        <v>5</v>
      </c>
      <c r="M45" s="2" t="s">
        <v>21</v>
      </c>
    </row>
    <row r="46" spans="1:15" x14ac:dyDescent="0.2">
      <c r="A46" s="8" t="s">
        <v>267</v>
      </c>
      <c r="B46" s="21" t="s">
        <v>268</v>
      </c>
      <c r="C46" s="9"/>
      <c r="D46" s="22">
        <v>1</v>
      </c>
      <c r="E46" s="2"/>
      <c r="F46" s="2">
        <f>E46*D46</f>
        <v>0</v>
      </c>
      <c r="G46" s="1">
        <v>60</v>
      </c>
      <c r="H46" s="2">
        <f>D46*G46</f>
        <v>60</v>
      </c>
      <c r="I46" s="2"/>
      <c r="J46" s="2">
        <v>5</v>
      </c>
      <c r="M46" s="2" t="s">
        <v>21</v>
      </c>
    </row>
    <row r="47" spans="1:15" x14ac:dyDescent="0.2">
      <c r="A47" s="8"/>
      <c r="B47" s="21" t="s">
        <v>211</v>
      </c>
      <c r="C47" s="9"/>
      <c r="D47" s="22">
        <v>4</v>
      </c>
      <c r="E47" s="2"/>
      <c r="F47" s="2">
        <f>D47*E47</f>
        <v>0</v>
      </c>
      <c r="G47" s="1">
        <v>9</v>
      </c>
      <c r="H47" s="2">
        <f>D47*G47</f>
        <v>36</v>
      </c>
      <c r="I47" s="2"/>
      <c r="J47" s="7">
        <v>7</v>
      </c>
      <c r="M47" s="2" t="s">
        <v>21</v>
      </c>
      <c r="N47" s="7" t="s">
        <v>215</v>
      </c>
    </row>
    <row r="48" spans="1:15" x14ac:dyDescent="0.2">
      <c r="A48" s="8" t="s">
        <v>265</v>
      </c>
      <c r="B48" s="21" t="s">
        <v>266</v>
      </c>
      <c r="C48" s="9"/>
      <c r="D48" s="22">
        <v>3</v>
      </c>
      <c r="E48" s="2"/>
      <c r="F48" s="2">
        <f>E48*D48</f>
        <v>0</v>
      </c>
      <c r="G48" s="1">
        <v>21</v>
      </c>
      <c r="H48" s="2">
        <f>D48*G48</f>
        <v>63</v>
      </c>
      <c r="I48" s="2"/>
      <c r="J48" s="2">
        <v>8</v>
      </c>
      <c r="M48" s="2" t="s">
        <v>21</v>
      </c>
    </row>
    <row r="49" spans="1:14" x14ac:dyDescent="0.2">
      <c r="A49" s="8" t="s">
        <v>174</v>
      </c>
      <c r="B49" s="21" t="s">
        <v>175</v>
      </c>
      <c r="C49" s="9"/>
      <c r="D49" s="22">
        <v>1</v>
      </c>
      <c r="E49" s="2"/>
      <c r="F49" s="2">
        <f>D49*E49</f>
        <v>0</v>
      </c>
      <c r="G49" s="1">
        <v>120</v>
      </c>
      <c r="H49" s="2">
        <f>D49*G49</f>
        <v>120</v>
      </c>
      <c r="I49" s="2"/>
      <c r="J49" s="2">
        <v>15</v>
      </c>
      <c r="K49" s="2"/>
      <c r="L49" s="2"/>
      <c r="M49" s="2" t="s">
        <v>21</v>
      </c>
    </row>
    <row r="50" spans="1:14" x14ac:dyDescent="0.2">
      <c r="A50" s="20"/>
      <c r="B50" s="21" t="s">
        <v>183</v>
      </c>
      <c r="C50" s="9"/>
      <c r="D50" s="22">
        <v>34</v>
      </c>
      <c r="E50" s="2"/>
      <c r="F50" s="2">
        <f>D50*E50</f>
        <v>0</v>
      </c>
      <c r="G50" s="1">
        <v>9</v>
      </c>
      <c r="H50" s="2">
        <f>D50*G50</f>
        <v>306</v>
      </c>
      <c r="I50" s="2"/>
      <c r="M50" s="2" t="s">
        <v>21</v>
      </c>
    </row>
    <row r="51" spans="1:14" x14ac:dyDescent="0.2">
      <c r="A51" s="8"/>
      <c r="B51" s="21" t="s">
        <v>235</v>
      </c>
      <c r="C51" s="9"/>
      <c r="D51" s="22">
        <v>2</v>
      </c>
      <c r="E51" s="2"/>
      <c r="F51" s="2">
        <f>E51*D51</f>
        <v>0</v>
      </c>
      <c r="G51" s="1">
        <v>9</v>
      </c>
      <c r="H51" s="2">
        <f>D51*G51</f>
        <v>18</v>
      </c>
      <c r="I51" s="2"/>
      <c r="J51" s="2">
        <v>2</v>
      </c>
      <c r="K51" s="2"/>
      <c r="L51" s="2"/>
      <c r="M51" s="2" t="s">
        <v>363</v>
      </c>
      <c r="N51" s="7" t="s">
        <v>264</v>
      </c>
    </row>
    <row r="52" spans="1:14" x14ac:dyDescent="0.2">
      <c r="A52" s="8"/>
      <c r="B52" s="21" t="s">
        <v>208</v>
      </c>
      <c r="C52" s="9"/>
      <c r="D52" s="22">
        <v>20</v>
      </c>
      <c r="E52" s="2"/>
      <c r="F52" s="2">
        <f>D52*E52</f>
        <v>0</v>
      </c>
      <c r="G52" s="1">
        <v>9</v>
      </c>
      <c r="H52" s="2">
        <f>D52*G52</f>
        <v>180</v>
      </c>
      <c r="I52" s="2"/>
      <c r="J52" s="7">
        <v>3</v>
      </c>
      <c r="M52" s="2" t="s">
        <v>363</v>
      </c>
    </row>
    <row r="53" spans="1:14" x14ac:dyDescent="0.2">
      <c r="A53" s="8"/>
      <c r="B53" s="21" t="s">
        <v>210</v>
      </c>
      <c r="C53" s="9"/>
      <c r="D53" s="22">
        <v>30</v>
      </c>
      <c r="E53" s="2"/>
      <c r="F53" s="2">
        <f>D53*E53</f>
        <v>0</v>
      </c>
      <c r="G53" s="1">
        <v>9</v>
      </c>
      <c r="H53" s="2">
        <f>D53*G53</f>
        <v>270</v>
      </c>
      <c r="I53" s="2"/>
      <c r="J53" s="7">
        <v>3</v>
      </c>
      <c r="M53" s="2" t="s">
        <v>363</v>
      </c>
      <c r="N53" s="7" t="s">
        <v>214</v>
      </c>
    </row>
    <row r="54" spans="1:14" x14ac:dyDescent="0.2">
      <c r="A54" s="8"/>
      <c r="B54" s="21" t="s">
        <v>236</v>
      </c>
      <c r="C54" s="9"/>
      <c r="D54" s="22">
        <v>2</v>
      </c>
      <c r="E54" s="2"/>
      <c r="F54" s="2">
        <f>E54*D54</f>
        <v>0</v>
      </c>
      <c r="G54" s="1">
        <v>9</v>
      </c>
      <c r="H54" s="2">
        <f>D54*G54</f>
        <v>18</v>
      </c>
      <c r="I54" s="2"/>
      <c r="J54" s="2">
        <v>4</v>
      </c>
      <c r="K54" s="2"/>
      <c r="L54" s="2"/>
      <c r="M54" s="2" t="s">
        <v>363</v>
      </c>
      <c r="N54" s="7" t="s">
        <v>264</v>
      </c>
    </row>
    <row r="55" spans="1:14" x14ac:dyDescent="0.2">
      <c r="A55" s="8"/>
      <c r="B55" s="21" t="s">
        <v>224</v>
      </c>
      <c r="C55" s="9"/>
      <c r="D55" s="22">
        <v>4</v>
      </c>
      <c r="E55" s="2"/>
      <c r="F55" s="2">
        <f>E55*D55</f>
        <v>0</v>
      </c>
      <c r="G55" s="1">
        <v>25</v>
      </c>
      <c r="H55" s="2">
        <f>D55*G55</f>
        <v>100</v>
      </c>
      <c r="J55" s="2">
        <v>4</v>
      </c>
      <c r="M55" s="2" t="s">
        <v>363</v>
      </c>
    </row>
    <row r="56" spans="1:14" x14ac:dyDescent="0.2">
      <c r="A56" s="8" t="s">
        <v>256</v>
      </c>
      <c r="B56" s="21" t="s">
        <v>257</v>
      </c>
      <c r="C56" s="9"/>
      <c r="D56" s="22">
        <v>3</v>
      </c>
      <c r="E56" s="2"/>
      <c r="F56" s="2">
        <f>E56*D56</f>
        <v>0</v>
      </c>
      <c r="G56" s="1">
        <v>25</v>
      </c>
      <c r="H56" s="2">
        <f>D56*G56</f>
        <v>75</v>
      </c>
      <c r="I56" s="2"/>
      <c r="J56" s="7">
        <v>4</v>
      </c>
      <c r="M56" s="2" t="s">
        <v>363</v>
      </c>
    </row>
    <row r="57" spans="1:14" x14ac:dyDescent="0.2">
      <c r="A57" s="8" t="s">
        <v>258</v>
      </c>
      <c r="B57" s="21" t="s">
        <v>259</v>
      </c>
      <c r="C57" s="9"/>
      <c r="D57" s="22">
        <v>2</v>
      </c>
      <c r="E57" s="2"/>
      <c r="F57" s="2">
        <f>E57*D57</f>
        <v>0</v>
      </c>
      <c r="G57" s="1">
        <v>25</v>
      </c>
      <c r="H57" s="2">
        <f>D57*G57</f>
        <v>50</v>
      </c>
      <c r="I57" s="2"/>
      <c r="J57" s="2">
        <v>4</v>
      </c>
      <c r="M57" s="2" t="s">
        <v>363</v>
      </c>
    </row>
    <row r="58" spans="1:14" x14ac:dyDescent="0.2">
      <c r="A58" s="8" t="s">
        <v>254</v>
      </c>
      <c r="B58" s="21" t="s">
        <v>255</v>
      </c>
      <c r="C58" s="9"/>
      <c r="D58" s="22">
        <v>21</v>
      </c>
      <c r="E58" s="2"/>
      <c r="F58" s="2">
        <f>E58*D58</f>
        <v>0</v>
      </c>
      <c r="G58" s="1">
        <v>25</v>
      </c>
      <c r="H58" s="2">
        <f>D58*G58</f>
        <v>525</v>
      </c>
      <c r="I58" s="2"/>
      <c r="J58" s="7">
        <v>4</v>
      </c>
      <c r="M58" s="2" t="s">
        <v>363</v>
      </c>
    </row>
    <row r="59" spans="1:14" x14ac:dyDescent="0.2">
      <c r="A59" s="8" t="s">
        <v>252</v>
      </c>
      <c r="B59" s="21" t="s">
        <v>253</v>
      </c>
      <c r="C59" s="9"/>
      <c r="D59" s="22">
        <v>70</v>
      </c>
      <c r="E59" s="2"/>
      <c r="F59" s="2">
        <f>E59*D59</f>
        <v>0</v>
      </c>
      <c r="G59" s="1">
        <v>21</v>
      </c>
      <c r="H59" s="2">
        <f>D59*G59</f>
        <v>1470</v>
      </c>
      <c r="I59" s="2"/>
      <c r="J59" s="7">
        <v>5</v>
      </c>
      <c r="M59" s="2" t="s">
        <v>363</v>
      </c>
    </row>
    <row r="60" spans="1:14" x14ac:dyDescent="0.2">
      <c r="A60" s="8"/>
      <c r="B60" s="21" t="s">
        <v>237</v>
      </c>
      <c r="C60" s="9"/>
      <c r="D60" s="22">
        <v>12</v>
      </c>
      <c r="E60" s="2"/>
      <c r="F60" s="2">
        <f>E60*D60</f>
        <v>0</v>
      </c>
      <c r="G60" s="1">
        <v>9</v>
      </c>
      <c r="H60" s="2">
        <f>D60*G60</f>
        <v>108</v>
      </c>
      <c r="I60" s="2"/>
      <c r="J60" s="2">
        <v>5</v>
      </c>
      <c r="K60" s="2"/>
      <c r="L60" s="2"/>
      <c r="M60" s="2" t="s">
        <v>363</v>
      </c>
      <c r="N60" s="7" t="s">
        <v>264</v>
      </c>
    </row>
    <row r="61" spans="1:14" x14ac:dyDescent="0.2">
      <c r="A61" s="8"/>
      <c r="B61" s="21" t="s">
        <v>238</v>
      </c>
      <c r="C61" s="9"/>
      <c r="D61" s="22">
        <v>2</v>
      </c>
      <c r="E61" s="2"/>
      <c r="F61" s="2">
        <f>E61*D61</f>
        <v>0</v>
      </c>
      <c r="G61" s="1">
        <v>9</v>
      </c>
      <c r="H61" s="2">
        <f>D61*G61</f>
        <v>18</v>
      </c>
      <c r="I61" s="2"/>
      <c r="J61" s="2">
        <v>6</v>
      </c>
      <c r="K61" s="2"/>
      <c r="L61" s="2"/>
      <c r="M61" s="2" t="s">
        <v>363</v>
      </c>
      <c r="N61" s="7" t="s">
        <v>264</v>
      </c>
    </row>
    <row r="62" spans="1:14" x14ac:dyDescent="0.2">
      <c r="A62" s="8"/>
      <c r="B62" s="21" t="s">
        <v>239</v>
      </c>
      <c r="C62" s="9"/>
      <c r="D62" s="22">
        <v>2</v>
      </c>
      <c r="E62" s="2"/>
      <c r="F62" s="2">
        <f>E62*D62</f>
        <v>0</v>
      </c>
      <c r="G62" s="1">
        <v>19</v>
      </c>
      <c r="H62" s="2">
        <f>D62*G62</f>
        <v>38</v>
      </c>
      <c r="I62" s="2"/>
      <c r="J62" s="2">
        <v>6</v>
      </c>
      <c r="K62" s="2"/>
      <c r="L62" s="2"/>
      <c r="M62" s="2" t="s">
        <v>363</v>
      </c>
      <c r="N62" s="7" t="s">
        <v>264</v>
      </c>
    </row>
    <row r="63" spans="1:14" x14ac:dyDescent="0.2">
      <c r="A63" s="8"/>
      <c r="B63" s="21" t="s">
        <v>213</v>
      </c>
      <c r="C63" s="9"/>
      <c r="D63" s="22">
        <v>4</v>
      </c>
      <c r="E63" s="2"/>
      <c r="F63" s="2">
        <f>D63*E63</f>
        <v>0</v>
      </c>
      <c r="G63" s="1">
        <v>9</v>
      </c>
      <c r="H63" s="2">
        <f>D63*G63</f>
        <v>36</v>
      </c>
      <c r="I63" s="2"/>
      <c r="J63" s="2"/>
      <c r="M63" s="2" t="s">
        <v>363</v>
      </c>
      <c r="N63" s="7" t="s">
        <v>215</v>
      </c>
    </row>
    <row r="64" spans="1:14" x14ac:dyDescent="0.2">
      <c r="A64" s="8"/>
      <c r="B64" s="21" t="s">
        <v>212</v>
      </c>
      <c r="C64" s="9"/>
      <c r="D64" s="22">
        <v>3</v>
      </c>
      <c r="E64" s="2"/>
      <c r="F64" s="2">
        <f>D64*E64</f>
        <v>0</v>
      </c>
      <c r="G64" s="1">
        <v>9</v>
      </c>
      <c r="H64" s="2">
        <f>D64*G64</f>
        <v>27</v>
      </c>
      <c r="I64" s="2"/>
      <c r="J64" s="2"/>
      <c r="M64" s="2" t="s">
        <v>363</v>
      </c>
      <c r="N64" s="7" t="s">
        <v>215</v>
      </c>
    </row>
    <row r="65" spans="1:15" x14ac:dyDescent="0.2">
      <c r="A65" s="8"/>
      <c r="B65" s="21" t="s">
        <v>185</v>
      </c>
      <c r="C65" s="9"/>
      <c r="D65" s="22">
        <v>5</v>
      </c>
      <c r="E65" s="2"/>
      <c r="F65" s="2">
        <f>D65*E65</f>
        <v>0</v>
      </c>
      <c r="G65" s="1">
        <v>9</v>
      </c>
      <c r="H65" s="2">
        <f>D65*G65</f>
        <v>45</v>
      </c>
      <c r="I65" s="2"/>
      <c r="J65" s="7">
        <v>5</v>
      </c>
      <c r="M65" s="2" t="s">
        <v>79</v>
      </c>
    </row>
    <row r="66" spans="1:15" x14ac:dyDescent="0.2">
      <c r="A66" s="8"/>
      <c r="B66" s="21" t="s">
        <v>184</v>
      </c>
      <c r="C66" s="9"/>
      <c r="D66" s="22">
        <v>3</v>
      </c>
      <c r="E66" s="2"/>
      <c r="F66" s="2">
        <f>D66*E66</f>
        <v>0</v>
      </c>
      <c r="G66" s="1">
        <v>9</v>
      </c>
      <c r="H66" s="2">
        <f>D66*G66</f>
        <v>27</v>
      </c>
      <c r="I66" s="2"/>
      <c r="J66" s="7">
        <v>7</v>
      </c>
      <c r="M66" s="2" t="s">
        <v>79</v>
      </c>
    </row>
    <row r="67" spans="1:15" x14ac:dyDescent="0.2">
      <c r="A67" s="8" t="s">
        <v>198</v>
      </c>
      <c r="B67" s="21" t="s">
        <v>199</v>
      </c>
      <c r="C67" s="9"/>
      <c r="D67" s="22">
        <v>4</v>
      </c>
      <c r="E67" s="2"/>
      <c r="F67" s="2">
        <f>D67*E67</f>
        <v>0</v>
      </c>
      <c r="G67" s="1">
        <v>25</v>
      </c>
      <c r="H67" s="2">
        <f>D67*G67</f>
        <v>100</v>
      </c>
      <c r="I67" s="2"/>
      <c r="J67" s="2">
        <v>10</v>
      </c>
      <c r="K67" s="2"/>
      <c r="L67" s="2"/>
      <c r="M67" s="2" t="s">
        <v>79</v>
      </c>
    </row>
    <row r="68" spans="1:15" x14ac:dyDescent="0.2">
      <c r="A68" s="8"/>
      <c r="B68" s="21" t="s">
        <v>186</v>
      </c>
      <c r="C68" s="9"/>
      <c r="D68" s="22">
        <v>8</v>
      </c>
      <c r="E68" s="2"/>
      <c r="F68" s="2">
        <f>D68*E68</f>
        <v>0</v>
      </c>
      <c r="G68" s="1">
        <v>9</v>
      </c>
      <c r="H68" s="2">
        <f>D68*G68</f>
        <v>72</v>
      </c>
      <c r="I68" s="2"/>
      <c r="M68" s="2" t="s">
        <v>79</v>
      </c>
    </row>
    <row r="69" spans="1:15" x14ac:dyDescent="0.2">
      <c r="A69" s="8"/>
      <c r="B69" s="21" t="s">
        <v>182</v>
      </c>
      <c r="C69" s="9"/>
      <c r="D69" s="22">
        <v>2</v>
      </c>
      <c r="E69" s="2"/>
      <c r="F69" s="2">
        <f>D69*E69</f>
        <v>0</v>
      </c>
      <c r="G69" s="1">
        <v>2</v>
      </c>
      <c r="H69" s="2">
        <f>D69*G69</f>
        <v>4</v>
      </c>
      <c r="I69" s="2"/>
      <c r="M69" s="2" t="s">
        <v>361</v>
      </c>
    </row>
    <row r="70" spans="1:15" x14ac:dyDescent="0.2">
      <c r="A70" s="8"/>
      <c r="B70" s="21" t="s">
        <v>181</v>
      </c>
      <c r="C70" s="9"/>
      <c r="D70" s="22">
        <v>6</v>
      </c>
      <c r="E70" s="2"/>
      <c r="F70" s="2">
        <f>D70*E70</f>
        <v>0</v>
      </c>
      <c r="G70" s="1">
        <v>2</v>
      </c>
      <c r="H70" s="2">
        <f>D70*G70</f>
        <v>12</v>
      </c>
      <c r="I70" s="2"/>
      <c r="M70" s="2" t="s">
        <v>361</v>
      </c>
    </row>
    <row r="71" spans="1:15" x14ac:dyDescent="0.2">
      <c r="A71" s="28"/>
      <c r="B71" s="21" t="s">
        <v>289</v>
      </c>
      <c r="C71" s="9"/>
      <c r="D71" s="22">
        <v>20</v>
      </c>
      <c r="E71" s="2"/>
      <c r="F71" s="2"/>
      <c r="G71" s="1">
        <v>0</v>
      </c>
      <c r="H71" s="7">
        <f>D71*G71</f>
        <v>0</v>
      </c>
      <c r="M71" s="2" t="s">
        <v>361</v>
      </c>
    </row>
    <row r="72" spans="1:15" x14ac:dyDescent="0.2">
      <c r="A72" s="8"/>
      <c r="B72" s="21" t="s">
        <v>281</v>
      </c>
      <c r="C72" s="9"/>
      <c r="D72" s="22">
        <v>8</v>
      </c>
      <c r="E72" s="2"/>
      <c r="F72" s="2"/>
      <c r="G72" s="1">
        <v>0</v>
      </c>
      <c r="H72" s="2">
        <f>D72*G72</f>
        <v>0</v>
      </c>
      <c r="I72" s="2"/>
      <c r="M72" s="2" t="s">
        <v>361</v>
      </c>
      <c r="O72" s="7" t="s">
        <v>283</v>
      </c>
    </row>
    <row r="73" spans="1:15" x14ac:dyDescent="0.2">
      <c r="A73" s="8"/>
      <c r="B73" s="26" t="s">
        <v>197</v>
      </c>
      <c r="C73" s="9"/>
      <c r="D73" s="22">
        <v>1</v>
      </c>
      <c r="E73" s="2"/>
      <c r="F73" s="2">
        <f>D73*E73</f>
        <v>0</v>
      </c>
      <c r="G73" s="1">
        <v>10</v>
      </c>
      <c r="H73" s="2">
        <f>D73*G73</f>
        <v>10</v>
      </c>
      <c r="I73" s="2">
        <v>20</v>
      </c>
      <c r="J73" s="2"/>
      <c r="K73" s="2"/>
      <c r="L73" s="2"/>
      <c r="M73" s="2" t="s">
        <v>22</v>
      </c>
    </row>
    <row r="74" spans="1:15" x14ac:dyDescent="0.2">
      <c r="A74" s="8" t="s">
        <v>178</v>
      </c>
      <c r="B74" s="21" t="s">
        <v>179</v>
      </c>
      <c r="C74" s="9" t="s">
        <v>16</v>
      </c>
      <c r="D74" s="22">
        <v>1</v>
      </c>
      <c r="E74" s="2"/>
      <c r="F74" s="2">
        <f>D74*E74</f>
        <v>0</v>
      </c>
      <c r="G74" s="1">
        <v>12</v>
      </c>
      <c r="H74" s="2">
        <f>D74*G74</f>
        <v>12</v>
      </c>
      <c r="I74" s="2">
        <v>30</v>
      </c>
      <c r="M74" s="2" t="s">
        <v>22</v>
      </c>
    </row>
    <row r="75" spans="1:15" x14ac:dyDescent="0.2">
      <c r="A75" s="20"/>
      <c r="B75" s="21" t="s">
        <v>292</v>
      </c>
      <c r="C75" s="9"/>
      <c r="D75" s="22">
        <v>2</v>
      </c>
      <c r="E75" s="2"/>
      <c r="F75" s="2"/>
      <c r="G75" s="1">
        <v>15</v>
      </c>
      <c r="H75" s="2">
        <f>D75*G75</f>
        <v>30</v>
      </c>
      <c r="I75" s="2">
        <v>30</v>
      </c>
      <c r="J75" s="2"/>
      <c r="K75" s="2"/>
      <c r="L75" s="2"/>
      <c r="M75" s="2" t="s">
        <v>22</v>
      </c>
    </row>
    <row r="76" spans="1:15" x14ac:dyDescent="0.2">
      <c r="A76" s="8"/>
      <c r="B76" s="21" t="s">
        <v>171</v>
      </c>
      <c r="C76" s="9" t="s">
        <v>16</v>
      </c>
      <c r="D76" s="22">
        <v>2</v>
      </c>
      <c r="E76" s="2"/>
      <c r="F76" s="2">
        <f>D76*E76</f>
        <v>0</v>
      </c>
      <c r="G76" s="1">
        <v>20</v>
      </c>
      <c r="H76" s="2">
        <f>D76*G76</f>
        <v>40</v>
      </c>
      <c r="I76" s="2">
        <v>38</v>
      </c>
      <c r="M76" s="2" t="s">
        <v>22</v>
      </c>
    </row>
    <row r="77" spans="1:15" x14ac:dyDescent="0.2">
      <c r="A77" s="8"/>
      <c r="B77" s="21" t="s">
        <v>282</v>
      </c>
      <c r="C77" s="9"/>
      <c r="D77" s="22">
        <v>1</v>
      </c>
      <c r="E77" s="2"/>
      <c r="F77" s="2"/>
      <c r="G77" s="1">
        <v>0</v>
      </c>
      <c r="H77" s="2">
        <f>D77*G77</f>
        <v>0</v>
      </c>
      <c r="I77" s="2">
        <v>45</v>
      </c>
      <c r="M77" s="2" t="s">
        <v>22</v>
      </c>
      <c r="N77" s="7" t="s">
        <v>284</v>
      </c>
    </row>
    <row r="78" spans="1:15" x14ac:dyDescent="0.2">
      <c r="A78" s="8" t="s">
        <v>172</v>
      </c>
      <c r="B78" s="21" t="s">
        <v>173</v>
      </c>
      <c r="C78" s="9" t="s">
        <v>16</v>
      </c>
      <c r="D78" s="22">
        <v>1</v>
      </c>
      <c r="E78" s="2">
        <v>76.5</v>
      </c>
      <c r="F78" s="2">
        <f>D78*E78</f>
        <v>76.5</v>
      </c>
      <c r="G78" s="1">
        <v>50</v>
      </c>
      <c r="H78" s="2">
        <f>D78*G78</f>
        <v>50</v>
      </c>
      <c r="I78" s="2">
        <v>49</v>
      </c>
      <c r="M78" s="2" t="s">
        <v>22</v>
      </c>
    </row>
    <row r="79" spans="1:15" x14ac:dyDescent="0.2">
      <c r="A79" s="8"/>
      <c r="B79" s="21" t="s">
        <v>249</v>
      </c>
      <c r="C79" s="9"/>
      <c r="D79" s="22">
        <v>1</v>
      </c>
      <c r="E79" s="2"/>
      <c r="F79" s="2">
        <f>E79*D79</f>
        <v>0</v>
      </c>
      <c r="G79" s="1">
        <v>19</v>
      </c>
      <c r="H79" s="2">
        <f>D79*G79</f>
        <v>19</v>
      </c>
      <c r="I79" s="2"/>
      <c r="J79" s="2">
        <v>6</v>
      </c>
      <c r="K79" s="2"/>
      <c r="L79" s="2"/>
      <c r="M79" s="2" t="s">
        <v>22</v>
      </c>
      <c r="N79" s="7" t="s">
        <v>264</v>
      </c>
    </row>
    <row r="80" spans="1:15" x14ac:dyDescent="0.2">
      <c r="A80" s="8"/>
      <c r="B80" s="21" t="s">
        <v>251</v>
      </c>
      <c r="C80" s="9"/>
      <c r="D80" s="22">
        <v>1</v>
      </c>
      <c r="E80" s="2"/>
      <c r="F80" s="2">
        <f>E80*D80</f>
        <v>0</v>
      </c>
      <c r="G80" s="1">
        <v>19</v>
      </c>
      <c r="H80" s="2">
        <f>D80*G80</f>
        <v>19</v>
      </c>
      <c r="I80" s="2"/>
      <c r="J80" s="2">
        <v>6</v>
      </c>
      <c r="K80" s="2"/>
      <c r="L80" s="2"/>
      <c r="M80" s="2" t="s">
        <v>22</v>
      </c>
      <c r="N80" s="7" t="s">
        <v>264</v>
      </c>
    </row>
    <row r="81" spans="1:14" x14ac:dyDescent="0.2">
      <c r="A81" s="8"/>
      <c r="B81" s="21" t="s">
        <v>250</v>
      </c>
      <c r="C81" s="9"/>
      <c r="D81" s="22">
        <v>1</v>
      </c>
      <c r="E81" s="2"/>
      <c r="F81" s="2">
        <f>E81*D81</f>
        <v>0</v>
      </c>
      <c r="G81" s="1">
        <v>19</v>
      </c>
      <c r="H81" s="2">
        <f>D81*G81</f>
        <v>19</v>
      </c>
      <c r="I81" s="2"/>
      <c r="J81" s="2">
        <v>6</v>
      </c>
      <c r="K81" s="2"/>
      <c r="L81" s="2"/>
      <c r="M81" s="2" t="s">
        <v>22</v>
      </c>
      <c r="N81" s="7" t="s">
        <v>264</v>
      </c>
    </row>
    <row r="82" spans="1:14" x14ac:dyDescent="0.2">
      <c r="A82" s="20"/>
      <c r="B82" s="21" t="s">
        <v>301</v>
      </c>
      <c r="C82" s="9"/>
      <c r="D82" s="22">
        <v>2</v>
      </c>
      <c r="E82" s="2"/>
      <c r="F82" s="2"/>
      <c r="G82" s="1">
        <v>15</v>
      </c>
      <c r="H82" s="2">
        <f>D82*G82</f>
        <v>30</v>
      </c>
      <c r="I82" s="2"/>
      <c r="J82" s="2">
        <v>6</v>
      </c>
      <c r="K82" s="2"/>
      <c r="L82" s="2"/>
      <c r="M82" s="2" t="s">
        <v>22</v>
      </c>
    </row>
    <row r="83" spans="1:14" x14ac:dyDescent="0.2">
      <c r="A83" s="8"/>
      <c r="B83" s="21" t="s">
        <v>246</v>
      </c>
      <c r="C83" s="9"/>
      <c r="D83" s="22">
        <v>1</v>
      </c>
      <c r="E83" s="2"/>
      <c r="F83" s="2">
        <f>E83*D83</f>
        <v>0</v>
      </c>
      <c r="G83" s="1">
        <v>19</v>
      </c>
      <c r="H83" s="2">
        <f>D83*G83</f>
        <v>19</v>
      </c>
      <c r="I83" s="2"/>
      <c r="J83" s="2">
        <v>6</v>
      </c>
      <c r="K83" s="2"/>
      <c r="L83" s="2"/>
      <c r="M83" s="2" t="s">
        <v>22</v>
      </c>
      <c r="N83" s="7" t="s">
        <v>264</v>
      </c>
    </row>
    <row r="84" spans="1:14" x14ac:dyDescent="0.2">
      <c r="A84" s="8"/>
      <c r="B84" s="26" t="s">
        <v>193</v>
      </c>
      <c r="C84" s="2"/>
      <c r="D84" s="22">
        <v>7</v>
      </c>
      <c r="E84" s="2"/>
      <c r="F84" s="2">
        <f>D84*E84</f>
        <v>0</v>
      </c>
      <c r="G84" s="1">
        <v>14</v>
      </c>
      <c r="H84" s="2">
        <f>D84*G84</f>
        <v>98</v>
      </c>
      <c r="I84" s="2"/>
      <c r="J84" s="2">
        <v>6</v>
      </c>
      <c r="K84" s="2"/>
      <c r="L84" s="2"/>
      <c r="M84" s="2" t="s">
        <v>22</v>
      </c>
    </row>
    <row r="85" spans="1:14" x14ac:dyDescent="0.2">
      <c r="A85" s="20"/>
      <c r="B85" s="21" t="s">
        <v>225</v>
      </c>
      <c r="C85" s="9"/>
      <c r="D85" s="22">
        <v>2</v>
      </c>
      <c r="E85" s="2"/>
      <c r="F85" s="2">
        <f>E85*D85</f>
        <v>0</v>
      </c>
      <c r="G85" s="1">
        <v>19</v>
      </c>
      <c r="H85" s="2">
        <f>D85*G85</f>
        <v>38</v>
      </c>
      <c r="J85" s="2">
        <v>10</v>
      </c>
      <c r="M85" s="2" t="s">
        <v>22</v>
      </c>
    </row>
    <row r="86" spans="1:14" x14ac:dyDescent="0.2">
      <c r="A86" s="20"/>
      <c r="B86" s="21" t="s">
        <v>227</v>
      </c>
      <c r="C86" s="9"/>
      <c r="D86" s="22">
        <v>1</v>
      </c>
      <c r="E86" s="2"/>
      <c r="F86" s="2">
        <f>E86*D86</f>
        <v>0</v>
      </c>
      <c r="G86" s="1">
        <v>19</v>
      </c>
      <c r="H86" s="2">
        <f>D86*G86</f>
        <v>19</v>
      </c>
      <c r="I86" s="2"/>
      <c r="J86" s="2">
        <v>10</v>
      </c>
      <c r="K86" s="2"/>
      <c r="L86" s="2"/>
      <c r="M86" s="2" t="s">
        <v>22</v>
      </c>
    </row>
    <row r="87" spans="1:14" x14ac:dyDescent="0.2">
      <c r="A87" s="20"/>
      <c r="B87" s="21" t="s">
        <v>234</v>
      </c>
      <c r="C87" s="9"/>
      <c r="D87" s="22">
        <v>1</v>
      </c>
      <c r="E87" s="2"/>
      <c r="F87" s="2">
        <f>E87*D87</f>
        <v>0</v>
      </c>
      <c r="G87" s="1">
        <v>19</v>
      </c>
      <c r="H87" s="2">
        <f>D87*G87</f>
        <v>19</v>
      </c>
      <c r="I87" s="2"/>
      <c r="J87" s="2">
        <v>10</v>
      </c>
      <c r="K87" s="2"/>
      <c r="L87" s="2"/>
      <c r="M87" s="2" t="s">
        <v>22</v>
      </c>
    </row>
    <row r="88" spans="1:14" x14ac:dyDescent="0.2">
      <c r="A88" s="20"/>
      <c r="B88" s="21" t="s">
        <v>231</v>
      </c>
      <c r="C88" s="9"/>
      <c r="D88" s="22">
        <v>2</v>
      </c>
      <c r="E88" s="2"/>
      <c r="F88" s="2">
        <f>E88*D88</f>
        <v>0</v>
      </c>
      <c r="G88" s="1">
        <v>19</v>
      </c>
      <c r="H88" s="2">
        <f>D88*G88</f>
        <v>38</v>
      </c>
      <c r="J88" s="2">
        <v>10</v>
      </c>
      <c r="M88" s="2" t="s">
        <v>22</v>
      </c>
    </row>
    <row r="89" spans="1:14" x14ac:dyDescent="0.2">
      <c r="A89" s="20"/>
      <c r="B89" s="21" t="s">
        <v>230</v>
      </c>
      <c r="C89" s="9"/>
      <c r="D89" s="22">
        <v>2</v>
      </c>
      <c r="E89" s="2"/>
      <c r="F89" s="2">
        <f>E89*D89</f>
        <v>0</v>
      </c>
      <c r="G89" s="1">
        <v>19</v>
      </c>
      <c r="H89" s="2">
        <f>D89*G89</f>
        <v>38</v>
      </c>
      <c r="I89" s="2"/>
      <c r="J89" s="2">
        <v>10</v>
      </c>
      <c r="K89" s="2"/>
      <c r="L89" s="2"/>
      <c r="M89" s="2" t="s">
        <v>22</v>
      </c>
    </row>
    <row r="90" spans="1:14" x14ac:dyDescent="0.2">
      <c r="A90" s="20"/>
      <c r="B90" s="21" t="s">
        <v>226</v>
      </c>
      <c r="C90" s="9"/>
      <c r="D90" s="22">
        <v>2</v>
      </c>
      <c r="E90" s="2"/>
      <c r="F90" s="2">
        <f>E90*D90</f>
        <v>0</v>
      </c>
      <c r="G90" s="1">
        <v>19</v>
      </c>
      <c r="H90" s="2">
        <f>D90*G90</f>
        <v>38</v>
      </c>
      <c r="J90" s="2">
        <v>10</v>
      </c>
      <c r="M90" s="2" t="s">
        <v>22</v>
      </c>
    </row>
    <row r="91" spans="1:14" x14ac:dyDescent="0.2">
      <c r="A91" s="20"/>
      <c r="B91" s="21" t="s">
        <v>233</v>
      </c>
      <c r="C91" s="9"/>
      <c r="D91" s="22">
        <v>2</v>
      </c>
      <c r="E91" s="2"/>
      <c r="F91" s="2">
        <f>E91*D91</f>
        <v>0</v>
      </c>
      <c r="G91" s="1">
        <v>19</v>
      </c>
      <c r="H91" s="2">
        <f>D91*G91</f>
        <v>38</v>
      </c>
      <c r="I91" s="2"/>
      <c r="J91" s="2">
        <v>10</v>
      </c>
      <c r="K91" s="2"/>
      <c r="L91" s="2"/>
      <c r="M91" s="2" t="s">
        <v>22</v>
      </c>
    </row>
    <row r="92" spans="1:14" x14ac:dyDescent="0.2">
      <c r="A92" s="20"/>
      <c r="B92" s="21" t="s">
        <v>232</v>
      </c>
      <c r="C92" s="9"/>
      <c r="D92" s="22">
        <v>2</v>
      </c>
      <c r="E92" s="2"/>
      <c r="F92" s="2">
        <f>E92*D92</f>
        <v>0</v>
      </c>
      <c r="G92" s="1">
        <v>19</v>
      </c>
      <c r="H92" s="2">
        <f>D92*G92</f>
        <v>38</v>
      </c>
      <c r="I92" s="2"/>
      <c r="J92" s="2">
        <v>10</v>
      </c>
      <c r="K92" s="2"/>
      <c r="L92" s="2"/>
      <c r="M92" s="2" t="s">
        <v>22</v>
      </c>
    </row>
    <row r="93" spans="1:14" x14ac:dyDescent="0.2">
      <c r="A93" s="8"/>
      <c r="B93" s="21" t="s">
        <v>229</v>
      </c>
      <c r="C93" s="9"/>
      <c r="D93" s="22">
        <v>1</v>
      </c>
      <c r="E93" s="2"/>
      <c r="F93" s="2">
        <f>E93*D93</f>
        <v>0</v>
      </c>
      <c r="G93" s="1">
        <v>19</v>
      </c>
      <c r="H93" s="2">
        <f>D93*G93</f>
        <v>19</v>
      </c>
      <c r="I93" s="2"/>
      <c r="J93" s="2">
        <v>10</v>
      </c>
      <c r="K93" s="2"/>
      <c r="L93" s="2"/>
      <c r="M93" s="2" t="s">
        <v>22</v>
      </c>
    </row>
    <row r="94" spans="1:14" x14ac:dyDescent="0.2">
      <c r="A94" s="8"/>
      <c r="B94" s="21" t="s">
        <v>228</v>
      </c>
      <c r="C94" s="9"/>
      <c r="D94" s="22">
        <v>2</v>
      </c>
      <c r="E94" s="2"/>
      <c r="F94" s="2">
        <f>E94*D94</f>
        <v>0</v>
      </c>
      <c r="G94" s="1">
        <v>19</v>
      </c>
      <c r="H94" s="2">
        <f>D94*G94</f>
        <v>38</v>
      </c>
      <c r="I94" s="2"/>
      <c r="J94" s="2">
        <v>10</v>
      </c>
      <c r="K94" s="2"/>
      <c r="L94" s="2"/>
      <c r="M94" s="2" t="s">
        <v>22</v>
      </c>
    </row>
    <row r="95" spans="1:14" x14ac:dyDescent="0.2">
      <c r="A95" s="8"/>
      <c r="B95" s="21" t="s">
        <v>244</v>
      </c>
      <c r="C95" s="9"/>
      <c r="D95" s="22">
        <v>1</v>
      </c>
      <c r="E95" s="2"/>
      <c r="F95" s="2">
        <f>E95*D95</f>
        <v>0</v>
      </c>
      <c r="G95" s="1">
        <v>19</v>
      </c>
      <c r="H95" s="2">
        <f>D95*G95</f>
        <v>19</v>
      </c>
      <c r="I95" s="2"/>
      <c r="J95" s="2">
        <v>15</v>
      </c>
      <c r="K95" s="2"/>
      <c r="L95" s="2"/>
      <c r="M95" s="2" t="s">
        <v>22</v>
      </c>
      <c r="N95" s="7" t="s">
        <v>264</v>
      </c>
    </row>
    <row r="96" spans="1:14" x14ac:dyDescent="0.2">
      <c r="A96" s="8"/>
      <c r="B96" s="21" t="s">
        <v>243</v>
      </c>
      <c r="C96" s="9"/>
      <c r="D96" s="22">
        <v>1</v>
      </c>
      <c r="E96" s="2"/>
      <c r="F96" s="2">
        <f>E96*D96</f>
        <v>0</v>
      </c>
      <c r="G96" s="1">
        <v>19</v>
      </c>
      <c r="H96" s="2">
        <f>D96*G96</f>
        <v>19</v>
      </c>
      <c r="I96" s="2"/>
      <c r="J96" s="2">
        <v>15</v>
      </c>
      <c r="K96" s="2"/>
      <c r="L96" s="2"/>
      <c r="M96" s="2" t="s">
        <v>22</v>
      </c>
      <c r="N96" s="7" t="s">
        <v>264</v>
      </c>
    </row>
    <row r="97" spans="1:15" x14ac:dyDescent="0.2">
      <c r="A97" s="8"/>
      <c r="B97" s="21" t="s">
        <v>247</v>
      </c>
      <c r="C97" s="9"/>
      <c r="D97" s="22">
        <v>1</v>
      </c>
      <c r="E97" s="2"/>
      <c r="F97" s="2">
        <f>E97*D97</f>
        <v>0</v>
      </c>
      <c r="G97" s="1">
        <v>19</v>
      </c>
      <c r="H97" s="2">
        <f>D97*G97</f>
        <v>19</v>
      </c>
      <c r="I97" s="2"/>
      <c r="J97" s="2"/>
      <c r="K97" s="2"/>
      <c r="L97" s="2"/>
      <c r="M97" s="2" t="s">
        <v>22</v>
      </c>
      <c r="N97" s="7" t="s">
        <v>264</v>
      </c>
    </row>
    <row r="98" spans="1:15" x14ac:dyDescent="0.2">
      <c r="A98" s="8"/>
      <c r="B98" s="21" t="s">
        <v>245</v>
      </c>
      <c r="C98" s="9"/>
      <c r="D98" s="22">
        <v>1</v>
      </c>
      <c r="E98" s="2"/>
      <c r="F98" s="2">
        <f>E98*D98</f>
        <v>0</v>
      </c>
      <c r="G98" s="1">
        <v>19</v>
      </c>
      <c r="H98" s="2">
        <f>D98*G98</f>
        <v>19</v>
      </c>
      <c r="I98" s="2"/>
      <c r="J98" s="2"/>
      <c r="K98" s="2"/>
      <c r="L98" s="2"/>
      <c r="M98" s="2" t="s">
        <v>22</v>
      </c>
      <c r="N98" s="7" t="s">
        <v>264</v>
      </c>
    </row>
    <row r="99" spans="1:15" x14ac:dyDescent="0.2">
      <c r="A99" s="8"/>
      <c r="B99" s="21" t="s">
        <v>248</v>
      </c>
      <c r="C99" s="9"/>
      <c r="D99" s="22">
        <v>1</v>
      </c>
      <c r="E99" s="2"/>
      <c r="F99" s="2">
        <f>E99*D99</f>
        <v>0</v>
      </c>
      <c r="G99" s="1">
        <v>19</v>
      </c>
      <c r="H99" s="2">
        <f>D99*G99</f>
        <v>19</v>
      </c>
      <c r="I99" s="2"/>
      <c r="J99" s="2"/>
      <c r="K99" s="2"/>
      <c r="L99" s="2"/>
      <c r="M99" s="2" t="s">
        <v>22</v>
      </c>
      <c r="N99" s="7" t="s">
        <v>264</v>
      </c>
    </row>
    <row r="100" spans="1:15" x14ac:dyDescent="0.2">
      <c r="A100" s="8"/>
      <c r="B100" s="21" t="s">
        <v>216</v>
      </c>
      <c r="C100" s="9"/>
      <c r="D100" s="22">
        <v>4</v>
      </c>
      <c r="E100" s="2"/>
      <c r="F100" s="2">
        <f>E100*D100</f>
        <v>0</v>
      </c>
      <c r="G100" s="1">
        <v>19</v>
      </c>
      <c r="H100" s="2">
        <f>D100*G100</f>
        <v>76</v>
      </c>
      <c r="I100" s="2"/>
      <c r="J100" s="2"/>
      <c r="K100" s="2"/>
      <c r="L100" s="2"/>
      <c r="M100" s="2" t="s">
        <v>22</v>
      </c>
      <c r="N100" s="7" t="s">
        <v>264</v>
      </c>
    </row>
    <row r="101" spans="1:15" x14ac:dyDescent="0.2">
      <c r="A101" s="8"/>
      <c r="B101" s="21" t="s">
        <v>223</v>
      </c>
      <c r="C101" s="9"/>
      <c r="D101" s="22">
        <v>6</v>
      </c>
      <c r="E101" s="2"/>
      <c r="F101" s="2">
        <f>E101*D101</f>
        <v>0</v>
      </c>
      <c r="G101" s="1">
        <v>9</v>
      </c>
      <c r="H101" s="2">
        <f>D101*G101</f>
        <v>54</v>
      </c>
      <c r="M101" s="2" t="s">
        <v>22</v>
      </c>
    </row>
    <row r="102" spans="1:15" x14ac:dyDescent="0.2">
      <c r="A102" s="8"/>
      <c r="B102" s="21" t="s">
        <v>217</v>
      </c>
      <c r="C102" s="9"/>
      <c r="D102" s="22">
        <v>3</v>
      </c>
      <c r="E102" s="2"/>
      <c r="F102" s="2">
        <f>E102*D102</f>
        <v>0</v>
      </c>
      <c r="G102" s="1">
        <v>19</v>
      </c>
      <c r="H102" s="2">
        <f>D102*G102</f>
        <v>57</v>
      </c>
      <c r="I102" s="2"/>
      <c r="J102" s="2"/>
      <c r="K102" s="2"/>
      <c r="L102" s="2"/>
      <c r="M102" s="2" t="s">
        <v>22</v>
      </c>
      <c r="N102" s="7" t="s">
        <v>264</v>
      </c>
    </row>
    <row r="103" spans="1:15" x14ac:dyDescent="0.2">
      <c r="A103" s="8"/>
      <c r="B103" s="21" t="s">
        <v>240</v>
      </c>
      <c r="C103" s="9"/>
      <c r="D103" s="22">
        <v>3</v>
      </c>
      <c r="E103" s="2"/>
      <c r="F103" s="2">
        <f>E103*D103</f>
        <v>0</v>
      </c>
      <c r="G103" s="1">
        <v>9</v>
      </c>
      <c r="H103" s="2">
        <f>D103*G103</f>
        <v>27</v>
      </c>
      <c r="I103" s="2"/>
      <c r="J103" s="2"/>
      <c r="K103" s="2"/>
      <c r="L103" s="2"/>
      <c r="M103" s="2" t="s">
        <v>138</v>
      </c>
      <c r="N103" s="7" t="s">
        <v>264</v>
      </c>
    </row>
    <row r="104" spans="1:15" x14ac:dyDescent="0.2">
      <c r="A104" s="8"/>
      <c r="B104" s="21" t="s">
        <v>241</v>
      </c>
      <c r="C104" s="9"/>
      <c r="D104" s="22">
        <v>3</v>
      </c>
      <c r="E104" s="2"/>
      <c r="F104" s="2">
        <f>E104*D104</f>
        <v>0</v>
      </c>
      <c r="G104" s="1">
        <v>9</v>
      </c>
      <c r="H104" s="2">
        <f>D104*G104</f>
        <v>27</v>
      </c>
      <c r="I104" s="2"/>
      <c r="J104" s="2"/>
      <c r="K104" s="2"/>
      <c r="L104" s="2"/>
      <c r="M104" s="2" t="s">
        <v>138</v>
      </c>
      <c r="N104" s="7" t="s">
        <v>264</v>
      </c>
    </row>
    <row r="105" spans="1:15" x14ac:dyDescent="0.2">
      <c r="A105" s="8"/>
      <c r="B105" s="27" t="s">
        <v>276</v>
      </c>
      <c r="C105" s="9"/>
      <c r="D105" s="22">
        <v>3</v>
      </c>
      <c r="E105" s="2"/>
      <c r="F105" s="2">
        <f>E105*D105</f>
        <v>0</v>
      </c>
      <c r="G105" s="1">
        <v>250</v>
      </c>
      <c r="H105" s="2">
        <f>D105*G105</f>
        <v>750</v>
      </c>
      <c r="I105" s="2"/>
      <c r="M105" s="2" t="s">
        <v>138</v>
      </c>
    </row>
    <row r="106" spans="1:15" x14ac:dyDescent="0.2">
      <c r="A106" s="28"/>
      <c r="B106" s="21" t="s">
        <v>287</v>
      </c>
      <c r="C106" s="9"/>
      <c r="D106" s="22">
        <v>1</v>
      </c>
      <c r="E106" s="2"/>
      <c r="F106" s="2"/>
      <c r="G106" s="1">
        <v>0</v>
      </c>
      <c r="H106" s="7">
        <f>D106*G106</f>
        <v>0</v>
      </c>
      <c r="M106" s="2" t="s">
        <v>138</v>
      </c>
    </row>
    <row r="107" spans="1:15" x14ac:dyDescent="0.2">
      <c r="A107" s="20"/>
      <c r="B107" s="21" t="s">
        <v>295</v>
      </c>
      <c r="C107" s="9"/>
      <c r="D107" s="22">
        <v>1</v>
      </c>
      <c r="E107" s="2"/>
      <c r="F107" s="2"/>
      <c r="G107" s="1">
        <v>15</v>
      </c>
      <c r="H107" s="2">
        <f>D107*G107</f>
        <v>15</v>
      </c>
      <c r="I107" s="2"/>
      <c r="J107" s="2"/>
      <c r="K107" s="2"/>
      <c r="L107" s="2"/>
      <c r="M107" s="2" t="s">
        <v>138</v>
      </c>
    </row>
    <row r="108" spans="1:15" x14ac:dyDescent="0.2">
      <c r="A108" s="8"/>
      <c r="B108" s="21" t="s">
        <v>242</v>
      </c>
      <c r="C108" s="9"/>
      <c r="D108" s="22">
        <v>3</v>
      </c>
      <c r="E108" s="2"/>
      <c r="F108" s="2">
        <f>E108*D108</f>
        <v>0</v>
      </c>
      <c r="G108" s="1">
        <v>9</v>
      </c>
      <c r="H108" s="2">
        <f>D108*G108</f>
        <v>27</v>
      </c>
      <c r="I108" s="2"/>
      <c r="M108" s="2" t="s">
        <v>138</v>
      </c>
      <c r="N108" s="7" t="s">
        <v>264</v>
      </c>
    </row>
    <row r="109" spans="1:15" x14ac:dyDescent="0.2">
      <c r="A109" s="8"/>
      <c r="B109" s="21" t="s">
        <v>275</v>
      </c>
      <c r="C109" s="9"/>
      <c r="D109" s="22">
        <v>1</v>
      </c>
      <c r="E109" s="2"/>
      <c r="F109" s="2">
        <f>E109*D109</f>
        <v>0</v>
      </c>
      <c r="G109" s="1">
        <v>200</v>
      </c>
      <c r="H109" s="2">
        <f>D109*G109</f>
        <v>200</v>
      </c>
      <c r="I109" s="2"/>
      <c r="M109" s="2" t="s">
        <v>138</v>
      </c>
      <c r="N109" s="7" t="s">
        <v>156</v>
      </c>
      <c r="O109" s="7" t="s">
        <v>273</v>
      </c>
    </row>
    <row r="110" spans="1:15" x14ac:dyDescent="0.2">
      <c r="A110" s="28"/>
      <c r="B110" s="21" t="s">
        <v>290</v>
      </c>
      <c r="C110" s="9"/>
      <c r="D110" s="22">
        <v>3</v>
      </c>
      <c r="E110" s="2"/>
      <c r="F110" s="2"/>
      <c r="G110" s="1">
        <v>0</v>
      </c>
      <c r="H110" s="2">
        <f>D110*G110</f>
        <v>0</v>
      </c>
      <c r="M110" s="2" t="s">
        <v>138</v>
      </c>
    </row>
    <row r="111" spans="1:15" x14ac:dyDescent="0.2">
      <c r="A111" s="8"/>
      <c r="B111" s="21" t="s">
        <v>200</v>
      </c>
      <c r="C111" s="9"/>
      <c r="D111" s="22">
        <v>11</v>
      </c>
      <c r="E111" s="2"/>
      <c r="F111" s="2">
        <f>D111*E111</f>
        <v>0</v>
      </c>
      <c r="G111" s="1">
        <v>9</v>
      </c>
      <c r="H111" s="2">
        <f>D111*G111</f>
        <v>99</v>
      </c>
      <c r="I111" s="2"/>
      <c r="J111" s="2"/>
      <c r="K111" s="2"/>
      <c r="L111" s="2"/>
      <c r="M111" s="2" t="s">
        <v>138</v>
      </c>
      <c r="N111" s="7" t="s">
        <v>209</v>
      </c>
      <c r="O111" s="7" t="s">
        <v>154</v>
      </c>
    </row>
    <row r="112" spans="1:15" x14ac:dyDescent="0.2">
      <c r="A112" s="8"/>
      <c r="B112" s="21" t="s">
        <v>201</v>
      </c>
      <c r="C112" s="9"/>
      <c r="D112" s="22">
        <v>8</v>
      </c>
      <c r="E112" s="2"/>
      <c r="F112" s="2">
        <f>D112*E112</f>
        <v>0</v>
      </c>
      <c r="H112" s="2">
        <f>D112*G112</f>
        <v>0</v>
      </c>
      <c r="I112" s="2"/>
      <c r="J112" s="2"/>
      <c r="K112" s="2"/>
      <c r="L112" s="2"/>
      <c r="M112" s="2" t="s">
        <v>138</v>
      </c>
      <c r="N112" s="7" t="s">
        <v>209</v>
      </c>
      <c r="O112" s="7" t="s">
        <v>154</v>
      </c>
    </row>
    <row r="113" spans="1:15" x14ac:dyDescent="0.2">
      <c r="A113" s="8"/>
      <c r="B113" s="21" t="s">
        <v>207</v>
      </c>
      <c r="C113" s="9"/>
      <c r="D113" s="22">
        <v>20</v>
      </c>
      <c r="E113" s="2"/>
      <c r="F113" s="2">
        <f>D113*E113</f>
        <v>0</v>
      </c>
      <c r="G113" s="1">
        <v>9</v>
      </c>
      <c r="H113" s="2">
        <f>D113*G113</f>
        <v>180</v>
      </c>
      <c r="I113" s="2"/>
      <c r="M113" s="2" t="s">
        <v>138</v>
      </c>
    </row>
    <row r="114" spans="1:15" x14ac:dyDescent="0.2">
      <c r="A114" s="8" t="s">
        <v>342</v>
      </c>
      <c r="B114" s="21" t="s">
        <v>143</v>
      </c>
      <c r="C114" s="9"/>
      <c r="D114" s="22">
        <v>3</v>
      </c>
      <c r="E114" s="2">
        <v>50</v>
      </c>
      <c r="F114" s="2">
        <f>E114*D114</f>
        <v>150</v>
      </c>
      <c r="G114" s="1">
        <v>50</v>
      </c>
      <c r="H114" s="2">
        <f>D114*G114</f>
        <v>150</v>
      </c>
      <c r="I114" s="2">
        <v>75</v>
      </c>
      <c r="K114" s="7">
        <v>222</v>
      </c>
      <c r="L114" s="7">
        <f>D114*K114</f>
        <v>666</v>
      </c>
      <c r="M114" s="2" t="s">
        <v>137</v>
      </c>
      <c r="N114" s="7" t="s">
        <v>345</v>
      </c>
      <c r="O114" s="7" t="s">
        <v>155</v>
      </c>
    </row>
    <row r="115" spans="1:15" x14ac:dyDescent="0.2">
      <c r="A115" s="8" t="s">
        <v>341</v>
      </c>
      <c r="B115" s="21" t="s">
        <v>142</v>
      </c>
      <c r="C115" s="9"/>
      <c r="D115" s="22">
        <v>2</v>
      </c>
      <c r="E115" s="2">
        <v>50</v>
      </c>
      <c r="F115" s="2">
        <f>E115*D115</f>
        <v>100</v>
      </c>
      <c r="G115" s="1">
        <v>50</v>
      </c>
      <c r="H115" s="2">
        <f>D115*G115</f>
        <v>100</v>
      </c>
      <c r="I115" s="2">
        <v>75</v>
      </c>
      <c r="K115" s="7">
        <v>135</v>
      </c>
      <c r="L115" s="7">
        <f>D115*K115</f>
        <v>270</v>
      </c>
      <c r="M115" s="2" t="s">
        <v>137</v>
      </c>
      <c r="N115" s="7" t="s">
        <v>345</v>
      </c>
      <c r="O115" s="7" t="s">
        <v>155</v>
      </c>
    </row>
    <row r="116" spans="1:15" x14ac:dyDescent="0.2">
      <c r="A116" s="8" t="s">
        <v>340</v>
      </c>
      <c r="B116" s="21" t="s">
        <v>141</v>
      </c>
      <c r="C116" s="9"/>
      <c r="D116" s="22">
        <v>2</v>
      </c>
      <c r="E116" s="2">
        <v>50</v>
      </c>
      <c r="F116" s="2">
        <f>E116*D116</f>
        <v>100</v>
      </c>
      <c r="G116" s="1">
        <v>50</v>
      </c>
      <c r="H116" s="2">
        <f>D116*G116</f>
        <v>100</v>
      </c>
      <c r="I116" s="2">
        <v>75</v>
      </c>
      <c r="K116" s="7">
        <v>127</v>
      </c>
      <c r="L116" s="7">
        <f>D116*K116</f>
        <v>254</v>
      </c>
      <c r="M116" s="2" t="s">
        <v>137</v>
      </c>
      <c r="N116" s="7" t="s">
        <v>345</v>
      </c>
      <c r="O116" s="7" t="s">
        <v>155</v>
      </c>
    </row>
    <row r="117" spans="1:15" x14ac:dyDescent="0.2">
      <c r="A117" s="8" t="s">
        <v>343</v>
      </c>
      <c r="B117" s="21" t="s">
        <v>140</v>
      </c>
      <c r="C117" s="9"/>
      <c r="D117" s="22">
        <v>1</v>
      </c>
      <c r="E117" s="2">
        <v>50</v>
      </c>
      <c r="F117" s="2">
        <f>E117*D117</f>
        <v>50</v>
      </c>
      <c r="G117" s="1">
        <v>50</v>
      </c>
      <c r="H117" s="2">
        <f>D117*G117</f>
        <v>50</v>
      </c>
      <c r="I117" s="2">
        <v>75</v>
      </c>
      <c r="K117" s="7">
        <v>152</v>
      </c>
      <c r="L117" s="7">
        <f>D117*K117</f>
        <v>152</v>
      </c>
      <c r="M117" s="2" t="s">
        <v>137</v>
      </c>
      <c r="N117" s="7" t="s">
        <v>345</v>
      </c>
      <c r="O117" s="7" t="s">
        <v>155</v>
      </c>
    </row>
    <row r="118" spans="1:15" x14ac:dyDescent="0.2">
      <c r="A118" s="8"/>
      <c r="B118" s="21" t="s">
        <v>144</v>
      </c>
      <c r="C118" s="9"/>
      <c r="D118" s="22">
        <v>1</v>
      </c>
      <c r="E118" s="2"/>
      <c r="F118" s="2">
        <f>E118*D118</f>
        <v>0</v>
      </c>
      <c r="G118" s="1">
        <v>50</v>
      </c>
      <c r="H118" s="2">
        <f>D118*G118</f>
        <v>50</v>
      </c>
      <c r="I118" s="2">
        <v>75</v>
      </c>
      <c r="K118" s="7">
        <v>150</v>
      </c>
      <c r="L118" s="7">
        <f>D118*K118</f>
        <v>150</v>
      </c>
      <c r="M118" s="2" t="s">
        <v>137</v>
      </c>
      <c r="N118" s="7" t="s">
        <v>344</v>
      </c>
      <c r="O118" s="7" t="s">
        <v>188</v>
      </c>
    </row>
    <row r="119" spans="1:15" x14ac:dyDescent="0.2">
      <c r="A119" s="2"/>
      <c r="B119" s="2"/>
      <c r="C119" s="2"/>
      <c r="E119" s="2"/>
      <c r="F119" s="2"/>
    </row>
    <row r="120" spans="1:15" x14ac:dyDescent="0.2">
      <c r="A120" s="2"/>
      <c r="B120" s="2"/>
      <c r="C120" s="2"/>
      <c r="E120" s="2"/>
      <c r="F120" s="2"/>
    </row>
    <row r="121" spans="1:15" x14ac:dyDescent="0.2">
      <c r="A121" s="2"/>
      <c r="B121" s="2"/>
      <c r="C121" s="2"/>
      <c r="E121" s="2"/>
      <c r="F121" s="2"/>
    </row>
    <row r="122" spans="1:15" x14ac:dyDescent="0.2">
      <c r="A122" s="2"/>
      <c r="B122" s="2"/>
      <c r="C122" s="2"/>
      <c r="E122" s="2"/>
      <c r="F122" s="2"/>
    </row>
    <row r="123" spans="1:15" x14ac:dyDescent="0.2">
      <c r="A123" s="2"/>
      <c r="B123" s="2"/>
      <c r="C123" s="2"/>
      <c r="E123" s="2"/>
      <c r="F123" s="2"/>
    </row>
    <row r="124" spans="1:15" x14ac:dyDescent="0.2">
      <c r="A124" s="2"/>
      <c r="B124" s="2"/>
      <c r="C124" s="2"/>
      <c r="E124" s="2"/>
      <c r="F124" s="2"/>
    </row>
    <row r="125" spans="1:15" x14ac:dyDescent="0.2">
      <c r="A125" s="2"/>
      <c r="B125" s="2"/>
      <c r="C125" s="2"/>
      <c r="E125" s="2"/>
      <c r="F125" s="2"/>
    </row>
    <row r="126" spans="1:15" x14ac:dyDescent="0.2">
      <c r="A126" s="2"/>
      <c r="B126" s="2"/>
      <c r="C126" s="2"/>
      <c r="E126" s="2"/>
      <c r="F126" s="2"/>
    </row>
    <row r="127" spans="1:15" x14ac:dyDescent="0.2">
      <c r="A127" s="2"/>
      <c r="B127" s="2"/>
      <c r="C127" s="2"/>
      <c r="E127" s="2"/>
      <c r="F127" s="2"/>
    </row>
    <row r="128" spans="1:15" x14ac:dyDescent="0.2">
      <c r="A128" s="2"/>
      <c r="B128" s="2"/>
      <c r="C128" s="2"/>
      <c r="E128" s="2"/>
      <c r="F128" s="2"/>
    </row>
    <row r="129" spans="1:6" x14ac:dyDescent="0.2">
      <c r="A129" s="2"/>
      <c r="B129" s="2"/>
      <c r="C129" s="2"/>
      <c r="E129" s="2"/>
      <c r="F129" s="2"/>
    </row>
    <row r="130" spans="1:6" x14ac:dyDescent="0.2">
      <c r="A130" s="2"/>
      <c r="B130" s="2"/>
      <c r="C130" s="2"/>
      <c r="E130" s="2"/>
      <c r="F130" s="2"/>
    </row>
    <row r="131" spans="1:6" x14ac:dyDescent="0.2">
      <c r="A131" s="2"/>
      <c r="B131" s="2"/>
      <c r="C131" s="2"/>
      <c r="E131" s="2"/>
      <c r="F131" s="2"/>
    </row>
  </sheetData>
  <sortState xmlns:xlrd2="http://schemas.microsoft.com/office/spreadsheetml/2017/richdata2" ref="A2:O131">
    <sortCondition ref="M2:M131"/>
    <sortCondition ref="I2:I131"/>
    <sortCondition ref="J2:J131"/>
    <sortCondition ref="B2:B131"/>
    <sortCondition ref="A2:A1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4E58-1B82-5343-95BE-42E4F27511DF}">
  <dimension ref="A1:I5"/>
  <sheetViews>
    <sheetView zoomScale="90" zoomScaleNormal="90" workbookViewId="0">
      <selection activeCell="C5" sqref="C5"/>
    </sheetView>
  </sheetViews>
  <sheetFormatPr baseColWidth="10" defaultRowHeight="16" x14ac:dyDescent="0.2"/>
  <cols>
    <col min="1" max="1" width="20.33203125" style="7" customWidth="1"/>
    <col min="2" max="2" width="43.6640625" style="7" customWidth="1"/>
    <col min="3" max="8" width="10.83203125" style="7"/>
    <col min="9" max="9" width="43.6640625" style="7" customWidth="1"/>
    <col min="10" max="16384" width="10.83203125" style="7"/>
  </cols>
  <sheetData>
    <row r="1" spans="1:9" x14ac:dyDescent="0.2">
      <c r="A1" s="19" t="s">
        <v>0</v>
      </c>
      <c r="B1" s="19" t="s">
        <v>307</v>
      </c>
      <c r="C1" s="19" t="s">
        <v>308</v>
      </c>
      <c r="D1" s="19" t="s">
        <v>6</v>
      </c>
      <c r="E1" s="19" t="s">
        <v>7</v>
      </c>
      <c r="F1" s="19" t="s">
        <v>303</v>
      </c>
      <c r="G1" s="19" t="s">
        <v>304</v>
      </c>
      <c r="H1" s="19" t="s">
        <v>8</v>
      </c>
      <c r="I1" s="19" t="s">
        <v>9</v>
      </c>
    </row>
    <row r="2" spans="1:9" x14ac:dyDescent="0.2">
      <c r="B2" s="21" t="s">
        <v>163</v>
      </c>
      <c r="D2" s="29"/>
      <c r="E2" s="7">
        <f>C2*D2</f>
        <v>0</v>
      </c>
      <c r="G2" s="7">
        <f>C2*F2</f>
        <v>0</v>
      </c>
      <c r="H2" s="7" t="s">
        <v>309</v>
      </c>
    </row>
    <row r="3" spans="1:9" x14ac:dyDescent="0.2">
      <c r="B3" s="21" t="s">
        <v>164</v>
      </c>
      <c r="D3" s="29"/>
      <c r="E3" s="7">
        <f t="shared" ref="E3:E5" si="0">C3*D3</f>
        <v>0</v>
      </c>
      <c r="G3" s="7">
        <f t="shared" ref="G3:G5" si="1">C3*F3</f>
        <v>0</v>
      </c>
      <c r="H3" s="7" t="s">
        <v>309</v>
      </c>
    </row>
    <row r="4" spans="1:9" x14ac:dyDescent="0.2">
      <c r="B4" s="21" t="s">
        <v>165</v>
      </c>
      <c r="D4" s="29">
        <v>0.5</v>
      </c>
      <c r="E4" s="7">
        <f t="shared" si="0"/>
        <v>0</v>
      </c>
      <c r="F4" s="7">
        <v>1</v>
      </c>
      <c r="G4" s="7">
        <f t="shared" si="1"/>
        <v>0</v>
      </c>
      <c r="H4" s="7" t="s">
        <v>310</v>
      </c>
    </row>
    <row r="5" spans="1:9" x14ac:dyDescent="0.2">
      <c r="B5" s="7" t="s">
        <v>166</v>
      </c>
      <c r="D5" s="29">
        <v>0.5</v>
      </c>
      <c r="E5" s="7">
        <f t="shared" si="0"/>
        <v>0</v>
      </c>
      <c r="F5" s="7">
        <v>1</v>
      </c>
      <c r="G5" s="7">
        <f t="shared" si="1"/>
        <v>0</v>
      </c>
      <c r="H5" s="7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F79A-B7D8-CD45-8EFB-44679F545A1C}">
  <dimension ref="A1:E5"/>
  <sheetViews>
    <sheetView zoomScale="90" zoomScaleNormal="90" workbookViewId="0">
      <selection activeCell="C19" sqref="C19"/>
    </sheetView>
  </sheetViews>
  <sheetFormatPr baseColWidth="10" defaultRowHeight="16" x14ac:dyDescent="0.2"/>
  <cols>
    <col min="1" max="1" width="22.33203125" style="7" customWidth="1"/>
    <col min="2" max="2" width="11.5" style="7" bestFit="1" customWidth="1"/>
    <col min="3" max="3" width="13.1640625" style="7" customWidth="1"/>
    <col min="4" max="4" width="13.1640625" style="7" bestFit="1" customWidth="1"/>
    <col min="5" max="16384" width="10.83203125" style="7"/>
  </cols>
  <sheetData>
    <row r="1" spans="1:5" x14ac:dyDescent="0.2">
      <c r="A1" s="30"/>
      <c r="B1" s="19" t="s">
        <v>3</v>
      </c>
      <c r="C1" s="19" t="s">
        <v>5</v>
      </c>
      <c r="D1" s="19" t="s">
        <v>7</v>
      </c>
      <c r="E1" s="19" t="s">
        <v>319</v>
      </c>
    </row>
    <row r="2" spans="1:5" x14ac:dyDescent="0.2">
      <c r="A2" s="31" t="s">
        <v>153</v>
      </c>
      <c r="B2" s="22">
        <f>SUM(Bulklager!D:D)</f>
        <v>3805</v>
      </c>
      <c r="C2" s="32">
        <f>SUM(Bulklager!F:F)</f>
        <v>17894.300000000003</v>
      </c>
      <c r="D2" s="33">
        <f>SUM(Bulklager!H:H)</f>
        <v>48198.26</v>
      </c>
      <c r="E2" s="34">
        <f>SUM(Bulklager!L:L)/1000</f>
        <v>73.948300000000003</v>
      </c>
    </row>
    <row r="3" spans="1:5" x14ac:dyDescent="0.2">
      <c r="A3" s="31" t="s">
        <v>154</v>
      </c>
      <c r="B3" s="22">
        <f>SUM(Destruktion!D:D)</f>
        <v>684</v>
      </c>
      <c r="C3" s="32">
        <f>SUM(Destruktion!F:F)</f>
        <v>1036</v>
      </c>
      <c r="D3" s="33">
        <f>SUM(Destruktion!H:H)</f>
        <v>9807.7999999999993</v>
      </c>
      <c r="E3" s="34">
        <f>SUM(Destruktion!L:L)/1000</f>
        <v>1.492</v>
      </c>
    </row>
    <row r="4" spans="1:5" x14ac:dyDescent="0.2">
      <c r="A4" s="7" t="s">
        <v>305</v>
      </c>
      <c r="B4" s="35" t="s">
        <v>306</v>
      </c>
      <c r="C4" s="36" t="s">
        <v>306</v>
      </c>
      <c r="D4" s="33">
        <f>SUM(Krut!E:E)</f>
        <v>0</v>
      </c>
      <c r="E4" s="34">
        <f>SUM(Krut!G:G)/1000</f>
        <v>0</v>
      </c>
    </row>
    <row r="5" spans="1:5" x14ac:dyDescent="0.2">
      <c r="A5" s="37" t="s">
        <v>302</v>
      </c>
      <c r="B5" s="37">
        <f>SUM(B2:B4)</f>
        <v>4489</v>
      </c>
      <c r="C5" s="38">
        <f>SUM(C2:C4)</f>
        <v>18930.300000000003</v>
      </c>
      <c r="D5" s="38">
        <f>SUM(D2:D4)</f>
        <v>58006.06</v>
      </c>
      <c r="E5" s="39">
        <f>SUM(E2:E4)</f>
        <v>75.440300000000008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Bulklager</vt:lpstr>
      <vt:lpstr>Destruktion</vt:lpstr>
      <vt:lpstr>Krut</vt:lpstr>
      <vt:lpstr>Sammanfattning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2019-10-03T17:11:57Z</dcterms:created>
  <dcterms:modified xsi:type="dcterms:W3CDTF">2019-10-06T14:45:28Z</dcterms:modified>
</cp:coreProperties>
</file>