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113f735d0210a36/NAIT/BAIST/ACCT4660/Case Studies/"/>
    </mc:Choice>
  </mc:AlternateContent>
  <bookViews>
    <workbookView xWindow="0" yWindow="0" windowWidth="12495" windowHeight="7965" activeTab="1"/>
  </bookViews>
  <sheets>
    <sheet name="Notes" sheetId="1" r:id="rId1"/>
    <sheet name="Cash Budg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" i="2" l="1"/>
  <c r="Z25" i="2" l="1"/>
  <c r="Y26" i="2"/>
  <c r="M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3" i="2"/>
  <c r="Z23" i="2" s="1"/>
  <c r="Y17" i="2"/>
  <c r="Z16" i="2"/>
  <c r="Z20" i="2"/>
  <c r="Z21" i="2"/>
  <c r="Z4" i="2"/>
  <c r="Z5" i="2"/>
  <c r="Z6" i="2"/>
  <c r="Z7" i="2"/>
  <c r="Z8" i="2"/>
  <c r="Z9" i="2"/>
  <c r="Z10" i="2"/>
  <c r="Z11" i="2"/>
  <c r="Z12" i="2"/>
  <c r="Z13" i="2"/>
  <c r="Z14" i="2"/>
  <c r="Z15" i="2"/>
  <c r="Z3" i="2"/>
  <c r="C25" i="2"/>
  <c r="E25" i="2"/>
  <c r="G25" i="2"/>
  <c r="I25" i="2"/>
  <c r="K25" i="2"/>
  <c r="M25" i="2"/>
  <c r="O25" i="2"/>
  <c r="Q25" i="2"/>
  <c r="S25" i="2"/>
  <c r="U25" i="2"/>
  <c r="W25" i="2"/>
  <c r="B25" i="2"/>
  <c r="C17" i="2"/>
  <c r="D17" i="2"/>
  <c r="D25" i="2" s="1"/>
  <c r="E17" i="2"/>
  <c r="F17" i="2"/>
  <c r="Z17" i="2" s="1"/>
  <c r="G17" i="2"/>
  <c r="H17" i="2"/>
  <c r="H25" i="2" s="1"/>
  <c r="I17" i="2"/>
  <c r="J17" i="2"/>
  <c r="K17" i="2"/>
  <c r="L17" i="2"/>
  <c r="L25" i="2" s="1"/>
  <c r="M17" i="2"/>
  <c r="N17" i="2"/>
  <c r="O17" i="2"/>
  <c r="P17" i="2"/>
  <c r="P25" i="2" s="1"/>
  <c r="Q17" i="2"/>
  <c r="R17" i="2"/>
  <c r="S17" i="2"/>
  <c r="T17" i="2"/>
  <c r="T25" i="2" s="1"/>
  <c r="U17" i="2"/>
  <c r="V17" i="2"/>
  <c r="W17" i="2"/>
  <c r="X17" i="2"/>
  <c r="X25" i="2" s="1"/>
  <c r="Y25" i="2"/>
  <c r="B17" i="2"/>
  <c r="D7" i="1"/>
  <c r="E6" i="1"/>
  <c r="B20" i="1"/>
  <c r="V25" i="2" l="1"/>
  <c r="R25" i="2"/>
  <c r="N25" i="2"/>
  <c r="J25" i="2"/>
  <c r="F25" i="2"/>
</calcChain>
</file>

<file path=xl/sharedStrings.xml><?xml version="1.0" encoding="utf-8"?>
<sst xmlns="http://schemas.openxmlformats.org/spreadsheetml/2006/main" count="66" uniqueCount="54">
  <si>
    <t>Land - Due immediately</t>
  </si>
  <si>
    <t>Land - Due on closing</t>
  </si>
  <si>
    <t>Architects - May 2014</t>
  </si>
  <si>
    <t>Excavation - July 2014</t>
  </si>
  <si>
    <t>Excavation - August 2015</t>
  </si>
  <si>
    <t>Labourers</t>
  </si>
  <si>
    <t>40 hours</t>
  </si>
  <si>
    <t>$15/hour</t>
  </si>
  <si>
    <t>Concrete</t>
  </si>
  <si>
    <t>Steel</t>
  </si>
  <si>
    <t>Exterior Finishings</t>
  </si>
  <si>
    <t>Windows</t>
  </si>
  <si>
    <t>Interior Finishings</t>
  </si>
  <si>
    <t>Paid monthly over 14 months</t>
  </si>
  <si>
    <t>Extra Capital</t>
  </si>
  <si>
    <t>Spread over May and June 2014</t>
  </si>
  <si>
    <t>10% on February and August</t>
  </si>
  <si>
    <t>Preconstruction sales</t>
  </si>
  <si>
    <t>Construction sales</t>
  </si>
  <si>
    <t>January 2016 - December 2016</t>
  </si>
  <si>
    <t>Postconstruction sales</t>
  </si>
  <si>
    <t>Average unit cost</t>
  </si>
  <si>
    <t>10% due up front</t>
  </si>
  <si>
    <t>Average upgrade</t>
  </si>
  <si>
    <t>Due at sale</t>
  </si>
  <si>
    <t>Admin overhead</t>
  </si>
  <si>
    <t>25% of 42000</t>
  </si>
  <si>
    <t>Annually</t>
  </si>
  <si>
    <t>Appreciated 50% over the past 5 years</t>
  </si>
  <si>
    <t>Marketing</t>
  </si>
  <si>
    <t>Annually, starting May 2014</t>
  </si>
  <si>
    <t>Property taxes</t>
  </si>
  <si>
    <t>Annually, April</t>
  </si>
  <si>
    <t>Item</t>
  </si>
  <si>
    <t>Sunk cost</t>
  </si>
  <si>
    <t>Architects</t>
  </si>
  <si>
    <t>Excevation</t>
  </si>
  <si>
    <t>Labour</t>
  </si>
  <si>
    <t>Totals</t>
  </si>
  <si>
    <t xml:space="preserve"> 875 monthly</t>
  </si>
  <si>
    <t>Admin Overhead</t>
  </si>
  <si>
    <t>Property Taxes</t>
  </si>
  <si>
    <t>Interest on Land</t>
  </si>
  <si>
    <t>Expenditures</t>
  </si>
  <si>
    <t>Revenue</t>
  </si>
  <si>
    <t>Sales, upgrades</t>
  </si>
  <si>
    <t>July 2014 - June 2015</t>
  </si>
  <si>
    <t>Total Expenditures</t>
  </si>
  <si>
    <t>Total Revenue</t>
  </si>
  <si>
    <t>Net</t>
  </si>
  <si>
    <t>Land Payment</t>
  </si>
  <si>
    <t>Sales, deposit</t>
  </si>
  <si>
    <t>End of Year Cash Balance</t>
  </si>
  <si>
    <t>Sales, completed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</si>
</sst>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6" fontId="0" fillId="0" borderId="0" xfId="1" applyNumberFormat="1" applyFont="1"/>
    <xf numFmtId="0" fontId="0" fillId="0" borderId="0" xfId="1" applyNumberFormat="1" applyFont="1"/>
    <xf numFmtId="0" fontId="2" fillId="0" borderId="0" xfId="0" applyFont="1"/>
    <xf numFmtId="17" fontId="2" fillId="0" borderId="0" xfId="0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0" sqref="C20"/>
    </sheetView>
  </sheetViews>
  <sheetFormatPr defaultRowHeight="15" x14ac:dyDescent="0.25"/>
  <cols>
    <col min="1" max="1" width="22.42578125" bestFit="1" customWidth="1"/>
    <col min="2" max="2" width="14.28515625" style="1" bestFit="1" customWidth="1"/>
    <col min="3" max="3" width="29" bestFit="1" customWidth="1"/>
    <col min="4" max="4" width="35.28515625" bestFit="1" customWidth="1"/>
  </cols>
  <sheetData>
    <row r="1" spans="1:5" x14ac:dyDescent="0.25">
      <c r="A1" t="s">
        <v>0</v>
      </c>
      <c r="B1" s="1">
        <v>100000</v>
      </c>
      <c r="C1" t="s">
        <v>34</v>
      </c>
    </row>
    <row r="2" spans="1:5" x14ac:dyDescent="0.25">
      <c r="A2" t="s">
        <v>1</v>
      </c>
      <c r="B2" s="1">
        <v>900000</v>
      </c>
      <c r="C2" t="s">
        <v>16</v>
      </c>
      <c r="D2" t="s">
        <v>28</v>
      </c>
    </row>
    <row r="3" spans="1:5" x14ac:dyDescent="0.25">
      <c r="A3" t="s">
        <v>2</v>
      </c>
      <c r="B3" s="1">
        <v>500000</v>
      </c>
    </row>
    <row r="4" spans="1:5" x14ac:dyDescent="0.25">
      <c r="A4" t="s">
        <v>3</v>
      </c>
      <c r="B4" s="2">
        <v>250000</v>
      </c>
    </row>
    <row r="5" spans="1:5" x14ac:dyDescent="0.25">
      <c r="A5" t="s">
        <v>4</v>
      </c>
      <c r="B5" s="2">
        <v>250000</v>
      </c>
    </row>
    <row r="6" spans="1:5" x14ac:dyDescent="0.25">
      <c r="A6" t="s">
        <v>5</v>
      </c>
      <c r="B6" s="1">
        <v>15</v>
      </c>
      <c r="C6" t="s">
        <v>6</v>
      </c>
      <c r="D6" t="s">
        <v>7</v>
      </c>
      <c r="E6">
        <f>15*40*15*4</f>
        <v>36000</v>
      </c>
    </row>
    <row r="7" spans="1:5" x14ac:dyDescent="0.25">
      <c r="A7" t="s">
        <v>8</v>
      </c>
      <c r="B7" s="2">
        <v>1900000</v>
      </c>
      <c r="C7" t="s">
        <v>13</v>
      </c>
      <c r="D7">
        <f>1900000/14</f>
        <v>135714.28571428571</v>
      </c>
    </row>
    <row r="8" spans="1:5" x14ac:dyDescent="0.25">
      <c r="A8" t="s">
        <v>9</v>
      </c>
      <c r="B8" s="1">
        <v>2500000</v>
      </c>
      <c r="C8" t="s">
        <v>13</v>
      </c>
      <c r="D8">
        <v>178571.428571428</v>
      </c>
    </row>
    <row r="9" spans="1:5" x14ac:dyDescent="0.25">
      <c r="A9" t="s">
        <v>10</v>
      </c>
      <c r="B9" s="2">
        <v>1000000</v>
      </c>
      <c r="C9" t="s">
        <v>13</v>
      </c>
      <c r="D9">
        <v>71428.571428571406</v>
      </c>
    </row>
    <row r="10" spans="1:5" x14ac:dyDescent="0.25">
      <c r="A10" t="s">
        <v>11</v>
      </c>
      <c r="B10" s="2">
        <v>725000</v>
      </c>
      <c r="C10" t="s">
        <v>13</v>
      </c>
      <c r="D10">
        <v>51785.714285714203</v>
      </c>
    </row>
    <row r="11" spans="1:5" x14ac:dyDescent="0.25">
      <c r="A11" t="s">
        <v>12</v>
      </c>
      <c r="B11" s="2">
        <v>5000000</v>
      </c>
      <c r="C11" t="s">
        <v>13</v>
      </c>
      <c r="D11">
        <v>357142.85714285698</v>
      </c>
    </row>
    <row r="12" spans="1:5" x14ac:dyDescent="0.25">
      <c r="A12" t="s">
        <v>14</v>
      </c>
      <c r="B12" s="2">
        <v>500000</v>
      </c>
      <c r="C12" t="s">
        <v>13</v>
      </c>
      <c r="D12">
        <v>35714.285714285703</v>
      </c>
    </row>
    <row r="13" spans="1:5" x14ac:dyDescent="0.25">
      <c r="A13" t="s">
        <v>25</v>
      </c>
      <c r="B13" s="1" t="s">
        <v>26</v>
      </c>
      <c r="C13" t="s">
        <v>27</v>
      </c>
      <c r="D13" t="s">
        <v>39</v>
      </c>
    </row>
    <row r="14" spans="1:5" x14ac:dyDescent="0.25">
      <c r="A14" t="s">
        <v>29</v>
      </c>
      <c r="B14" s="2">
        <v>375000</v>
      </c>
      <c r="C14" t="s">
        <v>30</v>
      </c>
      <c r="D14">
        <v>26785.714285714199</v>
      </c>
    </row>
    <row r="15" spans="1:5" x14ac:dyDescent="0.25">
      <c r="A15" t="s">
        <v>31</v>
      </c>
      <c r="B15" s="2">
        <v>40000</v>
      </c>
      <c r="C15" t="s">
        <v>32</v>
      </c>
    </row>
    <row r="18" spans="1:3" x14ac:dyDescent="0.25">
      <c r="A18" t="s">
        <v>17</v>
      </c>
      <c r="B18" s="3">
        <v>14</v>
      </c>
      <c r="C18" t="s">
        <v>15</v>
      </c>
    </row>
    <row r="19" spans="1:3" x14ac:dyDescent="0.25">
      <c r="A19" t="s">
        <v>18</v>
      </c>
      <c r="B19" s="3">
        <v>28</v>
      </c>
      <c r="C19" t="s">
        <v>46</v>
      </c>
    </row>
    <row r="20" spans="1:3" x14ac:dyDescent="0.25">
      <c r="A20" t="s">
        <v>20</v>
      </c>
      <c r="B20" s="3">
        <f>51-14-28</f>
        <v>9</v>
      </c>
      <c r="C20" t="s">
        <v>19</v>
      </c>
    </row>
    <row r="21" spans="1:3" x14ac:dyDescent="0.25">
      <c r="A21" t="s">
        <v>21</v>
      </c>
      <c r="B21" s="2">
        <v>500000</v>
      </c>
      <c r="C21" t="s">
        <v>22</v>
      </c>
    </row>
    <row r="22" spans="1:3" x14ac:dyDescent="0.25">
      <c r="A22" t="s">
        <v>23</v>
      </c>
      <c r="B22" s="2">
        <v>15000</v>
      </c>
      <c r="C2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G1" workbookViewId="0">
      <selection activeCell="Z23" sqref="Z23"/>
    </sheetView>
  </sheetViews>
  <sheetFormatPr defaultRowHeight="15" x14ac:dyDescent="0.25"/>
  <cols>
    <col min="1" max="1" width="25" bestFit="1" customWidth="1"/>
    <col min="2" max="2" width="14.28515625" bestFit="1" customWidth="1"/>
    <col min="3" max="3" width="12.7109375" bestFit="1" customWidth="1"/>
    <col min="4" max="5" width="14.28515625" bestFit="1" customWidth="1"/>
    <col min="6" max="12" width="12.7109375" bestFit="1" customWidth="1"/>
    <col min="13" max="13" width="14.28515625" bestFit="1" customWidth="1"/>
    <col min="14" max="15" width="12.7109375" bestFit="1" customWidth="1"/>
    <col min="16" max="16" width="15.42578125" bestFit="1" customWidth="1"/>
    <col min="17" max="22" width="12.5703125" bestFit="1" customWidth="1"/>
    <col min="23" max="23" width="11.85546875" bestFit="1" customWidth="1"/>
    <col min="24" max="24" width="12.5703125" bestFit="1" customWidth="1"/>
    <col min="25" max="26" width="15.28515625" bestFit="1" customWidth="1"/>
  </cols>
  <sheetData>
    <row r="1" spans="1:26" s="4" customFormat="1" x14ac:dyDescent="0.25">
      <c r="A1" s="4" t="s">
        <v>33</v>
      </c>
      <c r="B1" s="5">
        <v>41760</v>
      </c>
      <c r="C1" s="5">
        <v>41791</v>
      </c>
      <c r="D1" s="5">
        <v>41821</v>
      </c>
      <c r="E1" s="5">
        <v>41852</v>
      </c>
      <c r="F1" s="5">
        <v>41883</v>
      </c>
      <c r="G1" s="5">
        <v>41913</v>
      </c>
      <c r="H1" s="5">
        <v>41944</v>
      </c>
      <c r="I1" s="5">
        <v>41974</v>
      </c>
      <c r="J1" s="5">
        <v>42005</v>
      </c>
      <c r="K1" s="5">
        <v>42036</v>
      </c>
      <c r="L1" s="5">
        <v>42064</v>
      </c>
      <c r="M1" s="5">
        <v>42095</v>
      </c>
      <c r="N1" s="5">
        <v>42125</v>
      </c>
      <c r="O1" s="5">
        <v>42156</v>
      </c>
      <c r="P1" s="5">
        <v>42186</v>
      </c>
      <c r="Q1" s="5">
        <v>42217</v>
      </c>
      <c r="R1" s="5">
        <v>42248</v>
      </c>
      <c r="S1" s="5">
        <v>42278</v>
      </c>
      <c r="T1" s="5">
        <v>42309</v>
      </c>
      <c r="U1" s="5">
        <v>42339</v>
      </c>
      <c r="V1" s="5">
        <v>42370</v>
      </c>
      <c r="W1" s="5">
        <v>42401</v>
      </c>
      <c r="X1" s="5">
        <v>42430</v>
      </c>
      <c r="Y1" s="5">
        <v>42461</v>
      </c>
      <c r="Z1" s="4" t="s">
        <v>38</v>
      </c>
    </row>
    <row r="2" spans="1:26" s="4" customFormat="1" x14ac:dyDescent="0.25">
      <c r="A2" s="4" t="s">
        <v>43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s="1" customFormat="1" x14ac:dyDescent="0.25">
      <c r="A3" s="3" t="s">
        <v>35</v>
      </c>
      <c r="B3" s="1">
        <v>500000</v>
      </c>
      <c r="Y3" s="1">
        <v>0</v>
      </c>
      <c r="Z3" s="1">
        <f>SUM(B3:Y3)</f>
        <v>500000</v>
      </c>
    </row>
    <row r="4" spans="1:26" s="1" customFormat="1" x14ac:dyDescent="0.25">
      <c r="A4" s="3" t="s">
        <v>36</v>
      </c>
      <c r="D4" s="1">
        <v>250000</v>
      </c>
      <c r="E4" s="1">
        <v>250000</v>
      </c>
      <c r="Z4" s="1">
        <f t="shared" ref="Z4:Z23" si="0">SUM(B4:Y4)</f>
        <v>500000</v>
      </c>
    </row>
    <row r="5" spans="1:26" s="1" customFormat="1" x14ac:dyDescent="0.25">
      <c r="A5" s="3" t="s">
        <v>37</v>
      </c>
      <c r="B5" s="1">
        <v>36000</v>
      </c>
      <c r="C5" s="1">
        <v>36000</v>
      </c>
      <c r="D5" s="1">
        <v>36000</v>
      </c>
      <c r="E5" s="1">
        <v>36000</v>
      </c>
      <c r="F5" s="1">
        <v>36000</v>
      </c>
      <c r="G5" s="1">
        <v>36000</v>
      </c>
      <c r="H5" s="1">
        <v>36000</v>
      </c>
      <c r="I5" s="1">
        <v>36000</v>
      </c>
      <c r="J5" s="1">
        <v>36000</v>
      </c>
      <c r="K5" s="1">
        <v>36000</v>
      </c>
      <c r="L5" s="1">
        <v>36000</v>
      </c>
      <c r="M5" s="1">
        <v>36000</v>
      </c>
      <c r="N5" s="1">
        <v>36000</v>
      </c>
      <c r="O5" s="1">
        <v>36000</v>
      </c>
      <c r="Z5" s="1">
        <f t="shared" si="0"/>
        <v>504000</v>
      </c>
    </row>
    <row r="6" spans="1:26" s="1" customFormat="1" x14ac:dyDescent="0.25">
      <c r="A6" s="3" t="s">
        <v>8</v>
      </c>
      <c r="B6" s="1">
        <v>135714.28571428501</v>
      </c>
      <c r="C6" s="1">
        <v>135714.28571428501</v>
      </c>
      <c r="D6" s="1">
        <v>135714.28571428501</v>
      </c>
      <c r="E6" s="1">
        <v>135714.28571428501</v>
      </c>
      <c r="F6" s="1">
        <v>135714.28571428501</v>
      </c>
      <c r="G6" s="1">
        <v>135714.28571428501</v>
      </c>
      <c r="H6" s="1">
        <v>135714.28571428501</v>
      </c>
      <c r="I6" s="1">
        <v>135714.28571428501</v>
      </c>
      <c r="J6" s="1">
        <v>135714.28571428501</v>
      </c>
      <c r="K6" s="1">
        <v>135714.28571428501</v>
      </c>
      <c r="L6" s="1">
        <v>135714.28571428501</v>
      </c>
      <c r="M6" s="1">
        <v>135714.28571428501</v>
      </c>
      <c r="N6" s="1">
        <v>135714.28571428501</v>
      </c>
      <c r="O6" s="1">
        <v>135714.28571428501</v>
      </c>
      <c r="Z6" s="1">
        <f t="shared" si="0"/>
        <v>1899999.99999999</v>
      </c>
    </row>
    <row r="7" spans="1:26" x14ac:dyDescent="0.25">
      <c r="A7" t="s">
        <v>9</v>
      </c>
      <c r="B7" s="1">
        <v>178571.428571428</v>
      </c>
      <c r="C7" s="1">
        <v>178571.428571428</v>
      </c>
      <c r="D7" s="1">
        <v>178571.428571428</v>
      </c>
      <c r="E7" s="1">
        <v>178571.428571428</v>
      </c>
      <c r="F7" s="1">
        <v>178571.428571428</v>
      </c>
      <c r="G7" s="1">
        <v>178571.428571428</v>
      </c>
      <c r="H7" s="1">
        <v>178571.428571428</v>
      </c>
      <c r="I7" s="1">
        <v>178571.428571428</v>
      </c>
      <c r="J7" s="1">
        <v>178571.428571428</v>
      </c>
      <c r="K7" s="1">
        <v>178571.428571428</v>
      </c>
      <c r="L7" s="1">
        <v>178571.428571428</v>
      </c>
      <c r="M7" s="1">
        <v>178571.428571428</v>
      </c>
      <c r="N7" s="1">
        <v>178571.428571428</v>
      </c>
      <c r="O7" s="1">
        <v>178571.428571428</v>
      </c>
      <c r="Z7" s="1">
        <f t="shared" si="0"/>
        <v>2499999.9999999921</v>
      </c>
    </row>
    <row r="8" spans="1:26" x14ac:dyDescent="0.25">
      <c r="A8" t="s">
        <v>10</v>
      </c>
      <c r="B8" s="1">
        <v>71428.571428571406</v>
      </c>
      <c r="C8" s="1">
        <v>71428.571428571406</v>
      </c>
      <c r="D8" s="1">
        <v>71428.571428571406</v>
      </c>
      <c r="E8" s="1">
        <v>71428.571428571406</v>
      </c>
      <c r="F8" s="1">
        <v>71428.571428571406</v>
      </c>
      <c r="G8" s="1">
        <v>71428.571428571406</v>
      </c>
      <c r="H8" s="1">
        <v>71428.571428571406</v>
      </c>
      <c r="I8" s="1">
        <v>71428.571428571406</v>
      </c>
      <c r="J8" s="1">
        <v>71428.571428571406</v>
      </c>
      <c r="K8" s="1">
        <v>71428.571428571406</v>
      </c>
      <c r="L8" s="1">
        <v>71428.571428571406</v>
      </c>
      <c r="M8" s="1">
        <v>71428.571428571406</v>
      </c>
      <c r="N8" s="1">
        <v>71428.571428571406</v>
      </c>
      <c r="O8" s="1">
        <v>71428.571428571406</v>
      </c>
      <c r="Z8" s="1">
        <f t="shared" si="0"/>
        <v>999999.99999999942</v>
      </c>
    </row>
    <row r="9" spans="1:26" x14ac:dyDescent="0.25">
      <c r="A9" t="s">
        <v>11</v>
      </c>
      <c r="B9" s="1">
        <v>51785.714285714203</v>
      </c>
      <c r="C9" s="1">
        <v>51785.714285714203</v>
      </c>
      <c r="D9" s="1">
        <v>51785.714285714203</v>
      </c>
      <c r="E9" s="1">
        <v>51785.714285714203</v>
      </c>
      <c r="F9" s="1">
        <v>51785.714285714203</v>
      </c>
      <c r="G9" s="1">
        <v>51785.714285714203</v>
      </c>
      <c r="H9" s="1">
        <v>51785.714285714203</v>
      </c>
      <c r="I9" s="1">
        <v>51785.714285714203</v>
      </c>
      <c r="J9" s="1">
        <v>51785.714285714203</v>
      </c>
      <c r="K9" s="1">
        <v>51785.714285714203</v>
      </c>
      <c r="L9" s="1">
        <v>51785.714285714203</v>
      </c>
      <c r="M9" s="1">
        <v>51785.714285714203</v>
      </c>
      <c r="N9" s="1">
        <v>51785.714285714203</v>
      </c>
      <c r="O9" s="1">
        <v>51785.714285714203</v>
      </c>
      <c r="Z9" s="1">
        <f t="shared" si="0"/>
        <v>724999.99999999884</v>
      </c>
    </row>
    <row r="10" spans="1:26" x14ac:dyDescent="0.25">
      <c r="A10" t="s">
        <v>12</v>
      </c>
      <c r="B10" s="1">
        <v>357142.85714285698</v>
      </c>
      <c r="C10" s="1">
        <v>357142.85714285698</v>
      </c>
      <c r="D10" s="1">
        <v>357142.85714285698</v>
      </c>
      <c r="E10" s="1">
        <v>357142.85714285698</v>
      </c>
      <c r="F10" s="1">
        <v>357142.85714285698</v>
      </c>
      <c r="G10" s="1">
        <v>357142.85714285698</v>
      </c>
      <c r="H10" s="1">
        <v>357142.85714285698</v>
      </c>
      <c r="I10" s="1">
        <v>357142.85714285698</v>
      </c>
      <c r="J10" s="1">
        <v>357142.85714285698</v>
      </c>
      <c r="K10" s="1">
        <v>357142.85714285698</v>
      </c>
      <c r="L10" s="1">
        <v>357142.85714285698</v>
      </c>
      <c r="M10" s="1">
        <v>357142.85714285698</v>
      </c>
      <c r="N10" s="1">
        <v>357142.85714285698</v>
      </c>
      <c r="O10" s="1">
        <v>357142.85714285698</v>
      </c>
      <c r="Z10" s="1">
        <f t="shared" si="0"/>
        <v>4999999.9999999972</v>
      </c>
    </row>
    <row r="11" spans="1:26" x14ac:dyDescent="0.25">
      <c r="A11" t="s">
        <v>14</v>
      </c>
      <c r="B11" s="1">
        <v>35714.285714285703</v>
      </c>
      <c r="C11" s="1">
        <v>35714.285714285703</v>
      </c>
      <c r="D11" s="1">
        <v>35714.285714285703</v>
      </c>
      <c r="E11" s="1">
        <v>35714.285714285703</v>
      </c>
      <c r="F11" s="1">
        <v>35714.285714285703</v>
      </c>
      <c r="G11" s="1">
        <v>35714.285714285703</v>
      </c>
      <c r="H11" s="1">
        <v>35714.285714285703</v>
      </c>
      <c r="I11" s="1">
        <v>35714.285714285703</v>
      </c>
      <c r="J11" s="1">
        <v>35714.285714285703</v>
      </c>
      <c r="K11" s="1">
        <v>35714.285714285703</v>
      </c>
      <c r="L11" s="1">
        <v>35714.285714285703</v>
      </c>
      <c r="M11" s="1">
        <v>35714.285714285703</v>
      </c>
      <c r="N11" s="1">
        <v>35714.285714285703</v>
      </c>
      <c r="O11" s="1">
        <v>35714.285714285703</v>
      </c>
      <c r="Z11" s="1">
        <f t="shared" si="0"/>
        <v>499999.99999999971</v>
      </c>
    </row>
    <row r="12" spans="1:26" x14ac:dyDescent="0.25">
      <c r="A12" t="s">
        <v>40</v>
      </c>
      <c r="B12" s="1">
        <v>875</v>
      </c>
      <c r="C12" s="1">
        <v>875</v>
      </c>
      <c r="D12" s="1">
        <v>875</v>
      </c>
      <c r="E12" s="1">
        <v>875</v>
      </c>
      <c r="F12" s="1">
        <v>875</v>
      </c>
      <c r="G12" s="1">
        <v>875</v>
      </c>
      <c r="H12" s="1">
        <v>875</v>
      </c>
      <c r="I12" s="1">
        <v>875</v>
      </c>
      <c r="J12" s="1">
        <v>875</v>
      </c>
      <c r="K12" s="1">
        <v>875</v>
      </c>
      <c r="L12" s="1">
        <v>875</v>
      </c>
      <c r="M12" s="1">
        <v>875</v>
      </c>
      <c r="N12" s="1">
        <v>875</v>
      </c>
      <c r="O12" s="1">
        <v>875</v>
      </c>
      <c r="Z12" s="1">
        <f t="shared" si="0"/>
        <v>12250</v>
      </c>
    </row>
    <row r="13" spans="1:26" x14ac:dyDescent="0.25">
      <c r="A13" t="s">
        <v>29</v>
      </c>
      <c r="B13" s="1">
        <v>26785.714285714199</v>
      </c>
      <c r="C13" s="1">
        <v>26785.714285714199</v>
      </c>
      <c r="D13" s="1">
        <v>26785.714285714199</v>
      </c>
      <c r="E13" s="1">
        <v>26785.714285714199</v>
      </c>
      <c r="F13" s="1">
        <v>26785.714285714199</v>
      </c>
      <c r="G13" s="1">
        <v>26785.714285714199</v>
      </c>
      <c r="H13" s="1">
        <v>26785.714285714199</v>
      </c>
      <c r="I13" s="1">
        <v>26785.714285714199</v>
      </c>
      <c r="J13" s="1">
        <v>26785.714285714199</v>
      </c>
      <c r="K13" s="1">
        <v>26785.714285714199</v>
      </c>
      <c r="L13" s="1">
        <v>26785.714285714199</v>
      </c>
      <c r="M13" s="1">
        <v>26785.714285714199</v>
      </c>
      <c r="N13" s="1">
        <v>26785.714285714199</v>
      </c>
      <c r="O13" s="1">
        <v>26785.714285714199</v>
      </c>
      <c r="Z13" s="1">
        <f t="shared" si="0"/>
        <v>374999.99999999878</v>
      </c>
    </row>
    <row r="14" spans="1:26" x14ac:dyDescent="0.25">
      <c r="A14" t="s">
        <v>41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40000</v>
      </c>
      <c r="N14" s="1"/>
      <c r="O14" s="1"/>
      <c r="Y14" s="1">
        <v>40000</v>
      </c>
      <c r="Z14" s="1">
        <f t="shared" si="0"/>
        <v>80000</v>
      </c>
    </row>
    <row r="15" spans="1:26" x14ac:dyDescent="0.25">
      <c r="A15" t="s">
        <v>42</v>
      </c>
      <c r="E15" s="1">
        <v>45000</v>
      </c>
      <c r="K15" s="1">
        <v>45000</v>
      </c>
      <c r="Q15" s="1">
        <v>45000</v>
      </c>
      <c r="W15" s="1">
        <v>45000</v>
      </c>
      <c r="Z15" s="1">
        <f t="shared" si="0"/>
        <v>180000</v>
      </c>
    </row>
    <row r="16" spans="1:26" x14ac:dyDescent="0.25">
      <c r="A16" t="s">
        <v>50</v>
      </c>
      <c r="E16" s="1"/>
      <c r="K16" s="1"/>
      <c r="Q16" s="1"/>
      <c r="W16" s="1"/>
      <c r="Y16" s="1">
        <v>900000</v>
      </c>
      <c r="Z16" s="1">
        <f>SUM(B16:Y16)</f>
        <v>900000</v>
      </c>
    </row>
    <row r="17" spans="1:26" x14ac:dyDescent="0.25">
      <c r="A17" s="4" t="s">
        <v>47</v>
      </c>
      <c r="B17" s="6">
        <f>SUM(B3:B15)</f>
        <v>1394017.8571428552</v>
      </c>
      <c r="C17" s="6">
        <f t="shared" ref="C17:X17" si="1">SUM(C3:C15)</f>
        <v>894017.85714285553</v>
      </c>
      <c r="D17" s="6">
        <f t="shared" si="1"/>
        <v>1144017.8571428552</v>
      </c>
      <c r="E17" s="6">
        <f t="shared" si="1"/>
        <v>1189017.8571428552</v>
      </c>
      <c r="F17" s="6">
        <f t="shared" si="1"/>
        <v>894017.85714285553</v>
      </c>
      <c r="G17" s="6">
        <f t="shared" si="1"/>
        <v>894017.85714285553</v>
      </c>
      <c r="H17" s="6">
        <f t="shared" si="1"/>
        <v>894017.85714285553</v>
      </c>
      <c r="I17" s="6">
        <f t="shared" si="1"/>
        <v>894017.85714285553</v>
      </c>
      <c r="J17" s="6">
        <f t="shared" si="1"/>
        <v>894017.85714285553</v>
      </c>
      <c r="K17" s="6">
        <f t="shared" si="1"/>
        <v>939017.85714285553</v>
      </c>
      <c r="L17" s="6">
        <f t="shared" si="1"/>
        <v>894017.85714285553</v>
      </c>
      <c r="M17" s="6">
        <f t="shared" si="1"/>
        <v>934017.85714285553</v>
      </c>
      <c r="N17" s="6">
        <f t="shared" si="1"/>
        <v>894017.85714285553</v>
      </c>
      <c r="O17" s="6">
        <f t="shared" si="1"/>
        <v>894017.85714285553</v>
      </c>
      <c r="P17" s="6">
        <f t="shared" si="1"/>
        <v>0</v>
      </c>
      <c r="Q17" s="6">
        <f t="shared" si="1"/>
        <v>45000</v>
      </c>
      <c r="R17" s="6">
        <f t="shared" si="1"/>
        <v>0</v>
      </c>
      <c r="S17" s="6">
        <f t="shared" si="1"/>
        <v>0</v>
      </c>
      <c r="T17" s="6">
        <f t="shared" si="1"/>
        <v>0</v>
      </c>
      <c r="U17" s="6">
        <f t="shared" si="1"/>
        <v>0</v>
      </c>
      <c r="V17" s="6">
        <f t="shared" si="1"/>
        <v>0</v>
      </c>
      <c r="W17" s="6">
        <f t="shared" si="1"/>
        <v>45000</v>
      </c>
      <c r="X17" s="6">
        <f t="shared" si="1"/>
        <v>0</v>
      </c>
      <c r="Y17" s="6">
        <f>SUM(Y3:Y16)</f>
        <v>940000</v>
      </c>
      <c r="Z17" s="1">
        <f t="shared" si="0"/>
        <v>14676249.999999981</v>
      </c>
    </row>
    <row r="18" spans="1:26" x14ac:dyDescent="0.25">
      <c r="Z18" s="1"/>
    </row>
    <row r="19" spans="1:26" x14ac:dyDescent="0.25">
      <c r="A19" s="4" t="s">
        <v>44</v>
      </c>
      <c r="Z19" s="1"/>
    </row>
    <row r="20" spans="1:26" x14ac:dyDescent="0.25">
      <c r="A20" t="s">
        <v>51</v>
      </c>
      <c r="B20" s="1">
        <v>350000</v>
      </c>
      <c r="C20" s="1">
        <v>350000</v>
      </c>
      <c r="D20" s="1">
        <v>150000</v>
      </c>
      <c r="E20" s="1">
        <v>100000</v>
      </c>
      <c r="F20" s="1">
        <v>100000</v>
      </c>
      <c r="G20" s="1">
        <v>150000</v>
      </c>
      <c r="H20" s="1">
        <v>100000</v>
      </c>
      <c r="I20" s="1">
        <v>100000</v>
      </c>
      <c r="J20" s="1">
        <v>100000</v>
      </c>
      <c r="K20" s="1">
        <v>150000</v>
      </c>
      <c r="L20" s="1">
        <v>100000</v>
      </c>
      <c r="M20" s="1">
        <v>100000</v>
      </c>
      <c r="N20" s="1">
        <v>100000</v>
      </c>
      <c r="O20" s="1">
        <v>150000</v>
      </c>
      <c r="P20" s="1">
        <v>50000</v>
      </c>
      <c r="Q20" s="1">
        <v>50000</v>
      </c>
      <c r="R20" s="1">
        <v>50000</v>
      </c>
      <c r="S20" s="1">
        <v>50000</v>
      </c>
      <c r="T20" s="1">
        <v>50000</v>
      </c>
      <c r="U20" s="1">
        <v>50000</v>
      </c>
      <c r="V20" s="1">
        <v>50000</v>
      </c>
      <c r="W20" s="1">
        <v>0</v>
      </c>
      <c r="X20" s="1">
        <v>50000</v>
      </c>
      <c r="Y20" s="1">
        <v>50000</v>
      </c>
      <c r="Z20" s="1">
        <f t="shared" si="0"/>
        <v>2550000</v>
      </c>
    </row>
    <row r="21" spans="1:26" x14ac:dyDescent="0.25">
      <c r="A21" t="s">
        <v>45</v>
      </c>
      <c r="B21" s="1">
        <v>105000</v>
      </c>
      <c r="C21" s="1">
        <v>105000</v>
      </c>
      <c r="D21" s="1">
        <v>45000</v>
      </c>
      <c r="E21" s="1">
        <v>30000</v>
      </c>
      <c r="F21" s="1">
        <v>30000</v>
      </c>
      <c r="G21" s="1">
        <v>45000</v>
      </c>
      <c r="H21" s="1">
        <v>30000</v>
      </c>
      <c r="I21" s="1">
        <v>30000</v>
      </c>
      <c r="J21" s="1">
        <v>30000</v>
      </c>
      <c r="K21" s="1">
        <v>45000</v>
      </c>
      <c r="L21" s="1">
        <v>30000</v>
      </c>
      <c r="M21" s="1">
        <v>30000</v>
      </c>
      <c r="N21" s="1">
        <v>30000</v>
      </c>
      <c r="O21" s="1">
        <v>45000</v>
      </c>
      <c r="P21" s="1">
        <v>15000</v>
      </c>
      <c r="Q21" s="1">
        <v>15000</v>
      </c>
      <c r="R21" s="1">
        <v>15000</v>
      </c>
      <c r="S21" s="1">
        <v>15000</v>
      </c>
      <c r="T21" s="1">
        <v>15000</v>
      </c>
      <c r="U21" s="1">
        <v>15000</v>
      </c>
      <c r="V21" s="1">
        <v>15000</v>
      </c>
      <c r="W21" s="1">
        <v>0</v>
      </c>
      <c r="X21" s="1">
        <v>15000</v>
      </c>
      <c r="Y21" s="1">
        <v>15000</v>
      </c>
      <c r="Z21" s="1">
        <f t="shared" si="0"/>
        <v>765000</v>
      </c>
    </row>
    <row r="22" spans="1:26" x14ac:dyDescent="0.25">
      <c r="A22" t="s">
        <v>53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v>18900000</v>
      </c>
      <c r="Q22" s="1">
        <v>450000</v>
      </c>
      <c r="R22" s="1">
        <v>450000</v>
      </c>
      <c r="S22" s="1">
        <v>450000</v>
      </c>
      <c r="T22" s="1">
        <v>450000</v>
      </c>
      <c r="U22" s="1">
        <v>450000</v>
      </c>
      <c r="V22" s="1">
        <v>450000</v>
      </c>
      <c r="W22" s="1">
        <v>0</v>
      </c>
      <c r="X22" s="1">
        <v>450000</v>
      </c>
      <c r="Y22" s="1">
        <v>450000</v>
      </c>
      <c r="Z22" s="1">
        <f>SUM(B22:Y22)</f>
        <v>22500000</v>
      </c>
    </row>
    <row r="23" spans="1:26" x14ac:dyDescent="0.25">
      <c r="A23" s="4" t="s">
        <v>48</v>
      </c>
      <c r="B23" s="6">
        <f>SUM(B20:B22)</f>
        <v>455000</v>
      </c>
      <c r="C23" s="6">
        <f t="shared" ref="C23:Y23" si="2">SUM(C20:C22)</f>
        <v>455000</v>
      </c>
      <c r="D23" s="6">
        <f t="shared" si="2"/>
        <v>195000</v>
      </c>
      <c r="E23" s="6">
        <f t="shared" si="2"/>
        <v>130000</v>
      </c>
      <c r="F23" s="6">
        <f t="shared" si="2"/>
        <v>130000</v>
      </c>
      <c r="G23" s="6">
        <f t="shared" si="2"/>
        <v>195000</v>
      </c>
      <c r="H23" s="6">
        <f t="shared" si="2"/>
        <v>130000</v>
      </c>
      <c r="I23" s="6">
        <f t="shared" si="2"/>
        <v>130000</v>
      </c>
      <c r="J23" s="6">
        <f t="shared" si="2"/>
        <v>130000</v>
      </c>
      <c r="K23" s="6">
        <f t="shared" si="2"/>
        <v>195000</v>
      </c>
      <c r="L23" s="6">
        <f t="shared" si="2"/>
        <v>130000</v>
      </c>
      <c r="M23" s="6">
        <f t="shared" si="2"/>
        <v>130000</v>
      </c>
      <c r="N23" s="6">
        <f t="shared" si="2"/>
        <v>130000</v>
      </c>
      <c r="O23" s="6">
        <f t="shared" si="2"/>
        <v>195000</v>
      </c>
      <c r="P23" s="6">
        <f t="shared" si="2"/>
        <v>18965000</v>
      </c>
      <c r="Q23" s="6">
        <f t="shared" si="2"/>
        <v>515000</v>
      </c>
      <c r="R23" s="6">
        <f t="shared" si="2"/>
        <v>515000</v>
      </c>
      <c r="S23" s="6">
        <f t="shared" si="2"/>
        <v>515000</v>
      </c>
      <c r="T23" s="6">
        <f t="shared" si="2"/>
        <v>515000</v>
      </c>
      <c r="U23" s="6">
        <f t="shared" si="2"/>
        <v>515000</v>
      </c>
      <c r="V23" s="6">
        <f t="shared" si="2"/>
        <v>515000</v>
      </c>
      <c r="W23" s="6">
        <f t="shared" si="2"/>
        <v>0</v>
      </c>
      <c r="X23" s="6">
        <f t="shared" si="2"/>
        <v>515000</v>
      </c>
      <c r="Y23" s="6">
        <f t="shared" si="2"/>
        <v>515000</v>
      </c>
      <c r="Z23" s="1">
        <f t="shared" si="0"/>
        <v>25815000</v>
      </c>
    </row>
    <row r="24" spans="1:26" x14ac:dyDescent="0.25">
      <c r="Z24" s="1"/>
    </row>
    <row r="25" spans="1:26" x14ac:dyDescent="0.25">
      <c r="A25" s="4" t="s">
        <v>49</v>
      </c>
      <c r="B25" s="6">
        <f>B23-B17</f>
        <v>-939017.85714285518</v>
      </c>
      <c r="C25" s="6">
        <f t="shared" ref="C25:Y25" si="3">C23-C17</f>
        <v>-439017.85714285553</v>
      </c>
      <c r="D25" s="6">
        <f t="shared" si="3"/>
        <v>-949017.85714285518</v>
      </c>
      <c r="E25" s="6">
        <f t="shared" si="3"/>
        <v>-1059017.8571428552</v>
      </c>
      <c r="F25" s="6">
        <f t="shared" si="3"/>
        <v>-764017.85714285553</v>
      </c>
      <c r="G25" s="6">
        <f t="shared" si="3"/>
        <v>-699017.85714285553</v>
      </c>
      <c r="H25" s="6">
        <f t="shared" si="3"/>
        <v>-764017.85714285553</v>
      </c>
      <c r="I25" s="6">
        <f t="shared" si="3"/>
        <v>-764017.85714285553</v>
      </c>
      <c r="J25" s="6">
        <f t="shared" si="3"/>
        <v>-764017.85714285553</v>
      </c>
      <c r="K25" s="6">
        <f t="shared" si="3"/>
        <v>-744017.85714285553</v>
      </c>
      <c r="L25" s="6">
        <f t="shared" si="3"/>
        <v>-764017.85714285553</v>
      </c>
      <c r="M25" s="6">
        <f t="shared" si="3"/>
        <v>-804017.85714285553</v>
      </c>
      <c r="N25" s="6">
        <f t="shared" si="3"/>
        <v>-764017.85714285553</v>
      </c>
      <c r="O25" s="6">
        <f t="shared" si="3"/>
        <v>-699017.85714285553</v>
      </c>
      <c r="P25" s="6">
        <f t="shared" si="3"/>
        <v>18965000</v>
      </c>
      <c r="Q25" s="6">
        <f t="shared" si="3"/>
        <v>470000</v>
      </c>
      <c r="R25" s="6">
        <f t="shared" si="3"/>
        <v>515000</v>
      </c>
      <c r="S25" s="6">
        <f t="shared" si="3"/>
        <v>515000</v>
      </c>
      <c r="T25" s="6">
        <f t="shared" si="3"/>
        <v>515000</v>
      </c>
      <c r="U25" s="6">
        <f t="shared" si="3"/>
        <v>515000</v>
      </c>
      <c r="V25" s="6">
        <f t="shared" si="3"/>
        <v>515000</v>
      </c>
      <c r="W25" s="6">
        <f t="shared" si="3"/>
        <v>-45000</v>
      </c>
      <c r="X25" s="6">
        <f t="shared" si="3"/>
        <v>515000</v>
      </c>
      <c r="Y25" s="6">
        <f t="shared" si="3"/>
        <v>-425000</v>
      </c>
      <c r="Z25" s="1">
        <f>SUM(B25:Y25)</f>
        <v>11138750.00000002</v>
      </c>
    </row>
    <row r="26" spans="1:26" x14ac:dyDescent="0.25">
      <c r="A26" s="4" t="s">
        <v>52</v>
      </c>
      <c r="M26" s="6">
        <f>B25+C25+D25+E25+F25+G25+H25+I25+J25+K25+L25+M25</f>
        <v>-9453214.2857142668</v>
      </c>
      <c r="Y26" s="1">
        <f>SUM(B25:Y25)</f>
        <v>11138750.00000002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Cash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Babcock</dc:creator>
  <cp:lastModifiedBy>Addison Babcock</cp:lastModifiedBy>
  <dcterms:created xsi:type="dcterms:W3CDTF">2016-04-11T01:51:40Z</dcterms:created>
  <dcterms:modified xsi:type="dcterms:W3CDTF">2016-04-11T04:12:48Z</dcterms:modified>
</cp:coreProperties>
</file>