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M:\MM Front Office Folders\Sales Reports\Boss\Raw Sales Data\2023\"/>
    </mc:Choice>
  </mc:AlternateContent>
  <xr:revisionPtr revIDLastSave="0" documentId="8_{66533163-62E5-439C-8973-25F4E36B6E14}" xr6:coauthVersionLast="47" xr6:coauthVersionMax="47" xr10:uidLastSave="{00000000-0000-0000-0000-000000000000}"/>
  <bookViews>
    <workbookView xWindow="28680" yWindow="-105" windowWidth="29040" windowHeight="15840" xr2:uid="{38A0E41E-AA22-4426-8DD5-7EAB250BFD23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26" i="1" l="1"/>
  <c r="P225" i="1"/>
  <c r="P224" i="1"/>
  <c r="P223" i="1"/>
  <c r="O222" i="1"/>
  <c r="P222" i="1" s="1"/>
  <c r="P221" i="1"/>
  <c r="O220" i="1"/>
  <c r="P220" i="1" s="1"/>
  <c r="P219" i="1"/>
  <c r="O218" i="1"/>
  <c r="P218" i="1" s="1"/>
  <c r="O217" i="1"/>
  <c r="P217" i="1" s="1"/>
  <c r="P216" i="1"/>
  <c r="P215" i="1"/>
  <c r="P214" i="1"/>
  <c r="P213" i="1"/>
  <c r="P212" i="1"/>
  <c r="P211" i="1"/>
  <c r="P210" i="1"/>
  <c r="P209" i="1"/>
  <c r="O209" i="1"/>
  <c r="P208" i="1"/>
  <c r="P207" i="1"/>
  <c r="P206" i="1"/>
  <c r="P205" i="1"/>
  <c r="P204" i="1"/>
  <c r="O203" i="1"/>
  <c r="P203" i="1" s="1"/>
  <c r="P202" i="1"/>
  <c r="P201" i="1"/>
  <c r="O200" i="1"/>
  <c r="P200" i="1" s="1"/>
  <c r="P199" i="1"/>
  <c r="P198" i="1"/>
  <c r="O197" i="1"/>
  <c r="P197" i="1" s="1"/>
  <c r="P196" i="1"/>
  <c r="O195" i="1"/>
  <c r="P195" i="1" s="1"/>
  <c r="P194" i="1"/>
  <c r="O193" i="1"/>
  <c r="P193" i="1" s="1"/>
  <c r="P192" i="1"/>
  <c r="P191" i="1"/>
  <c r="P190" i="1"/>
  <c r="P189" i="1"/>
  <c r="P188" i="1"/>
  <c r="P187" i="1"/>
  <c r="O187" i="1"/>
  <c r="O186" i="1"/>
  <c r="P186" i="1" s="1"/>
  <c r="P185" i="1"/>
  <c r="P184" i="1"/>
  <c r="P183" i="1"/>
  <c r="P182" i="1"/>
  <c r="P181" i="1"/>
  <c r="O181" i="1"/>
  <c r="O180" i="1"/>
  <c r="P180" i="1" s="1"/>
  <c r="P179" i="1"/>
  <c r="O179" i="1"/>
  <c r="P178" i="1"/>
  <c r="P177" i="1"/>
  <c r="P176" i="1"/>
  <c r="O175" i="1"/>
  <c r="P175" i="1" s="1"/>
  <c r="P174" i="1"/>
  <c r="P173" i="1"/>
  <c r="P172" i="1"/>
  <c r="P171" i="1"/>
  <c r="P170" i="1"/>
  <c r="P169" i="1"/>
  <c r="O169" i="1"/>
  <c r="P168" i="1"/>
  <c r="P167" i="1"/>
  <c r="P166" i="1"/>
  <c r="O166" i="1"/>
  <c r="O165" i="1"/>
  <c r="P165" i="1" s="1"/>
  <c r="P164" i="1"/>
  <c r="O164" i="1"/>
  <c r="O163" i="1"/>
  <c r="P163" i="1" s="1"/>
  <c r="P162" i="1"/>
  <c r="O162" i="1"/>
  <c r="P161" i="1"/>
  <c r="O161" i="1"/>
  <c r="P160" i="1"/>
  <c r="P159" i="1"/>
  <c r="P158" i="1"/>
  <c r="O158" i="1"/>
  <c r="O226" i="1" s="1"/>
  <c r="P226" i="1" s="1"/>
  <c r="P157" i="1"/>
  <c r="P156" i="1"/>
  <c r="P155" i="1"/>
  <c r="P154" i="1"/>
  <c r="P153" i="1"/>
  <c r="P152" i="1"/>
  <c r="P151" i="1"/>
  <c r="P150" i="1"/>
  <c r="P149" i="1"/>
  <c r="P148" i="1"/>
  <c r="P147" i="1"/>
  <c r="P146" i="1"/>
  <c r="P145" i="1"/>
  <c r="P144" i="1"/>
  <c r="P143" i="1"/>
  <c r="P142" i="1"/>
  <c r="P141" i="1"/>
  <c r="P140" i="1"/>
  <c r="P139" i="1"/>
  <c r="P138" i="1"/>
  <c r="P137" i="1"/>
  <c r="P136" i="1"/>
  <c r="P135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N82" i="1"/>
  <c r="P81" i="1"/>
  <c r="P80" i="1"/>
  <c r="P79" i="1"/>
  <c r="P78" i="1"/>
  <c r="P77" i="1"/>
  <c r="P76" i="1"/>
  <c r="P75" i="1"/>
  <c r="P74" i="1"/>
  <c r="P73" i="1"/>
  <c r="O72" i="1"/>
  <c r="P72" i="1" s="1"/>
  <c r="P71" i="1"/>
  <c r="O71" i="1"/>
  <c r="O70" i="1"/>
  <c r="P70" i="1" s="1"/>
  <c r="P69" i="1"/>
  <c r="O69" i="1"/>
  <c r="P68" i="1"/>
  <c r="P67" i="1"/>
  <c r="P66" i="1"/>
  <c r="O66" i="1"/>
  <c r="P65" i="1"/>
  <c r="P64" i="1"/>
  <c r="P63" i="1"/>
  <c r="P62" i="1"/>
  <c r="P61" i="1"/>
  <c r="P60" i="1"/>
  <c r="P59" i="1"/>
  <c r="P58" i="1"/>
  <c r="P57" i="1"/>
  <c r="P56" i="1"/>
  <c r="J56" i="1"/>
  <c r="P55" i="1"/>
  <c r="P54" i="1"/>
  <c r="P53" i="1"/>
  <c r="P52" i="1"/>
  <c r="P51" i="1"/>
  <c r="P50" i="1"/>
  <c r="P49" i="1"/>
  <c r="J49" i="1"/>
  <c r="P48" i="1"/>
  <c r="P47" i="1"/>
  <c r="P46" i="1"/>
  <c r="P45" i="1"/>
  <c r="P44" i="1"/>
  <c r="P43" i="1"/>
  <c r="P42" i="1"/>
  <c r="J42" i="1"/>
  <c r="P41" i="1"/>
  <c r="P40" i="1"/>
  <c r="P39" i="1"/>
  <c r="P38" i="1"/>
  <c r="J38" i="1"/>
  <c r="P37" i="1"/>
  <c r="P36" i="1"/>
  <c r="P35" i="1"/>
  <c r="P34" i="1"/>
  <c r="P33" i="1"/>
  <c r="J33" i="1"/>
  <c r="P32" i="1"/>
  <c r="P31" i="1"/>
  <c r="P30" i="1"/>
  <c r="P29" i="1"/>
  <c r="P28" i="1"/>
  <c r="P27" i="1"/>
  <c r="P26" i="1"/>
  <c r="J26" i="1"/>
  <c r="P25" i="1"/>
  <c r="P24" i="1"/>
  <c r="P23" i="1"/>
  <c r="J23" i="1"/>
  <c r="P22" i="1"/>
  <c r="P21" i="1"/>
  <c r="O21" i="1"/>
  <c r="P20" i="1"/>
  <c r="O20" i="1"/>
  <c r="P19" i="1"/>
  <c r="O19" i="1"/>
  <c r="P18" i="1"/>
  <c r="O18" i="1"/>
  <c r="P17" i="1"/>
  <c r="O17" i="1"/>
  <c r="P16" i="1"/>
  <c r="O16" i="1"/>
  <c r="P15" i="1"/>
  <c r="O14" i="1"/>
  <c r="P14" i="1" s="1"/>
  <c r="P13" i="1"/>
  <c r="O13" i="1"/>
  <c r="O12" i="1"/>
  <c r="O82" i="1" s="1"/>
  <c r="P82" i="1" s="1"/>
  <c r="P11" i="1"/>
  <c r="P10" i="1"/>
  <c r="P9" i="1"/>
  <c r="P8" i="1"/>
  <c r="P7" i="1"/>
  <c r="P6" i="1"/>
  <c r="P5" i="1"/>
  <c r="P4" i="1"/>
  <c r="P3" i="1"/>
  <c r="P2" i="1"/>
  <c r="P12" i="1" l="1"/>
</calcChain>
</file>

<file path=xl/sharedStrings.xml><?xml version="1.0" encoding="utf-8"?>
<sst xmlns="http://schemas.openxmlformats.org/spreadsheetml/2006/main" count="1357" uniqueCount="369">
  <si>
    <t>Rep</t>
  </si>
  <si>
    <t>Inv#</t>
  </si>
  <si>
    <t>Date</t>
  </si>
  <si>
    <t>C#</t>
  </si>
  <si>
    <t>Name</t>
  </si>
  <si>
    <t>CSV</t>
  </si>
  <si>
    <t>Item#</t>
  </si>
  <si>
    <t>Desc</t>
  </si>
  <si>
    <t>Qty</t>
  </si>
  <si>
    <t>List</t>
  </si>
  <si>
    <t>Sell</t>
  </si>
  <si>
    <t>Disc</t>
  </si>
  <si>
    <t>CD</t>
  </si>
  <si>
    <t>Ext Prc</t>
  </si>
  <si>
    <t>Comm</t>
  </si>
  <si>
    <t>%</t>
  </si>
  <si>
    <t>Paid</t>
  </si>
  <si>
    <t>SCA Greensboro Specialty Surgical</t>
  </si>
  <si>
    <t>Greensboro, NC 27455</t>
  </si>
  <si>
    <t>10-6500</t>
  </si>
  <si>
    <t>Brown Adson Tiss Fcps,</t>
  </si>
  <si>
    <t>X</t>
  </si>
  <si>
    <t>96-5670</t>
  </si>
  <si>
    <t>Cleveland Bone Cutting</t>
  </si>
  <si>
    <t>Y</t>
  </si>
  <si>
    <t>Western Carolina Surgery Center</t>
  </si>
  <si>
    <t>Fletcher, NC 28732</t>
  </si>
  <si>
    <t>93-1305</t>
  </si>
  <si>
    <t>Ferris Smith Sewall</t>
  </si>
  <si>
    <t>HT</t>
  </si>
  <si>
    <t>93-1306</t>
  </si>
  <si>
    <t>Ferris Smith Sewell</t>
  </si>
  <si>
    <t>93-1307</t>
  </si>
  <si>
    <t>Center for Advanced Surgery</t>
  </si>
  <si>
    <t>Ladson, SC  29456</t>
  </si>
  <si>
    <t>65-5066</t>
  </si>
  <si>
    <t>Fine Touch Flat Handle, del</t>
  </si>
  <si>
    <t>65-5100</t>
  </si>
  <si>
    <t>Fine Touch NH, round handle,</t>
  </si>
  <si>
    <t>Granville Health System</t>
  </si>
  <si>
    <t>Oxford, NC  27565</t>
  </si>
  <si>
    <t>95-5068</t>
  </si>
  <si>
    <t>Davis Mouth Gag Bite</t>
  </si>
  <si>
    <t>Gateway Ambulatory Surgery Center</t>
  </si>
  <si>
    <t>Concord, NC 28025</t>
  </si>
  <si>
    <t>26-1054</t>
  </si>
  <si>
    <t>Ruskin Mini Rongeur, 6",</t>
  </si>
  <si>
    <t>Z</t>
  </si>
  <si>
    <t>Greenville Hosp System</t>
  </si>
  <si>
    <t>Simpsonville, SC 29681</t>
  </si>
  <si>
    <t>73-2591-S5</t>
  </si>
  <si>
    <t>CVB Distraction Screws,</t>
  </si>
  <si>
    <t>C002 Medical University Hospital Auth</t>
  </si>
  <si>
    <t>Columbia, SC 29203</t>
  </si>
  <si>
    <t>73-2592-S5</t>
  </si>
  <si>
    <t>Prisma Health - Midlands / Richland</t>
  </si>
  <si>
    <t>79-0050</t>
  </si>
  <si>
    <t>Pin Cutter, X-Large, side</t>
  </si>
  <si>
    <t>North Carolina Specialty Hospital</t>
  </si>
  <si>
    <t>Durham, NC 27704</t>
  </si>
  <si>
    <t>93-0218</t>
  </si>
  <si>
    <t>Mallet, 1lb., 26mm head,</t>
  </si>
  <si>
    <t>93-0220</t>
  </si>
  <si>
    <t>Bone Mallet, 1 3/4" ss</t>
  </si>
  <si>
    <t>Moore Regional Hospital</t>
  </si>
  <si>
    <t>Pinehurst, NC 28374</t>
  </si>
  <si>
    <t>S390</t>
  </si>
  <si>
    <t>Frazier Suction 15fr 13cm</t>
  </si>
  <si>
    <t>Atrium Health - Cabarrus Dock</t>
  </si>
  <si>
    <t>UA2550</t>
  </si>
  <si>
    <t>LightMat - UltraThin</t>
  </si>
  <si>
    <t>L</t>
  </si>
  <si>
    <t>Carolinas Medical Center</t>
  </si>
  <si>
    <t>Charlotte, NC 28203</t>
  </si>
  <si>
    <t>CMCM Mercy Hospital</t>
  </si>
  <si>
    <t>Charlotte, NC 28207</t>
  </si>
  <si>
    <t>70-2820EP</t>
  </si>
  <si>
    <t>APEX Ejector Rongeur, Micro, 9" (225mm)</t>
  </si>
  <si>
    <t>Novant Health Brunswick Med Ctr</t>
  </si>
  <si>
    <t>Boliva, NC 28422</t>
  </si>
  <si>
    <t>Hospital Receiving UNC Hospitals</t>
  </si>
  <si>
    <t>Chapel Hill, NC 27514</t>
  </si>
  <si>
    <t>70-2460</t>
  </si>
  <si>
    <t>Rotating Kerrison Rongeur,15mm</t>
  </si>
  <si>
    <t>70-2462</t>
  </si>
  <si>
    <t>Rotating Kerrison Shaft, 8" (200mm)</t>
  </si>
  <si>
    <t>70-2464</t>
  </si>
  <si>
    <t>Durham Regional Hospital</t>
  </si>
  <si>
    <t>74-5485</t>
  </si>
  <si>
    <t>Raindrop Suct Tube, 5fr,</t>
  </si>
  <si>
    <t>Lexington Medical Center</t>
  </si>
  <si>
    <t>West Columbia, SC 29169</t>
  </si>
  <si>
    <t>UNC Hospitals ACC-OR Project</t>
  </si>
  <si>
    <t>NH Hawthorne Outpatient Surgery</t>
  </si>
  <si>
    <t>Winston Salem, NC 27103</t>
  </si>
  <si>
    <t>Medical University of SC</t>
  </si>
  <si>
    <t>Charleston, SC 29425</t>
  </si>
  <si>
    <t>93-5638</t>
  </si>
  <si>
    <t>Tobey Micro Backbiter,</t>
  </si>
  <si>
    <t>Wayne Memorial Hospital</t>
  </si>
  <si>
    <t>Goldsboro, NC 27534</t>
  </si>
  <si>
    <t>Self Regional Healthcare</t>
  </si>
  <si>
    <t>Greenwood, SC 29646</t>
  </si>
  <si>
    <t>10-2962</t>
  </si>
  <si>
    <t>Smith Bandage Scissors &amp;</t>
  </si>
  <si>
    <t>18-2004</t>
  </si>
  <si>
    <t>Richardson Ret, 3/4x2",</t>
  </si>
  <si>
    <t>Atrium Health Union West</t>
  </si>
  <si>
    <t>Matthews, NC 28104</t>
  </si>
  <si>
    <t>93-0432</t>
  </si>
  <si>
    <t>Kleinert-Kutz Elev and</t>
  </si>
  <si>
    <t>UNCH Hillsborough</t>
  </si>
  <si>
    <t>Hillsborough, NC  27278</t>
  </si>
  <si>
    <t>CMC - Lincoln Dock</t>
  </si>
  <si>
    <t>Lincolnton, NC  28092</t>
  </si>
  <si>
    <t>S080</t>
  </si>
  <si>
    <t>Aspiration Needle 5mm 32cm</t>
  </si>
  <si>
    <t>CaroMont Regional Medical Center</t>
  </si>
  <si>
    <t>Gastonia, NC 28054</t>
  </si>
  <si>
    <t>Wake Spine and Specialty Surgery Center</t>
  </si>
  <si>
    <t>Raleigh, NC 27609</t>
  </si>
  <si>
    <t>510-5302</t>
  </si>
  <si>
    <t>Frazier Suct Tube,</t>
  </si>
  <si>
    <t>C</t>
  </si>
  <si>
    <t>510-5306</t>
  </si>
  <si>
    <t>Surgery Center of the Lakelands</t>
  </si>
  <si>
    <t>510-2992</t>
  </si>
  <si>
    <t>Lister Bandage Scissor, 7 1/4"</t>
  </si>
  <si>
    <t>13-3000</t>
  </si>
  <si>
    <t>Wire Cutting Scissor, angled</t>
  </si>
  <si>
    <t>77-0462</t>
  </si>
  <si>
    <t>Bone Rasp, #64, 3mm &amp; 4mm</t>
  </si>
  <si>
    <t>Seacoast Receiving Dock</t>
  </si>
  <si>
    <t>Little River, SC 29566</t>
  </si>
  <si>
    <t>Carolinas Healthcare System Union</t>
  </si>
  <si>
    <t>Monroe, NC 28112</t>
  </si>
  <si>
    <t>90-3430</t>
  </si>
  <si>
    <t>McCabe Facial Nerve Diss</t>
  </si>
  <si>
    <t>90-8054</t>
  </si>
  <si>
    <t>Rosen Suct Tube,</t>
  </si>
  <si>
    <t>65-1471</t>
  </si>
  <si>
    <t>Jacobson Heavy NH, Fine Touch,</t>
  </si>
  <si>
    <t>Pelham Medical Center</t>
  </si>
  <si>
    <t>GREER, SC 29650</t>
  </si>
  <si>
    <t>45-3746</t>
  </si>
  <si>
    <t>Urological Catheter,</t>
  </si>
  <si>
    <t>Atrium Health Union Dock</t>
  </si>
  <si>
    <t>18-7000</t>
  </si>
  <si>
    <t>Tracheal Ret, 1 prong,</t>
  </si>
  <si>
    <t>Capital City Surgery Center</t>
  </si>
  <si>
    <t>Raleigh, NC 27610</t>
  </si>
  <si>
    <t>73-0760</t>
  </si>
  <si>
    <t>Panther Brain Spatula,</t>
  </si>
  <si>
    <t>14-1322</t>
  </si>
  <si>
    <t>Roch-Pean Hemo Fcps, cvd,</t>
  </si>
  <si>
    <t>18-5095</t>
  </si>
  <si>
    <t>Ragnell Ret, dbl end,</t>
  </si>
  <si>
    <t>77-0600</t>
  </si>
  <si>
    <t>Mini Hohmann Retr, 6mm</t>
  </si>
  <si>
    <t>Marshall Medicine dba Reveal Aesthetic</t>
  </si>
  <si>
    <t>Asheville, N.C. 28803</t>
  </si>
  <si>
    <t xml:space="preserve"> Paid  Total</t>
  </si>
  <si>
    <t>10-2530</t>
  </si>
  <si>
    <t>Mayo Sci, str, 6 3/4"</t>
  </si>
  <si>
    <t>Unpaid</t>
  </si>
  <si>
    <t>14-1201</t>
  </si>
  <si>
    <t>Halsted Mosq Fcps, str,</t>
  </si>
  <si>
    <t>14-1202</t>
  </si>
  <si>
    <t>Halsted Mosq Fcps, cvd, 5"</t>
  </si>
  <si>
    <t>14-1240</t>
  </si>
  <si>
    <t>Kelly Hemo Fcps, str,</t>
  </si>
  <si>
    <t>14-1241</t>
  </si>
  <si>
    <t>Kelly Hemo Fcps, cvd,</t>
  </si>
  <si>
    <t>14-1380</t>
  </si>
  <si>
    <t>Kocher Fcps, str,</t>
  </si>
  <si>
    <t>14-1382</t>
  </si>
  <si>
    <t>Kocher Fcps, cvd,</t>
  </si>
  <si>
    <t>30-1010</t>
  </si>
  <si>
    <t>Allis Tiss Fcps, 4x5 tth,</t>
  </si>
  <si>
    <t>93-0227</t>
  </si>
  <si>
    <t>Ortho Mallet, solid</t>
  </si>
  <si>
    <t>98-6620</t>
  </si>
  <si>
    <t>Paine Carpal Tunnel</t>
  </si>
  <si>
    <t>514-5815</t>
  </si>
  <si>
    <t>Edna Towel Fcps,</t>
  </si>
  <si>
    <t>50-2486</t>
  </si>
  <si>
    <t>Intracardiac NH, TC, 2mm tips,</t>
  </si>
  <si>
    <t>Southpoint Surgery Center</t>
  </si>
  <si>
    <t>Durham, NC 27713</t>
  </si>
  <si>
    <t>93-8035</t>
  </si>
  <si>
    <t>Ferguson Frazier Suction,</t>
  </si>
  <si>
    <t>93-8037</t>
  </si>
  <si>
    <t>93-8039</t>
  </si>
  <si>
    <t>30-1055</t>
  </si>
  <si>
    <t>Allis Forcep, curved,</t>
  </si>
  <si>
    <t>95-5051</t>
  </si>
  <si>
    <t>Sluder Jansen Bite Liner</t>
  </si>
  <si>
    <t>95-5052</t>
  </si>
  <si>
    <t>Sluder Jansen Bite Liner, Adult</t>
  </si>
  <si>
    <t>NH Presbyterian Medical Center</t>
  </si>
  <si>
    <t>Charlotte, NC 28204</t>
  </si>
  <si>
    <t>95-9348</t>
  </si>
  <si>
    <t>Jackson Cup Fcp, str,</t>
  </si>
  <si>
    <t>Forsyth Memorial Hospital</t>
  </si>
  <si>
    <t>Winston-Salem, NC 27103</t>
  </si>
  <si>
    <t>S092</t>
  </si>
  <si>
    <t>Fenestrated Rounded Frazier 9fr 9cm</t>
  </si>
  <si>
    <t>Davis &amp; Pyle Plastic Surgery</t>
  </si>
  <si>
    <t>Raleigh, NC  27607</t>
  </si>
  <si>
    <t>005011</t>
  </si>
  <si>
    <t>4mm ACMI Cable for LightMat</t>
  </si>
  <si>
    <t>66-1415</t>
  </si>
  <si>
    <t>Debakey Vascular Dilator,</t>
  </si>
  <si>
    <t>65-1654</t>
  </si>
  <si>
    <t>BOSS Cor Art Sci, w/ out ball tip,</t>
  </si>
  <si>
    <t>UNC Rex Healthcare</t>
  </si>
  <si>
    <t>93-0213</t>
  </si>
  <si>
    <t>Cottle Hammer, 30mm dia,</t>
  </si>
  <si>
    <t>US Medical Systems</t>
  </si>
  <si>
    <t>Fort Mill, SC 29715</t>
  </si>
  <si>
    <t>12-1408</t>
  </si>
  <si>
    <t>Olsen-Hegar N.H., 7 1/2"</t>
  </si>
  <si>
    <t>90-2184</t>
  </si>
  <si>
    <t>Ear Cup Fcps, x-long,</t>
  </si>
  <si>
    <t>Viewmont Surgery Center</t>
  </si>
  <si>
    <t>Hickory, NC 28601</t>
  </si>
  <si>
    <t>72-1091</t>
  </si>
  <si>
    <t>Cobb Endura-Cut Spinal</t>
  </si>
  <si>
    <t>72-1092</t>
  </si>
  <si>
    <t>73-1501</t>
  </si>
  <si>
    <t>Sterilization Case for</t>
  </si>
  <si>
    <t>73-1505T</t>
  </si>
  <si>
    <t>Anteater Retractor Frame,</t>
  </si>
  <si>
    <t>73-1511T</t>
  </si>
  <si>
    <t>Anteater Wide Muscle Blade,</t>
  </si>
  <si>
    <t>73-1512T</t>
  </si>
  <si>
    <t>73-1513T</t>
  </si>
  <si>
    <t>73-1514T</t>
  </si>
  <si>
    <t>73-1521T</t>
  </si>
  <si>
    <t>Anteater Narrow Muscle Blade,</t>
  </si>
  <si>
    <t>73-1522T</t>
  </si>
  <si>
    <t>73-1524T</t>
  </si>
  <si>
    <t>73-1531T</t>
  </si>
  <si>
    <t>Anteater Hook Blade, 3cm,</t>
  </si>
  <si>
    <t>73-1532T</t>
  </si>
  <si>
    <t>Anteater Hook Blade, 4cm,</t>
  </si>
  <si>
    <t>73-1533T</t>
  </si>
  <si>
    <t>Anteater Hook Blade, 5cm,</t>
  </si>
  <si>
    <t>73-1534T</t>
  </si>
  <si>
    <t>Anteater Hook Blade, 6cm,</t>
  </si>
  <si>
    <t>73-1541T</t>
  </si>
  <si>
    <t>Anteater Toothed Blade, 3cm,</t>
  </si>
  <si>
    <t>73-1542T</t>
  </si>
  <si>
    <t>Anteater Toothed Blade, 4cm,</t>
  </si>
  <si>
    <t>73-1544T</t>
  </si>
  <si>
    <t>Anteater Toothed Blade, 6cm,</t>
  </si>
  <si>
    <t>73-1553</t>
  </si>
  <si>
    <t>Anteater Nerve Root Retractor</t>
  </si>
  <si>
    <t>73-1554</t>
  </si>
  <si>
    <t>D/E Blunt Elevator</t>
  </si>
  <si>
    <t>73-1566</t>
  </si>
  <si>
    <t>Osteotome, 6mm</t>
  </si>
  <si>
    <t>73-1571</t>
  </si>
  <si>
    <t>Chisel, "Hockey Stick",</t>
  </si>
  <si>
    <t>73-1572</t>
  </si>
  <si>
    <t>73-1590</t>
  </si>
  <si>
    <t>Ball Probe, 4mm, 9 1/2"</t>
  </si>
  <si>
    <t>73-1593</t>
  </si>
  <si>
    <t>Ball Probe, 7mm</t>
  </si>
  <si>
    <t>73-1598</t>
  </si>
  <si>
    <t>Manipulation Hook</t>
  </si>
  <si>
    <t>74-5505</t>
  </si>
  <si>
    <t>Anteater Suction Tube,</t>
  </si>
  <si>
    <t>74-5507</t>
  </si>
  <si>
    <t>74-5509</t>
  </si>
  <si>
    <t>74-5512</t>
  </si>
  <si>
    <t>Lenox Baker Children's Hospital</t>
  </si>
  <si>
    <t>Durham, NC  27710</t>
  </si>
  <si>
    <t>79-4025</t>
  </si>
  <si>
    <t>Cast Cutter Blade - Stainless</t>
  </si>
  <si>
    <t>Bon Secours St Francis Hospital</t>
  </si>
  <si>
    <t>Charleston, SC 29414</t>
  </si>
  <si>
    <t>74-5012</t>
  </si>
  <si>
    <t>Frazier Suct Tube, ang,</t>
  </si>
  <si>
    <t>74-5016</t>
  </si>
  <si>
    <t>74-5020</t>
  </si>
  <si>
    <t>74-5070</t>
  </si>
  <si>
    <t>74-5074</t>
  </si>
  <si>
    <t>74-5078</t>
  </si>
  <si>
    <t>73-1543T</t>
  </si>
  <si>
    <t>Anteater Toothed Blade, 5cm,</t>
  </si>
  <si>
    <t>CarolinaEast Medical Center</t>
  </si>
  <si>
    <t>New Bern, NC 28561</t>
  </si>
  <si>
    <t>71-5193</t>
  </si>
  <si>
    <t>Caspar Scalpel Handle, 7"</t>
  </si>
  <si>
    <t>14-1224</t>
  </si>
  <si>
    <t>Jacobson Micro Mosq, cvd</t>
  </si>
  <si>
    <t>73-1564</t>
  </si>
  <si>
    <t>Osteotome, 4mm</t>
  </si>
  <si>
    <t>Grand Strand Health</t>
  </si>
  <si>
    <t>Myrtle Beach, SC  29572</t>
  </si>
  <si>
    <t>93-1732</t>
  </si>
  <si>
    <t>Cottle Spec, 35mm blds,</t>
  </si>
  <si>
    <t>93-1733</t>
  </si>
  <si>
    <t>Cottle Spec, 55mm blds,</t>
  </si>
  <si>
    <t>93-1735</t>
  </si>
  <si>
    <t>Cottle Spec, 70mm blds,</t>
  </si>
  <si>
    <t>93-1736</t>
  </si>
  <si>
    <t>Cottle Spec, 80mm blds,</t>
  </si>
  <si>
    <t>93-1737</t>
  </si>
  <si>
    <t>Cottle Spec, 90mm blds,</t>
  </si>
  <si>
    <t>C002 Medical University Hospital Author)</t>
  </si>
  <si>
    <t>10-1261</t>
  </si>
  <si>
    <t>Brush, Cleaning, Soft Brass</t>
  </si>
  <si>
    <t>10-1263</t>
  </si>
  <si>
    <t>Brush, Cleaning,Stainless Steel Bristles</t>
  </si>
  <si>
    <t>50-1132</t>
  </si>
  <si>
    <t>Sternal NH, 8 1/4"</t>
  </si>
  <si>
    <t>77-0863</t>
  </si>
  <si>
    <t>Shoulder Penetrating Awl, cvd,</t>
  </si>
  <si>
    <t>Moses Cone Hospital</t>
  </si>
  <si>
    <t>Greensboro, NC 27401</t>
  </si>
  <si>
    <t>73-8074T</t>
  </si>
  <si>
    <t>Image-Trac Blade, 15 deg</t>
  </si>
  <si>
    <t>Piedmont Medical Center</t>
  </si>
  <si>
    <t>Rock Hill, SC 29732</t>
  </si>
  <si>
    <t>50-1830</t>
  </si>
  <si>
    <t>Mayo "GG" Sci, str, round</t>
  </si>
  <si>
    <t>Cape Fear Valley Med Ctr</t>
  </si>
  <si>
    <t>Fayetteville, NC 28304</t>
  </si>
  <si>
    <t>VSG211</t>
  </si>
  <si>
    <t>VersaLight - 13-1/2" (340mm) - 15 deg</t>
  </si>
  <si>
    <t>McLeod - Consolidated Service</t>
  </si>
  <si>
    <t>Florence, SC  29506</t>
  </si>
  <si>
    <t>96-5700</t>
  </si>
  <si>
    <t>Tendon Passer, str,</t>
  </si>
  <si>
    <t>50-1505</t>
  </si>
  <si>
    <t>Adson "GG" Tiss Fcp,</t>
  </si>
  <si>
    <t>Spartanburg Regional Healthcare System</t>
  </si>
  <si>
    <t>Spartanburg, SC  29303</t>
  </si>
  <si>
    <t>14-5798</t>
  </si>
  <si>
    <t>Towel Clamp, cross action</t>
  </si>
  <si>
    <t>73-6095S</t>
  </si>
  <si>
    <t>Image-Line Twist Lock Handle</t>
  </si>
  <si>
    <t>10-3224</t>
  </si>
  <si>
    <t>Utility Shears, serr, ang</t>
  </si>
  <si>
    <t>73-1152</t>
  </si>
  <si>
    <t>Micro Disc Ret, self ret,</t>
  </si>
  <si>
    <t>73-1153</t>
  </si>
  <si>
    <t>90-4460</t>
  </si>
  <si>
    <t>Wullstein Weitlaner Ret,</t>
  </si>
  <si>
    <t>Charleston, SC 29403</t>
  </si>
  <si>
    <t>50-1565</t>
  </si>
  <si>
    <t>Debakey "GG" Vasc Tiss Fcps,</t>
  </si>
  <si>
    <t>90-4461</t>
  </si>
  <si>
    <t>Wullstein Weitlaner</t>
  </si>
  <si>
    <t>New Hanover Regional Medical Center</t>
  </si>
  <si>
    <t>Wilmington, NC 28401</t>
  </si>
  <si>
    <t>12-1322</t>
  </si>
  <si>
    <t>Hegar NH,</t>
  </si>
  <si>
    <t>10-2992</t>
  </si>
  <si>
    <t>Lister Bandage Sci,7 1/4"</t>
  </si>
  <si>
    <t>79-0125</t>
  </si>
  <si>
    <t>Pliers, Slip Joint, 7 3/4</t>
  </si>
  <si>
    <t>Charlotte Surgery Center</t>
  </si>
  <si>
    <t>Charlotte, NC  28211</t>
  </si>
  <si>
    <t>90-8065</t>
  </si>
  <si>
    <t>Schuknecht Suct Tube,</t>
  </si>
  <si>
    <t xml:space="preserve"> Unpaid 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</si>
</sst>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&quot;$&quot;#,##0.00"/>
    <numFmt numFmtId="165" formatCode="#,##0[$%-409]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8"/>
      <color indexed="8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>
      <alignment vertical="top"/>
    </xf>
  </cellStyleXfs>
  <cellXfs count="52">
    <xf numFmtId="0" fontId="0" fillId="0" borderId="0" xfId="0"/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left" vertical="center"/>
    </xf>
    <xf numFmtId="14" fontId="2" fillId="2" borderId="0" xfId="0" applyNumberFormat="1" applyFont="1" applyFill="1" applyAlignment="1">
      <alignment horizontal="left"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44" fontId="2" fillId="2" borderId="0" xfId="1" applyFont="1" applyFill="1" applyBorder="1" applyAlignment="1" applyProtection="1">
      <alignment horizontal="right" vertical="center"/>
    </xf>
    <xf numFmtId="9" fontId="2" fillId="2" borderId="0" xfId="2" applyFont="1" applyFill="1" applyAlignment="1">
      <alignment horizontal="right" vertical="center"/>
    </xf>
    <xf numFmtId="164" fontId="2" fillId="2" borderId="0" xfId="0" applyNumberFormat="1" applyFont="1" applyFill="1" applyAlignment="1">
      <alignment vertical="center"/>
    </xf>
    <xf numFmtId="44" fontId="2" fillId="2" borderId="0" xfId="1" applyFont="1" applyFill="1" applyAlignment="1">
      <alignment horizontal="right" vertical="center"/>
    </xf>
    <xf numFmtId="10" fontId="3" fillId="2" borderId="0" xfId="2" applyNumberFormat="1" applyFont="1" applyFill="1" applyAlignment="1">
      <alignment horizontal="right" vertical="center"/>
    </xf>
    <xf numFmtId="44" fontId="2" fillId="2" borderId="0" xfId="1" applyFont="1" applyFill="1" applyAlignment="1">
      <alignment horizontal="left"/>
    </xf>
    <xf numFmtId="1" fontId="4" fillId="0" borderId="0" xfId="0" applyNumberFormat="1" applyFont="1" applyAlignment="1">
      <alignment horizontal="left" vertical="top"/>
    </xf>
    <xf numFmtId="14" fontId="4" fillId="0" borderId="0" xfId="0" applyNumberFormat="1" applyFont="1" applyAlignment="1">
      <alignment horizontal="left" vertical="top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4" fillId="0" borderId="0" xfId="0" applyFont="1"/>
    <xf numFmtId="3" fontId="4" fillId="0" borderId="0" xfId="0" applyNumberFormat="1" applyFont="1" applyAlignment="1">
      <alignment horizontal="center" vertical="top"/>
    </xf>
    <xf numFmtId="44" fontId="4" fillId="0" borderId="0" xfId="1" applyFont="1" applyAlignment="1">
      <alignment vertical="top"/>
    </xf>
    <xf numFmtId="9" fontId="4" fillId="0" borderId="0" xfId="0" applyNumberFormat="1" applyFont="1" applyAlignment="1">
      <alignment horizontal="right" vertical="center"/>
    </xf>
    <xf numFmtId="10" fontId="6" fillId="0" borderId="0" xfId="2" applyNumberFormat="1" applyFont="1" applyAlignment="1">
      <alignment horizontal="right" vertical="center"/>
    </xf>
    <xf numFmtId="44" fontId="7" fillId="0" borderId="0" xfId="1" applyFont="1" applyFill="1" applyAlignment="1">
      <alignment horizontal="left"/>
    </xf>
    <xf numFmtId="0" fontId="7" fillId="2" borderId="0" xfId="0" applyFont="1" applyFill="1"/>
    <xf numFmtId="1" fontId="6" fillId="0" borderId="0" xfId="0" applyNumberFormat="1" applyFont="1" applyAlignment="1">
      <alignment horizontal="left" vertical="top"/>
    </xf>
    <xf numFmtId="14" fontId="6" fillId="0" borderId="0" xfId="0" applyNumberFormat="1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6" fillId="0" borderId="0" xfId="0" applyFont="1" applyAlignment="1">
      <alignment vertical="top"/>
    </xf>
    <xf numFmtId="3" fontId="6" fillId="0" borderId="0" xfId="0" applyNumberFormat="1" applyFont="1" applyAlignment="1">
      <alignment horizontal="center" vertical="top"/>
    </xf>
    <xf numFmtId="44" fontId="6" fillId="0" borderId="0" xfId="1" applyFont="1" applyAlignment="1">
      <alignment vertical="top"/>
    </xf>
    <xf numFmtId="1" fontId="4" fillId="0" borderId="0" xfId="0" applyNumberFormat="1" applyFont="1" applyAlignment="1">
      <alignment horizontal="left" vertical="center"/>
    </xf>
    <xf numFmtId="14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3" fontId="4" fillId="0" borderId="0" xfId="0" applyNumberFormat="1" applyFont="1" applyAlignment="1">
      <alignment horizontal="center" vertical="center"/>
    </xf>
    <xf numFmtId="44" fontId="4" fillId="0" borderId="0" xfId="1" applyFont="1" applyAlignment="1">
      <alignment vertical="center"/>
    </xf>
    <xf numFmtId="44" fontId="4" fillId="0" borderId="0" xfId="1" applyFont="1" applyAlignment="1">
      <alignment horizontal="right" vertical="top"/>
    </xf>
    <xf numFmtId="9" fontId="4" fillId="0" borderId="0" xfId="0" applyNumberFormat="1" applyFont="1" applyAlignment="1">
      <alignment horizontal="right" vertical="top"/>
    </xf>
    <xf numFmtId="1" fontId="6" fillId="2" borderId="0" xfId="0" applyNumberFormat="1" applyFont="1" applyFill="1" applyAlignment="1">
      <alignment horizontal="left" vertical="top"/>
    </xf>
    <xf numFmtId="14" fontId="6" fillId="2" borderId="0" xfId="0" applyNumberFormat="1" applyFont="1" applyFill="1" applyAlignment="1">
      <alignment horizontal="left" vertical="top"/>
    </xf>
    <xf numFmtId="0" fontId="6" fillId="2" borderId="0" xfId="0" applyFont="1" applyFill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3" fontId="6" fillId="2" borderId="0" xfId="0" applyNumberFormat="1" applyFont="1" applyFill="1" applyAlignment="1">
      <alignment horizontal="center" vertical="top"/>
    </xf>
    <xf numFmtId="44" fontId="6" fillId="2" borderId="0" xfId="1" applyFont="1" applyFill="1" applyAlignment="1">
      <alignment vertical="top"/>
    </xf>
    <xf numFmtId="165" fontId="6" fillId="2" borderId="0" xfId="0" applyNumberFormat="1" applyFont="1" applyFill="1" applyAlignment="1">
      <alignment horizontal="right" vertical="top"/>
    </xf>
    <xf numFmtId="0" fontId="6" fillId="2" borderId="0" xfId="0" applyFont="1" applyFill="1" applyAlignment="1">
      <alignment vertical="top"/>
    </xf>
    <xf numFmtId="9" fontId="6" fillId="0" borderId="0" xfId="3" applyFont="1" applyAlignment="1">
      <alignment horizontal="right" vertical="top"/>
    </xf>
    <xf numFmtId="165" fontId="6" fillId="0" borderId="0" xfId="0" applyNumberFormat="1" applyFont="1" applyAlignment="1">
      <alignment horizontal="right" vertical="top"/>
    </xf>
    <xf numFmtId="44" fontId="4" fillId="0" borderId="0" xfId="1" applyFont="1" applyAlignment="1">
      <alignment horizontal="left" vertical="top"/>
    </xf>
    <xf numFmtId="165" fontId="4" fillId="0" borderId="0" xfId="0" applyNumberFormat="1" applyFont="1" applyAlignment="1">
      <alignment horizontal="right" vertical="top"/>
    </xf>
    <xf numFmtId="44" fontId="2" fillId="0" borderId="0" xfId="1" applyFont="1" applyFill="1" applyAlignment="1">
      <alignment horizontal="left"/>
    </xf>
  </cellXfs>
  <cellStyles count="4">
    <cellStyle name="Currency" xfId="1" builtinId="4"/>
    <cellStyle name="Normal" xfId="0" builtinId="0"/>
    <cellStyle name="Percent" xfId="2" builtinId="5"/>
    <cellStyle name="Percent 2" xfId="3" xr:uid="{57765C36-D806-4DD1-BAFE-9557918467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ohnryall\Documents\jULY%2023%20LIGHTING%20RAW.xls" TargetMode="External"/><Relationship Id="rId1" Type="http://schemas.openxmlformats.org/officeDocument/2006/relationships/externalLinkPath" Target="file:///C:\Users\johnryall\Documents\jULY%2023%20LIGHTING%20RAW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3"/>
      <sheetName val="Sheet4"/>
      <sheetName val="Sheet2"/>
    </sheetNames>
    <sheetDataSet>
      <sheetData sheetId="0"/>
      <sheetData sheetId="1"/>
      <sheetData sheetId="2">
        <row r="1">
          <cell r="A1" t="str">
            <v>item</v>
          </cell>
          <cell r="B1" t="str">
            <v>Description</v>
          </cell>
          <cell r="C1" t="str">
            <v>List Price</v>
          </cell>
          <cell r="D1" t="str">
            <v>Floor Contract Price</v>
          </cell>
        </row>
        <row r="2">
          <cell r="A2" t="str">
            <v>MM1462</v>
          </cell>
          <cell r="B2" t="str">
            <v xml:space="preserve">Microbright Malleable Iluminator (5 Per Box) </v>
          </cell>
          <cell r="C2">
            <v>575</v>
          </cell>
          <cell r="D2">
            <v>343</v>
          </cell>
        </row>
        <row r="3">
          <cell r="A3" t="str">
            <v>OM1242</v>
          </cell>
          <cell r="B3" t="str">
            <v xml:space="preserve">MIS Ortholight - Malleable (5 Per Box) </v>
          </cell>
          <cell r="C3">
            <v>585</v>
          </cell>
          <cell r="D3">
            <v>386</v>
          </cell>
        </row>
        <row r="4">
          <cell r="A4" t="str">
            <v>OM2130</v>
          </cell>
          <cell r="B4" t="str">
            <v xml:space="preserve">Ortholight (5 Per Box) </v>
          </cell>
          <cell r="C4">
            <v>585</v>
          </cell>
          <cell r="D4">
            <v>350</v>
          </cell>
        </row>
        <row r="5">
          <cell r="A5" t="str">
            <v>TA2334</v>
          </cell>
          <cell r="B5" t="str">
            <v xml:space="preserve">Lightmat - Ultrathin Malleable (5 Per Box) </v>
          </cell>
          <cell r="C5">
            <v>585</v>
          </cell>
          <cell r="D5">
            <v>386</v>
          </cell>
        </row>
        <row r="6">
          <cell r="A6" t="str">
            <v>UA2550</v>
          </cell>
          <cell r="B6" t="str">
            <v xml:space="preserve">Lightmat - Ultrathin (5 Per Box) </v>
          </cell>
          <cell r="C6">
            <v>561</v>
          </cell>
          <cell r="D6">
            <v>342.5</v>
          </cell>
        </row>
        <row r="7">
          <cell r="A7" t="str">
            <v>VSG211</v>
          </cell>
          <cell r="B7" t="str">
            <v xml:space="preserve">Versalight - Without Tubing (5 Per Box) </v>
          </cell>
          <cell r="C7">
            <v>850</v>
          </cell>
          <cell r="D7">
            <v>514</v>
          </cell>
        </row>
        <row r="8">
          <cell r="A8" t="str">
            <v>VSG311</v>
          </cell>
          <cell r="B8" t="str">
            <v xml:space="preserve">Versalight - With Tubing (5 Per Box) </v>
          </cell>
          <cell r="C8">
            <v>925</v>
          </cell>
          <cell r="D8">
            <v>583</v>
          </cell>
        </row>
        <row r="9">
          <cell r="A9" t="str">
            <v>VSG411</v>
          </cell>
          <cell r="B9" t="str">
            <v xml:space="preserve">Mini Versalight - With Tubing (5 Per Box) </v>
          </cell>
          <cell r="C9">
            <v>925</v>
          </cell>
          <cell r="D9">
            <v>547</v>
          </cell>
        </row>
        <row r="10">
          <cell r="A10" t="str">
            <v>VSX333</v>
          </cell>
          <cell r="B10" t="str">
            <v xml:space="preserve">Versalight - Extended / Frazier Tip With Integrated Tubing (5 Per Box) </v>
          </cell>
          <cell r="C10">
            <v>925</v>
          </cell>
          <cell r="D10">
            <v>583</v>
          </cell>
        </row>
        <row r="11">
          <cell r="A11" t="str">
            <v>VSX433</v>
          </cell>
          <cell r="B11" t="str">
            <v xml:space="preserve">Mini Versalight - Extended / Frazier Tip With Integrated Tubing (5 Per Box) </v>
          </cell>
          <cell r="C11">
            <v>925</v>
          </cell>
          <cell r="D11">
            <v>547</v>
          </cell>
        </row>
        <row r="12">
          <cell r="A12" t="str">
            <v>UN2660</v>
          </cell>
          <cell r="B12" t="str">
            <v>LightMat - UltraThin Non-Adhesive</v>
          </cell>
          <cell r="C12">
            <v>600</v>
          </cell>
          <cell r="D12">
            <v>350</v>
          </cell>
        </row>
        <row r="13">
          <cell r="A13" t="str">
            <v>VSG511</v>
          </cell>
          <cell r="C13">
            <v>850</v>
          </cell>
          <cell r="D13">
            <v>597.5</v>
          </cell>
        </row>
        <row r="14">
          <cell r="A14" t="str">
            <v>VSX233</v>
          </cell>
          <cell r="C14">
            <v>850</v>
          </cell>
          <cell r="D14">
            <v>597.5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C96F8-8A30-4A9C-A201-DB8559700423}">
  <dimension ref="A1:Q226"/>
  <sheetViews>
    <sheetView tabSelected="1" workbookViewId="0"/>
  </sheetViews>
  <sheetFormatPr defaultRowHeight="15" outlineLevelRow="2" x14ac:dyDescent="0.25"/>
  <cols>
    <col min="1" max="1" width="3.5703125" bestFit="1" customWidth="1"/>
    <col min="2" max="2" width="6.140625" bestFit="1" customWidth="1"/>
    <col min="3" max="3" width="7.85546875" bestFit="1" customWidth="1"/>
    <col min="4" max="4" width="4.140625" bestFit="1" customWidth="1"/>
    <col min="5" max="5" width="27.85546875" bestFit="1" customWidth="1"/>
    <col min="6" max="6" width="18" bestFit="1" customWidth="1"/>
    <col min="7" max="7" width="8.42578125" bestFit="1" customWidth="1"/>
    <col min="8" max="8" width="28.140625" bestFit="1" customWidth="1"/>
    <col min="9" max="9" width="3.140625" bestFit="1" customWidth="1"/>
    <col min="10" max="11" width="9" bestFit="1" customWidth="1"/>
    <col min="12" max="12" width="3.85546875" bestFit="1" customWidth="1"/>
    <col min="13" max="13" width="3" bestFit="1" customWidth="1"/>
    <col min="14" max="15" width="9.85546875" bestFit="1" customWidth="1"/>
    <col min="16" max="16" width="6.28515625" bestFit="1" customWidth="1"/>
    <col min="17" max="17" width="11.28515625" bestFit="1" customWidth="1"/>
  </cols>
  <sheetData>
    <row r="1" spans="1:17" s="1" customFormat="1" ht="11.25" x14ac:dyDescent="0.2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5" t="s">
        <v>8</v>
      </c>
      <c r="J1" s="6" t="s">
        <v>9</v>
      </c>
      <c r="K1" s="6" t="s">
        <v>10</v>
      </c>
      <c r="L1" s="7" t="s">
        <v>11</v>
      </c>
      <c r="M1" s="8" t="s">
        <v>12</v>
      </c>
      <c r="N1" s="9" t="s">
        <v>13</v>
      </c>
      <c r="O1" s="9" t="s">
        <v>14</v>
      </c>
      <c r="P1" s="10" t="s">
        <v>15</v>
      </c>
      <c r="Q1" s="11" t="s">
        <v>16</v>
      </c>
    </row>
    <row r="2" spans="1:17" s="22" customFormat="1" ht="11.25" outlineLevel="2" x14ac:dyDescent="0.2">
      <c r="A2" s="12">
        <v>77</v>
      </c>
      <c r="B2" s="12">
        <v>765556</v>
      </c>
      <c r="C2" s="13">
        <v>45002</v>
      </c>
      <c r="D2" s="12">
        <v>6515</v>
      </c>
      <c r="E2" s="14" t="s">
        <v>17</v>
      </c>
      <c r="F2" s="14" t="s">
        <v>18</v>
      </c>
      <c r="G2" s="15" t="s">
        <v>19</v>
      </c>
      <c r="H2" s="16" t="s">
        <v>20</v>
      </c>
      <c r="I2" s="17">
        <v>4</v>
      </c>
      <c r="J2" s="18">
        <v>52</v>
      </c>
      <c r="K2" s="18">
        <v>52</v>
      </c>
      <c r="L2" s="19">
        <v>0</v>
      </c>
      <c r="M2" s="16" t="s">
        <v>21</v>
      </c>
      <c r="N2" s="18">
        <v>156</v>
      </c>
      <c r="O2" s="18">
        <v>34.32</v>
      </c>
      <c r="P2" s="20">
        <f t="shared" ref="P2:P65" si="0">O2/N2</f>
        <v>0.22</v>
      </c>
      <c r="Q2" s="21" t="s">
        <v>16</v>
      </c>
    </row>
    <row r="3" spans="1:17" s="22" customFormat="1" ht="11.25" outlineLevel="2" x14ac:dyDescent="0.2">
      <c r="A3" s="12">
        <v>77</v>
      </c>
      <c r="B3" s="12">
        <v>765958</v>
      </c>
      <c r="C3" s="13">
        <v>45009</v>
      </c>
      <c r="D3" s="12">
        <v>6515</v>
      </c>
      <c r="E3" s="14" t="s">
        <v>17</v>
      </c>
      <c r="F3" s="14" t="s">
        <v>18</v>
      </c>
      <c r="G3" s="15" t="s">
        <v>22</v>
      </c>
      <c r="H3" s="16" t="s">
        <v>23</v>
      </c>
      <c r="I3" s="17">
        <v>1</v>
      </c>
      <c r="J3" s="18">
        <v>198</v>
      </c>
      <c r="K3" s="18">
        <v>198</v>
      </c>
      <c r="L3" s="19">
        <v>0</v>
      </c>
      <c r="M3" s="16" t="s">
        <v>24</v>
      </c>
      <c r="N3" s="18">
        <v>148.5</v>
      </c>
      <c r="O3" s="18">
        <v>29.7</v>
      </c>
      <c r="P3" s="20">
        <f t="shared" si="0"/>
        <v>0.19999999999999998</v>
      </c>
      <c r="Q3" s="21" t="s">
        <v>16</v>
      </c>
    </row>
    <row r="4" spans="1:17" s="22" customFormat="1" ht="11.25" outlineLevel="2" x14ac:dyDescent="0.2">
      <c r="A4" s="23">
        <v>77</v>
      </c>
      <c r="B4" s="23">
        <v>767517</v>
      </c>
      <c r="C4" s="24">
        <v>45037</v>
      </c>
      <c r="D4" s="23">
        <v>6552</v>
      </c>
      <c r="E4" s="25" t="s">
        <v>25</v>
      </c>
      <c r="F4" s="25" t="s">
        <v>26</v>
      </c>
      <c r="G4" s="26" t="s">
        <v>27</v>
      </c>
      <c r="H4" s="27" t="s">
        <v>28</v>
      </c>
      <c r="I4" s="28">
        <v>1</v>
      </c>
      <c r="J4" s="29">
        <v>150</v>
      </c>
      <c r="K4" s="29">
        <v>80</v>
      </c>
      <c r="L4" s="19">
        <v>0.46666666666666667</v>
      </c>
      <c r="M4" s="27" t="s">
        <v>29</v>
      </c>
      <c r="N4" s="29">
        <v>80</v>
      </c>
      <c r="O4" s="29">
        <v>16</v>
      </c>
      <c r="P4" s="20">
        <f t="shared" si="0"/>
        <v>0.2</v>
      </c>
      <c r="Q4" s="21" t="s">
        <v>16</v>
      </c>
    </row>
    <row r="5" spans="1:17" s="22" customFormat="1" ht="11.25" outlineLevel="2" x14ac:dyDescent="0.2">
      <c r="A5" s="23">
        <v>77</v>
      </c>
      <c r="B5" s="23">
        <v>767517</v>
      </c>
      <c r="C5" s="24">
        <v>45037</v>
      </c>
      <c r="D5" s="23">
        <v>6552</v>
      </c>
      <c r="E5" s="25" t="s">
        <v>25</v>
      </c>
      <c r="F5" s="25" t="s">
        <v>26</v>
      </c>
      <c r="G5" s="26" t="s">
        <v>30</v>
      </c>
      <c r="H5" s="27" t="s">
        <v>31</v>
      </c>
      <c r="I5" s="28">
        <v>1</v>
      </c>
      <c r="J5" s="29">
        <v>108</v>
      </c>
      <c r="K5" s="29">
        <v>80</v>
      </c>
      <c r="L5" s="19">
        <v>0.25925925925925924</v>
      </c>
      <c r="M5" s="27" t="s">
        <v>29</v>
      </c>
      <c r="N5" s="29">
        <v>80</v>
      </c>
      <c r="O5" s="29">
        <v>16</v>
      </c>
      <c r="P5" s="20">
        <f t="shared" si="0"/>
        <v>0.2</v>
      </c>
      <c r="Q5" s="21" t="s">
        <v>16</v>
      </c>
    </row>
    <row r="6" spans="1:17" s="22" customFormat="1" ht="11.25" outlineLevel="2" x14ac:dyDescent="0.2">
      <c r="A6" s="23">
        <v>77</v>
      </c>
      <c r="B6" s="23">
        <v>767517</v>
      </c>
      <c r="C6" s="24">
        <v>45037</v>
      </c>
      <c r="D6" s="23">
        <v>6552</v>
      </c>
      <c r="E6" s="25" t="s">
        <v>25</v>
      </c>
      <c r="F6" s="25" t="s">
        <v>26</v>
      </c>
      <c r="G6" s="26" t="s">
        <v>32</v>
      </c>
      <c r="H6" s="27" t="s">
        <v>31</v>
      </c>
      <c r="I6" s="28">
        <v>1</v>
      </c>
      <c r="J6" s="29">
        <v>108</v>
      </c>
      <c r="K6" s="29">
        <v>80</v>
      </c>
      <c r="L6" s="19">
        <v>0.25925925925925924</v>
      </c>
      <c r="M6" s="27" t="s">
        <v>29</v>
      </c>
      <c r="N6" s="29">
        <v>80</v>
      </c>
      <c r="O6" s="29">
        <v>16</v>
      </c>
      <c r="P6" s="20">
        <f t="shared" si="0"/>
        <v>0.2</v>
      </c>
      <c r="Q6" s="21" t="s">
        <v>16</v>
      </c>
    </row>
    <row r="7" spans="1:17" s="22" customFormat="1" ht="11.25" outlineLevel="2" x14ac:dyDescent="0.2">
      <c r="A7" s="30">
        <v>77</v>
      </c>
      <c r="B7" s="30">
        <v>769634</v>
      </c>
      <c r="C7" s="31">
        <v>45070</v>
      </c>
      <c r="D7" s="30">
        <v>5874</v>
      </c>
      <c r="E7" s="32" t="s">
        <v>33</v>
      </c>
      <c r="F7" s="32" t="s">
        <v>34</v>
      </c>
      <c r="G7" s="33" t="s">
        <v>35</v>
      </c>
      <c r="H7" s="34" t="s">
        <v>36</v>
      </c>
      <c r="I7" s="35">
        <v>2</v>
      </c>
      <c r="J7" s="36">
        <v>594</v>
      </c>
      <c r="K7" s="36">
        <v>594</v>
      </c>
      <c r="L7" s="19">
        <v>0</v>
      </c>
      <c r="M7" s="34" t="s">
        <v>21</v>
      </c>
      <c r="N7" s="36">
        <v>1128.5999999999999</v>
      </c>
      <c r="O7" s="36">
        <v>320.5224</v>
      </c>
      <c r="P7" s="20">
        <f t="shared" si="0"/>
        <v>0.28400000000000003</v>
      </c>
      <c r="Q7" s="21" t="s">
        <v>16</v>
      </c>
    </row>
    <row r="8" spans="1:17" s="22" customFormat="1" ht="11.25" outlineLevel="2" x14ac:dyDescent="0.2">
      <c r="A8" s="30">
        <v>77</v>
      </c>
      <c r="B8" s="30">
        <v>769634</v>
      </c>
      <c r="C8" s="31">
        <v>45070</v>
      </c>
      <c r="D8" s="30">
        <v>5874</v>
      </c>
      <c r="E8" s="32" t="s">
        <v>33</v>
      </c>
      <c r="F8" s="32" t="s">
        <v>34</v>
      </c>
      <c r="G8" s="33" t="s">
        <v>37</v>
      </c>
      <c r="H8" s="34" t="s">
        <v>38</v>
      </c>
      <c r="I8" s="35">
        <v>1</v>
      </c>
      <c r="J8" s="36">
        <v>765</v>
      </c>
      <c r="K8" s="36">
        <v>765</v>
      </c>
      <c r="L8" s="19">
        <v>0</v>
      </c>
      <c r="M8" s="34" t="s">
        <v>21</v>
      </c>
      <c r="N8" s="36">
        <v>726.75</v>
      </c>
      <c r="O8" s="36">
        <v>206.39699999999999</v>
      </c>
      <c r="P8" s="20">
        <f t="shared" si="0"/>
        <v>0.28399999999999997</v>
      </c>
      <c r="Q8" s="21" t="s">
        <v>16</v>
      </c>
    </row>
    <row r="9" spans="1:17" s="22" customFormat="1" ht="11.25" outlineLevel="2" x14ac:dyDescent="0.2">
      <c r="A9" s="12">
        <v>77</v>
      </c>
      <c r="B9" s="12">
        <v>770518</v>
      </c>
      <c r="C9" s="13">
        <v>45086</v>
      </c>
      <c r="D9" s="12">
        <v>6200</v>
      </c>
      <c r="E9" s="14" t="s">
        <v>39</v>
      </c>
      <c r="F9" s="14" t="s">
        <v>40</v>
      </c>
      <c r="G9" s="15" t="s">
        <v>41</v>
      </c>
      <c r="H9" s="14" t="s">
        <v>42</v>
      </c>
      <c r="I9" s="17">
        <v>10</v>
      </c>
      <c r="J9" s="37">
        <v>11</v>
      </c>
      <c r="K9" s="37">
        <v>11</v>
      </c>
      <c r="L9" s="19">
        <v>0</v>
      </c>
      <c r="M9" s="14" t="s">
        <v>24</v>
      </c>
      <c r="N9" s="37">
        <v>110</v>
      </c>
      <c r="O9" s="37">
        <v>27.5</v>
      </c>
      <c r="P9" s="20">
        <f t="shared" si="0"/>
        <v>0.25</v>
      </c>
      <c r="Q9" s="21" t="s">
        <v>16</v>
      </c>
    </row>
    <row r="10" spans="1:17" s="22" customFormat="1" ht="11.25" outlineLevel="2" x14ac:dyDescent="0.2">
      <c r="A10" s="12">
        <v>77</v>
      </c>
      <c r="B10" s="12">
        <v>770943</v>
      </c>
      <c r="C10" s="13">
        <v>45093</v>
      </c>
      <c r="D10" s="12">
        <v>4010</v>
      </c>
      <c r="E10" s="14" t="s">
        <v>43</v>
      </c>
      <c r="F10" s="14" t="s">
        <v>44</v>
      </c>
      <c r="G10" s="15" t="s">
        <v>45</v>
      </c>
      <c r="H10" s="14" t="s">
        <v>46</v>
      </c>
      <c r="I10" s="17">
        <v>2</v>
      </c>
      <c r="J10" s="37">
        <v>381</v>
      </c>
      <c r="K10" s="37">
        <v>381</v>
      </c>
      <c r="L10" s="19">
        <v>0</v>
      </c>
      <c r="M10" s="14" t="s">
        <v>47</v>
      </c>
      <c r="N10" s="37">
        <v>762</v>
      </c>
      <c r="O10" s="37">
        <v>152.4</v>
      </c>
      <c r="P10" s="20">
        <f t="shared" si="0"/>
        <v>0.2</v>
      </c>
      <c r="Q10" s="21" t="s">
        <v>16</v>
      </c>
    </row>
    <row r="11" spans="1:17" s="22" customFormat="1" ht="11.25" outlineLevel="2" x14ac:dyDescent="0.2">
      <c r="A11" s="12">
        <v>77</v>
      </c>
      <c r="B11" s="12">
        <v>770944</v>
      </c>
      <c r="C11" s="13">
        <v>45093</v>
      </c>
      <c r="D11" s="12">
        <v>4010</v>
      </c>
      <c r="E11" s="14" t="s">
        <v>43</v>
      </c>
      <c r="F11" s="14" t="s">
        <v>44</v>
      </c>
      <c r="G11" s="15" t="s">
        <v>45</v>
      </c>
      <c r="H11" s="14" t="s">
        <v>46</v>
      </c>
      <c r="I11" s="17">
        <v>2</v>
      </c>
      <c r="J11" s="37">
        <v>381</v>
      </c>
      <c r="K11" s="37">
        <v>381</v>
      </c>
      <c r="L11" s="19">
        <v>0</v>
      </c>
      <c r="M11" s="14" t="s">
        <v>47</v>
      </c>
      <c r="N11" s="37">
        <v>762</v>
      </c>
      <c r="O11" s="37">
        <v>152.4</v>
      </c>
      <c r="P11" s="20">
        <f t="shared" si="0"/>
        <v>0.2</v>
      </c>
      <c r="Q11" s="21" t="s">
        <v>16</v>
      </c>
    </row>
    <row r="12" spans="1:17" s="22" customFormat="1" ht="11.25" outlineLevel="2" x14ac:dyDescent="0.2">
      <c r="A12" s="12">
        <v>77</v>
      </c>
      <c r="B12" s="12">
        <v>771489</v>
      </c>
      <c r="C12" s="13">
        <v>45103</v>
      </c>
      <c r="D12" s="12">
        <v>1300</v>
      </c>
      <c r="E12" s="14" t="s">
        <v>48</v>
      </c>
      <c r="F12" s="14" t="s">
        <v>49</v>
      </c>
      <c r="G12" s="15" t="s">
        <v>50</v>
      </c>
      <c r="H12" s="14" t="s">
        <v>51</v>
      </c>
      <c r="I12" s="17">
        <v>1</v>
      </c>
      <c r="J12" s="37">
        <v>260</v>
      </c>
      <c r="K12" s="37">
        <v>110</v>
      </c>
      <c r="L12" s="19">
        <v>0.57692307692307687</v>
      </c>
      <c r="M12" s="14" t="s">
        <v>24</v>
      </c>
      <c r="N12" s="37">
        <v>110</v>
      </c>
      <c r="O12" s="37">
        <f>N12*0.2</f>
        <v>22</v>
      </c>
      <c r="P12" s="20">
        <f t="shared" si="0"/>
        <v>0.2</v>
      </c>
      <c r="Q12" s="21" t="s">
        <v>16</v>
      </c>
    </row>
    <row r="13" spans="1:17" s="22" customFormat="1" ht="11.25" outlineLevel="2" x14ac:dyDescent="0.2">
      <c r="A13" s="12">
        <v>77</v>
      </c>
      <c r="B13" s="12">
        <v>771566</v>
      </c>
      <c r="C13" s="13">
        <v>45104</v>
      </c>
      <c r="D13" s="12">
        <v>966</v>
      </c>
      <c r="E13" s="14" t="s">
        <v>52</v>
      </c>
      <c r="F13" s="14" t="s">
        <v>53</v>
      </c>
      <c r="G13" s="15" t="s">
        <v>54</v>
      </c>
      <c r="H13" s="14" t="s">
        <v>51</v>
      </c>
      <c r="I13" s="17">
        <v>10</v>
      </c>
      <c r="J13" s="37">
        <v>260</v>
      </c>
      <c r="K13" s="37">
        <v>99</v>
      </c>
      <c r="L13" s="19">
        <v>0.61923076923076925</v>
      </c>
      <c r="M13" s="14" t="s">
        <v>24</v>
      </c>
      <c r="N13" s="37">
        <v>990</v>
      </c>
      <c r="O13" s="37">
        <f>N13*0.2</f>
        <v>198</v>
      </c>
      <c r="P13" s="20">
        <f t="shared" si="0"/>
        <v>0.2</v>
      </c>
      <c r="Q13" s="21" t="s">
        <v>16</v>
      </c>
    </row>
    <row r="14" spans="1:17" s="22" customFormat="1" ht="11.25" outlineLevel="2" x14ac:dyDescent="0.2">
      <c r="A14" s="12">
        <v>77</v>
      </c>
      <c r="B14" s="12">
        <v>771575</v>
      </c>
      <c r="C14" s="13">
        <v>45104</v>
      </c>
      <c r="D14" s="12">
        <v>1300</v>
      </c>
      <c r="E14" s="14" t="s">
        <v>48</v>
      </c>
      <c r="F14" s="14" t="s">
        <v>49</v>
      </c>
      <c r="G14" s="15" t="s">
        <v>54</v>
      </c>
      <c r="H14" s="14" t="s">
        <v>51</v>
      </c>
      <c r="I14" s="17">
        <v>1</v>
      </c>
      <c r="J14" s="37">
        <v>260</v>
      </c>
      <c r="K14" s="37">
        <v>110</v>
      </c>
      <c r="L14" s="19">
        <v>0.57692307692307687</v>
      </c>
      <c r="M14" s="14" t="s">
        <v>24</v>
      </c>
      <c r="N14" s="37">
        <v>110</v>
      </c>
      <c r="O14" s="37">
        <f>N14*0.2</f>
        <v>22</v>
      </c>
      <c r="P14" s="20">
        <f t="shared" si="0"/>
        <v>0.2</v>
      </c>
      <c r="Q14" s="21" t="s">
        <v>16</v>
      </c>
    </row>
    <row r="15" spans="1:17" s="22" customFormat="1" ht="11.25" outlineLevel="2" x14ac:dyDescent="0.2">
      <c r="A15" s="12">
        <v>77</v>
      </c>
      <c r="B15" s="12">
        <v>771593</v>
      </c>
      <c r="C15" s="13">
        <v>45105</v>
      </c>
      <c r="D15" s="12">
        <v>2067</v>
      </c>
      <c r="E15" s="14" t="s">
        <v>55</v>
      </c>
      <c r="F15" s="14" t="s">
        <v>53</v>
      </c>
      <c r="G15" s="15" t="s">
        <v>56</v>
      </c>
      <c r="H15" s="14" t="s">
        <v>57</v>
      </c>
      <c r="I15" s="17">
        <v>3</v>
      </c>
      <c r="J15" s="37">
        <v>934</v>
      </c>
      <c r="K15" s="37">
        <v>934</v>
      </c>
      <c r="L15" s="19">
        <v>0</v>
      </c>
      <c r="M15" s="14" t="s">
        <v>47</v>
      </c>
      <c r="N15" s="37">
        <v>2802</v>
      </c>
      <c r="O15" s="37">
        <v>560.4</v>
      </c>
      <c r="P15" s="20">
        <f t="shared" si="0"/>
        <v>0.19999999999999998</v>
      </c>
      <c r="Q15" s="21" t="s">
        <v>16</v>
      </c>
    </row>
    <row r="16" spans="1:17" s="22" customFormat="1" ht="11.25" outlineLevel="2" x14ac:dyDescent="0.2">
      <c r="A16" s="12">
        <v>77</v>
      </c>
      <c r="B16" s="12">
        <v>771663</v>
      </c>
      <c r="C16" s="13">
        <v>45105</v>
      </c>
      <c r="D16" s="12">
        <v>1300</v>
      </c>
      <c r="E16" s="14" t="s">
        <v>48</v>
      </c>
      <c r="F16" s="14" t="s">
        <v>49</v>
      </c>
      <c r="G16" s="15" t="s">
        <v>54</v>
      </c>
      <c r="H16" s="14" t="s">
        <v>51</v>
      </c>
      <c r="I16" s="17">
        <v>1</v>
      </c>
      <c r="J16" s="37">
        <v>260</v>
      </c>
      <c r="K16" s="37">
        <v>110</v>
      </c>
      <c r="L16" s="19">
        <v>0.57692307692307687</v>
      </c>
      <c r="M16" s="14" t="s">
        <v>24</v>
      </c>
      <c r="N16" s="37">
        <v>110</v>
      </c>
      <c r="O16" s="37">
        <f t="shared" ref="O16:O21" si="1">N16*0.2</f>
        <v>22</v>
      </c>
      <c r="P16" s="20">
        <f t="shared" si="0"/>
        <v>0.2</v>
      </c>
      <c r="Q16" s="21" t="s">
        <v>16</v>
      </c>
    </row>
    <row r="17" spans="1:17" s="22" customFormat="1" ht="11.25" outlineLevel="2" x14ac:dyDescent="0.2">
      <c r="A17" s="12">
        <v>77</v>
      </c>
      <c r="B17" s="12">
        <v>771708</v>
      </c>
      <c r="C17" s="13">
        <v>45106</v>
      </c>
      <c r="D17" s="12">
        <v>683</v>
      </c>
      <c r="E17" s="14" t="s">
        <v>58</v>
      </c>
      <c r="F17" s="14" t="s">
        <v>59</v>
      </c>
      <c r="G17" s="15" t="s">
        <v>60</v>
      </c>
      <c r="H17" s="14" t="s">
        <v>61</v>
      </c>
      <c r="I17" s="17">
        <v>1</v>
      </c>
      <c r="J17" s="37">
        <v>238</v>
      </c>
      <c r="K17" s="37">
        <v>176.8</v>
      </c>
      <c r="L17" s="19">
        <v>0.25714285714285712</v>
      </c>
      <c r="M17" s="14" t="s">
        <v>29</v>
      </c>
      <c r="N17" s="37">
        <v>176.8</v>
      </c>
      <c r="O17" s="37">
        <f t="shared" si="1"/>
        <v>35.360000000000007</v>
      </c>
      <c r="P17" s="20">
        <f t="shared" si="0"/>
        <v>0.2</v>
      </c>
      <c r="Q17" s="21" t="s">
        <v>16</v>
      </c>
    </row>
    <row r="18" spans="1:17" s="22" customFormat="1" ht="11.25" outlineLevel="2" x14ac:dyDescent="0.2">
      <c r="A18" s="12">
        <v>77</v>
      </c>
      <c r="B18" s="12">
        <v>771708</v>
      </c>
      <c r="C18" s="13">
        <v>45106</v>
      </c>
      <c r="D18" s="12">
        <v>683</v>
      </c>
      <c r="E18" s="14" t="s">
        <v>58</v>
      </c>
      <c r="F18" s="14" t="s">
        <v>59</v>
      </c>
      <c r="G18" s="15" t="s">
        <v>60</v>
      </c>
      <c r="H18" s="14" t="s">
        <v>61</v>
      </c>
      <c r="I18" s="17">
        <v>1</v>
      </c>
      <c r="J18" s="37">
        <v>238</v>
      </c>
      <c r="K18" s="37">
        <v>176.8</v>
      </c>
      <c r="L18" s="19">
        <v>0.25714285714285712</v>
      </c>
      <c r="M18" s="14" t="s">
        <v>29</v>
      </c>
      <c r="N18" s="37">
        <v>176.8</v>
      </c>
      <c r="O18" s="37">
        <f t="shared" si="1"/>
        <v>35.360000000000007</v>
      </c>
      <c r="P18" s="20">
        <f t="shared" si="0"/>
        <v>0.2</v>
      </c>
      <c r="Q18" s="21" t="s">
        <v>16</v>
      </c>
    </row>
    <row r="19" spans="1:17" s="22" customFormat="1" ht="11.25" outlineLevel="2" x14ac:dyDescent="0.2">
      <c r="A19" s="12">
        <v>77</v>
      </c>
      <c r="B19" s="12">
        <v>771708</v>
      </c>
      <c r="C19" s="13">
        <v>45106</v>
      </c>
      <c r="D19" s="12">
        <v>683</v>
      </c>
      <c r="E19" s="14" t="s">
        <v>58</v>
      </c>
      <c r="F19" s="14" t="s">
        <v>59</v>
      </c>
      <c r="G19" s="15" t="s">
        <v>60</v>
      </c>
      <c r="H19" s="14" t="s">
        <v>61</v>
      </c>
      <c r="I19" s="17">
        <v>2</v>
      </c>
      <c r="J19" s="37">
        <v>238</v>
      </c>
      <c r="K19" s="37">
        <v>176.8</v>
      </c>
      <c r="L19" s="19">
        <v>0.25714285714285712</v>
      </c>
      <c r="M19" s="14" t="s">
        <v>29</v>
      </c>
      <c r="N19" s="37">
        <v>353.6</v>
      </c>
      <c r="O19" s="37">
        <f t="shared" si="1"/>
        <v>70.720000000000013</v>
      </c>
      <c r="P19" s="20">
        <f t="shared" si="0"/>
        <v>0.2</v>
      </c>
      <c r="Q19" s="21" t="s">
        <v>16</v>
      </c>
    </row>
    <row r="20" spans="1:17" s="22" customFormat="1" ht="11.25" outlineLevel="2" x14ac:dyDescent="0.2">
      <c r="A20" s="12">
        <v>77</v>
      </c>
      <c r="B20" s="12">
        <v>771708</v>
      </c>
      <c r="C20" s="13">
        <v>45106</v>
      </c>
      <c r="D20" s="12">
        <v>683</v>
      </c>
      <c r="E20" s="14" t="s">
        <v>58</v>
      </c>
      <c r="F20" s="14" t="s">
        <v>59</v>
      </c>
      <c r="G20" s="15" t="s">
        <v>62</v>
      </c>
      <c r="H20" s="14" t="s">
        <v>63</v>
      </c>
      <c r="I20" s="17">
        <v>2</v>
      </c>
      <c r="J20" s="37">
        <v>222</v>
      </c>
      <c r="K20" s="37">
        <v>164.8</v>
      </c>
      <c r="L20" s="19">
        <v>0.25765765765765758</v>
      </c>
      <c r="M20" s="14" t="s">
        <v>29</v>
      </c>
      <c r="N20" s="37">
        <v>329.6</v>
      </c>
      <c r="O20" s="37">
        <f t="shared" si="1"/>
        <v>65.92</v>
      </c>
      <c r="P20" s="20">
        <f t="shared" si="0"/>
        <v>0.19999999999999998</v>
      </c>
      <c r="Q20" s="21" t="s">
        <v>16</v>
      </c>
    </row>
    <row r="21" spans="1:17" s="22" customFormat="1" ht="11.25" outlineLevel="2" x14ac:dyDescent="0.2">
      <c r="A21" s="12">
        <v>77</v>
      </c>
      <c r="B21" s="12">
        <v>771708</v>
      </c>
      <c r="C21" s="13">
        <v>45106</v>
      </c>
      <c r="D21" s="12">
        <v>683</v>
      </c>
      <c r="E21" s="14" t="s">
        <v>58</v>
      </c>
      <c r="F21" s="14" t="s">
        <v>59</v>
      </c>
      <c r="G21" s="15" t="s">
        <v>62</v>
      </c>
      <c r="H21" s="14" t="s">
        <v>63</v>
      </c>
      <c r="I21" s="17">
        <v>6</v>
      </c>
      <c r="J21" s="37">
        <v>222</v>
      </c>
      <c r="K21" s="37">
        <v>164.8</v>
      </c>
      <c r="L21" s="19">
        <v>0.25765765765765758</v>
      </c>
      <c r="M21" s="14" t="s">
        <v>29</v>
      </c>
      <c r="N21" s="37">
        <v>988.8</v>
      </c>
      <c r="O21" s="37">
        <f t="shared" si="1"/>
        <v>197.76</v>
      </c>
      <c r="P21" s="20">
        <f t="shared" si="0"/>
        <v>0.2</v>
      </c>
      <c r="Q21" s="21" t="s">
        <v>16</v>
      </c>
    </row>
    <row r="22" spans="1:17" s="22" customFormat="1" ht="11.25" outlineLevel="2" x14ac:dyDescent="0.2">
      <c r="A22" s="12">
        <v>77</v>
      </c>
      <c r="B22" s="12">
        <v>771772</v>
      </c>
      <c r="C22" s="13">
        <v>45107</v>
      </c>
      <c r="D22" s="12">
        <v>4665</v>
      </c>
      <c r="E22" s="14" t="s">
        <v>64</v>
      </c>
      <c r="F22" s="14" t="s">
        <v>65</v>
      </c>
      <c r="G22" s="15" t="s">
        <v>66</v>
      </c>
      <c r="H22" s="14" t="s">
        <v>67</v>
      </c>
      <c r="I22" s="17">
        <v>1</v>
      </c>
      <c r="J22" s="37">
        <v>302</v>
      </c>
      <c r="K22" s="37">
        <v>302</v>
      </c>
      <c r="L22" s="38">
        <v>0</v>
      </c>
      <c r="M22" s="14" t="s">
        <v>24</v>
      </c>
      <c r="N22" s="37">
        <v>302</v>
      </c>
      <c r="O22" s="37">
        <v>75.5</v>
      </c>
      <c r="P22" s="20">
        <f t="shared" si="0"/>
        <v>0.25</v>
      </c>
      <c r="Q22" s="21" t="s">
        <v>16</v>
      </c>
    </row>
    <row r="23" spans="1:17" s="22" customFormat="1" ht="11.25" outlineLevel="2" x14ac:dyDescent="0.2">
      <c r="A23" s="39">
        <v>77</v>
      </c>
      <c r="B23" s="39">
        <v>771810</v>
      </c>
      <c r="C23" s="40">
        <v>45112</v>
      </c>
      <c r="D23" s="39">
        <v>656</v>
      </c>
      <c r="E23" s="41" t="s">
        <v>68</v>
      </c>
      <c r="F23" s="41" t="s">
        <v>44</v>
      </c>
      <c r="G23" s="42" t="s">
        <v>69</v>
      </c>
      <c r="H23" s="41" t="s">
        <v>70</v>
      </c>
      <c r="I23" s="43">
        <v>2</v>
      </c>
      <c r="J23" s="44">
        <f>VLOOKUP(G23,[1]Sheet4!A$1:D$65536,3,FALSE)</f>
        <v>561</v>
      </c>
      <c r="K23" s="44">
        <v>342.5</v>
      </c>
      <c r="L23" s="45">
        <v>26.185344827586206</v>
      </c>
      <c r="M23" s="46" t="s">
        <v>71</v>
      </c>
      <c r="N23" s="44">
        <v>685</v>
      </c>
      <c r="O23" s="44">
        <v>137</v>
      </c>
      <c r="P23" s="20">
        <f t="shared" si="0"/>
        <v>0.2</v>
      </c>
      <c r="Q23" s="21" t="s">
        <v>16</v>
      </c>
    </row>
    <row r="24" spans="1:17" s="22" customFormat="1" ht="11.25" outlineLevel="2" x14ac:dyDescent="0.2">
      <c r="A24" s="23">
        <v>77</v>
      </c>
      <c r="B24" s="23">
        <v>771824</v>
      </c>
      <c r="C24" s="24">
        <v>45112</v>
      </c>
      <c r="D24" s="23">
        <v>656</v>
      </c>
      <c r="E24" s="25" t="s">
        <v>72</v>
      </c>
      <c r="F24" s="25" t="s">
        <v>73</v>
      </c>
      <c r="G24" s="26" t="s">
        <v>54</v>
      </c>
      <c r="H24" s="25" t="s">
        <v>51</v>
      </c>
      <c r="I24" s="28">
        <v>2</v>
      </c>
      <c r="J24" s="29">
        <v>260</v>
      </c>
      <c r="K24" s="29">
        <v>110</v>
      </c>
      <c r="L24" s="47">
        <v>0.57692307692307687</v>
      </c>
      <c r="M24" s="27" t="s">
        <v>24</v>
      </c>
      <c r="N24" s="29">
        <v>220</v>
      </c>
      <c r="O24" s="29">
        <v>44</v>
      </c>
      <c r="P24" s="20">
        <f t="shared" si="0"/>
        <v>0.2</v>
      </c>
      <c r="Q24" s="21" t="s">
        <v>16</v>
      </c>
    </row>
    <row r="25" spans="1:17" s="22" customFormat="1" ht="11.25" outlineLevel="2" x14ac:dyDescent="0.2">
      <c r="A25" s="23">
        <v>77</v>
      </c>
      <c r="B25" s="23">
        <v>771849</v>
      </c>
      <c r="C25" s="24">
        <v>45112</v>
      </c>
      <c r="D25" s="23">
        <v>656</v>
      </c>
      <c r="E25" s="25" t="s">
        <v>74</v>
      </c>
      <c r="F25" s="25" t="s">
        <v>75</v>
      </c>
      <c r="G25" s="26" t="s">
        <v>76</v>
      </c>
      <c r="H25" s="25" t="s">
        <v>77</v>
      </c>
      <c r="I25" s="28">
        <v>2</v>
      </c>
      <c r="J25" s="29">
        <v>1321</v>
      </c>
      <c r="K25" s="29">
        <v>1220</v>
      </c>
      <c r="L25" s="47">
        <v>7.6457229371688112E-2</v>
      </c>
      <c r="M25" s="27" t="s">
        <v>24</v>
      </c>
      <c r="N25" s="29">
        <v>2440</v>
      </c>
      <c r="O25" s="29">
        <v>572.68887206661611</v>
      </c>
      <c r="P25" s="20">
        <f t="shared" si="0"/>
        <v>0.23470855412566236</v>
      </c>
      <c r="Q25" s="21" t="s">
        <v>16</v>
      </c>
    </row>
    <row r="26" spans="1:17" s="22" customFormat="1" ht="11.25" outlineLevel="2" x14ac:dyDescent="0.2">
      <c r="A26" s="39">
        <v>77</v>
      </c>
      <c r="B26" s="39">
        <v>771863</v>
      </c>
      <c r="C26" s="40">
        <v>45113</v>
      </c>
      <c r="D26" s="39">
        <v>656</v>
      </c>
      <c r="E26" s="41" t="s">
        <v>72</v>
      </c>
      <c r="F26" s="41" t="s">
        <v>73</v>
      </c>
      <c r="G26" s="42" t="s">
        <v>69</v>
      </c>
      <c r="H26" s="41" t="s">
        <v>70</v>
      </c>
      <c r="I26" s="43">
        <v>2</v>
      </c>
      <c r="J26" s="44">
        <f>VLOOKUP(G26,[1]Sheet4!A$1:D$65536,3,FALSE)</f>
        <v>561</v>
      </c>
      <c r="K26" s="44">
        <v>342.5</v>
      </c>
      <c r="L26" s="45">
        <v>26.185344827586206</v>
      </c>
      <c r="M26" s="46" t="s">
        <v>71</v>
      </c>
      <c r="N26" s="44">
        <v>685</v>
      </c>
      <c r="O26" s="44">
        <v>137</v>
      </c>
      <c r="P26" s="20">
        <f t="shared" si="0"/>
        <v>0.2</v>
      </c>
      <c r="Q26" s="21" t="s">
        <v>16</v>
      </c>
    </row>
    <row r="27" spans="1:17" s="22" customFormat="1" ht="11.25" outlineLevel="2" x14ac:dyDescent="0.2">
      <c r="A27" s="23">
        <v>77</v>
      </c>
      <c r="B27" s="23">
        <v>771987</v>
      </c>
      <c r="C27" s="24">
        <v>45117</v>
      </c>
      <c r="D27" s="23">
        <v>656</v>
      </c>
      <c r="E27" s="25" t="s">
        <v>72</v>
      </c>
      <c r="F27" s="25" t="s">
        <v>73</v>
      </c>
      <c r="G27" s="26" t="s">
        <v>54</v>
      </c>
      <c r="H27" s="25" t="s">
        <v>51</v>
      </c>
      <c r="I27" s="28">
        <v>2</v>
      </c>
      <c r="J27" s="29">
        <v>260</v>
      </c>
      <c r="K27" s="29">
        <v>110</v>
      </c>
      <c r="L27" s="47">
        <v>0.57692307692307687</v>
      </c>
      <c r="M27" s="27" t="s">
        <v>24</v>
      </c>
      <c r="N27" s="29">
        <v>220</v>
      </c>
      <c r="O27" s="29">
        <v>44</v>
      </c>
      <c r="P27" s="20">
        <f t="shared" si="0"/>
        <v>0.2</v>
      </c>
      <c r="Q27" s="21" t="s">
        <v>16</v>
      </c>
    </row>
    <row r="28" spans="1:17" s="22" customFormat="1" ht="11.25" outlineLevel="2" x14ac:dyDescent="0.2">
      <c r="A28" s="23">
        <v>77</v>
      </c>
      <c r="B28" s="23">
        <v>772015</v>
      </c>
      <c r="C28" s="24">
        <v>45117</v>
      </c>
      <c r="D28" s="23">
        <v>1852</v>
      </c>
      <c r="E28" s="25" t="s">
        <v>78</v>
      </c>
      <c r="F28" s="25" t="s">
        <v>79</v>
      </c>
      <c r="G28" s="26" t="s">
        <v>50</v>
      </c>
      <c r="H28" s="25" t="s">
        <v>51</v>
      </c>
      <c r="I28" s="28">
        <v>3</v>
      </c>
      <c r="J28" s="29">
        <v>260</v>
      </c>
      <c r="K28" s="29">
        <v>175</v>
      </c>
      <c r="L28" s="47">
        <v>0.32692307692307693</v>
      </c>
      <c r="M28" s="27" t="s">
        <v>24</v>
      </c>
      <c r="N28" s="29">
        <v>525</v>
      </c>
      <c r="O28" s="29">
        <v>105</v>
      </c>
      <c r="P28" s="20">
        <f t="shared" si="0"/>
        <v>0.2</v>
      </c>
      <c r="Q28" s="21" t="s">
        <v>16</v>
      </c>
    </row>
    <row r="29" spans="1:17" s="22" customFormat="1" ht="11.25" outlineLevel="2" x14ac:dyDescent="0.2">
      <c r="A29" s="23">
        <v>77</v>
      </c>
      <c r="B29" s="23">
        <v>772018</v>
      </c>
      <c r="C29" s="24">
        <v>45117</v>
      </c>
      <c r="D29" s="23">
        <v>1140</v>
      </c>
      <c r="E29" s="25" t="s">
        <v>80</v>
      </c>
      <c r="F29" s="25" t="s">
        <v>81</v>
      </c>
      <c r="G29" s="26" t="s">
        <v>82</v>
      </c>
      <c r="H29" s="25" t="s">
        <v>83</v>
      </c>
      <c r="I29" s="28">
        <v>2</v>
      </c>
      <c r="J29" s="29">
        <v>854</v>
      </c>
      <c r="K29" s="29">
        <v>854</v>
      </c>
      <c r="L29" s="47">
        <v>0</v>
      </c>
      <c r="M29" s="27" t="s">
        <v>47</v>
      </c>
      <c r="N29" s="29">
        <v>1708</v>
      </c>
      <c r="O29" s="29">
        <v>341.6</v>
      </c>
      <c r="P29" s="20">
        <f t="shared" si="0"/>
        <v>0.2</v>
      </c>
      <c r="Q29" s="21" t="s">
        <v>16</v>
      </c>
    </row>
    <row r="30" spans="1:17" s="22" customFormat="1" ht="11.25" outlineLevel="2" x14ac:dyDescent="0.2">
      <c r="A30" s="23">
        <v>77</v>
      </c>
      <c r="B30" s="23">
        <v>772018</v>
      </c>
      <c r="C30" s="24">
        <v>45117</v>
      </c>
      <c r="D30" s="23">
        <v>1140</v>
      </c>
      <c r="E30" s="25" t="s">
        <v>80</v>
      </c>
      <c r="F30" s="25" t="s">
        <v>81</v>
      </c>
      <c r="G30" s="26" t="s">
        <v>84</v>
      </c>
      <c r="H30" s="25" t="s">
        <v>85</v>
      </c>
      <c r="I30" s="28">
        <v>2</v>
      </c>
      <c r="J30" s="29">
        <v>835</v>
      </c>
      <c r="K30" s="29">
        <v>835</v>
      </c>
      <c r="L30" s="47">
        <v>0</v>
      </c>
      <c r="M30" s="27" t="s">
        <v>24</v>
      </c>
      <c r="N30" s="29">
        <v>1670</v>
      </c>
      <c r="O30" s="29">
        <v>417.5</v>
      </c>
      <c r="P30" s="20">
        <f t="shared" si="0"/>
        <v>0.25</v>
      </c>
      <c r="Q30" s="21" t="s">
        <v>16</v>
      </c>
    </row>
    <row r="31" spans="1:17" s="22" customFormat="1" ht="11.25" outlineLevel="2" x14ac:dyDescent="0.2">
      <c r="A31" s="23">
        <v>77</v>
      </c>
      <c r="B31" s="23">
        <v>772018</v>
      </c>
      <c r="C31" s="24">
        <v>45117</v>
      </c>
      <c r="D31" s="23">
        <v>1140</v>
      </c>
      <c r="E31" s="25" t="s">
        <v>80</v>
      </c>
      <c r="F31" s="25" t="s">
        <v>81</v>
      </c>
      <c r="G31" s="26" t="s">
        <v>86</v>
      </c>
      <c r="H31" s="25" t="s">
        <v>85</v>
      </c>
      <c r="I31" s="28">
        <v>2</v>
      </c>
      <c r="J31" s="29">
        <v>835</v>
      </c>
      <c r="K31" s="29">
        <v>835</v>
      </c>
      <c r="L31" s="47">
        <v>0</v>
      </c>
      <c r="M31" s="27" t="s">
        <v>24</v>
      </c>
      <c r="N31" s="29">
        <v>1670</v>
      </c>
      <c r="O31" s="29">
        <v>417.5</v>
      </c>
      <c r="P31" s="20">
        <f t="shared" si="0"/>
        <v>0.25</v>
      </c>
      <c r="Q31" s="21" t="s">
        <v>16</v>
      </c>
    </row>
    <row r="32" spans="1:17" s="22" customFormat="1" ht="11.25" outlineLevel="2" x14ac:dyDescent="0.2">
      <c r="A32" s="23">
        <v>77</v>
      </c>
      <c r="B32" s="23">
        <v>772069</v>
      </c>
      <c r="C32" s="24">
        <v>45118</v>
      </c>
      <c r="D32" s="23">
        <v>2456</v>
      </c>
      <c r="E32" s="25" t="s">
        <v>87</v>
      </c>
      <c r="F32" s="25" t="s">
        <v>59</v>
      </c>
      <c r="G32" s="26" t="s">
        <v>88</v>
      </c>
      <c r="H32" s="25" t="s">
        <v>89</v>
      </c>
      <c r="I32" s="28">
        <v>2</v>
      </c>
      <c r="J32" s="29">
        <v>165</v>
      </c>
      <c r="K32" s="29">
        <v>165</v>
      </c>
      <c r="L32" s="47">
        <v>0</v>
      </c>
      <c r="M32" s="27" t="s">
        <v>21</v>
      </c>
      <c r="N32" s="29">
        <v>330</v>
      </c>
      <c r="O32" s="29">
        <v>99</v>
      </c>
      <c r="P32" s="20">
        <f t="shared" si="0"/>
        <v>0.3</v>
      </c>
      <c r="Q32" s="21" t="s">
        <v>16</v>
      </c>
    </row>
    <row r="33" spans="1:17" s="22" customFormat="1" ht="11.25" outlineLevel="2" x14ac:dyDescent="0.2">
      <c r="A33" s="39">
        <v>77</v>
      </c>
      <c r="B33" s="39">
        <v>772087</v>
      </c>
      <c r="C33" s="40">
        <v>45118</v>
      </c>
      <c r="D33" s="39">
        <v>656</v>
      </c>
      <c r="E33" s="41" t="s">
        <v>72</v>
      </c>
      <c r="F33" s="41" t="s">
        <v>73</v>
      </c>
      <c r="G33" s="42" t="s">
        <v>69</v>
      </c>
      <c r="H33" s="41" t="s">
        <v>70</v>
      </c>
      <c r="I33" s="43">
        <v>3</v>
      </c>
      <c r="J33" s="44">
        <f>VLOOKUP(G33,[1]Sheet4!A$1:D$65536,3,FALSE)</f>
        <v>561</v>
      </c>
      <c r="K33" s="44">
        <v>342.5</v>
      </c>
      <c r="L33" s="45">
        <v>26.185344827586206</v>
      </c>
      <c r="M33" s="46" t="s">
        <v>71</v>
      </c>
      <c r="N33" s="44">
        <v>1027.5</v>
      </c>
      <c r="O33" s="44">
        <v>205.5</v>
      </c>
      <c r="P33" s="20">
        <f t="shared" si="0"/>
        <v>0.2</v>
      </c>
      <c r="Q33" s="21" t="s">
        <v>16</v>
      </c>
    </row>
    <row r="34" spans="1:17" s="22" customFormat="1" ht="11.25" outlineLevel="2" x14ac:dyDescent="0.2">
      <c r="A34" s="23">
        <v>77</v>
      </c>
      <c r="B34" s="23">
        <v>772095</v>
      </c>
      <c r="C34" s="24">
        <v>45118</v>
      </c>
      <c r="D34" s="23">
        <v>1757</v>
      </c>
      <c r="E34" s="25" t="s">
        <v>90</v>
      </c>
      <c r="F34" s="25" t="s">
        <v>91</v>
      </c>
      <c r="G34" s="26" t="s">
        <v>54</v>
      </c>
      <c r="H34" s="25" t="s">
        <v>51</v>
      </c>
      <c r="I34" s="28">
        <v>4</v>
      </c>
      <c r="J34" s="29">
        <v>260</v>
      </c>
      <c r="K34" s="29">
        <v>125</v>
      </c>
      <c r="L34" s="47">
        <v>0.51923076923076927</v>
      </c>
      <c r="M34" s="27" t="s">
        <v>24</v>
      </c>
      <c r="N34" s="29">
        <v>500</v>
      </c>
      <c r="O34" s="29">
        <v>100</v>
      </c>
      <c r="P34" s="20">
        <f t="shared" si="0"/>
        <v>0.2</v>
      </c>
      <c r="Q34" s="21" t="s">
        <v>16</v>
      </c>
    </row>
    <row r="35" spans="1:17" s="22" customFormat="1" ht="11.25" outlineLevel="2" x14ac:dyDescent="0.2">
      <c r="A35" s="23">
        <v>77</v>
      </c>
      <c r="B35" s="23">
        <v>772118</v>
      </c>
      <c r="C35" s="24">
        <v>45118</v>
      </c>
      <c r="D35" s="23">
        <v>656</v>
      </c>
      <c r="E35" s="25" t="s">
        <v>72</v>
      </c>
      <c r="F35" s="25" t="s">
        <v>73</v>
      </c>
      <c r="G35" s="26" t="s">
        <v>54</v>
      </c>
      <c r="H35" s="25" t="s">
        <v>51</v>
      </c>
      <c r="I35" s="28">
        <v>6</v>
      </c>
      <c r="J35" s="29">
        <v>260</v>
      </c>
      <c r="K35" s="29">
        <v>110</v>
      </c>
      <c r="L35" s="47">
        <v>0.57692307692307687</v>
      </c>
      <c r="M35" s="27" t="s">
        <v>24</v>
      </c>
      <c r="N35" s="29">
        <v>660</v>
      </c>
      <c r="O35" s="29">
        <v>132</v>
      </c>
      <c r="P35" s="20">
        <f t="shared" si="0"/>
        <v>0.2</v>
      </c>
      <c r="Q35" s="21" t="s">
        <v>16</v>
      </c>
    </row>
    <row r="36" spans="1:17" s="22" customFormat="1" ht="11.25" outlineLevel="2" x14ac:dyDescent="0.2">
      <c r="A36" s="23">
        <v>77</v>
      </c>
      <c r="B36" s="23">
        <v>772189</v>
      </c>
      <c r="C36" s="24">
        <v>45119</v>
      </c>
      <c r="D36" s="23">
        <v>1140</v>
      </c>
      <c r="E36" s="25" t="s">
        <v>92</v>
      </c>
      <c r="F36" s="25" t="s">
        <v>81</v>
      </c>
      <c r="G36" s="26" t="s">
        <v>54</v>
      </c>
      <c r="H36" s="25" t="s">
        <v>51</v>
      </c>
      <c r="I36" s="28">
        <v>5</v>
      </c>
      <c r="J36" s="29">
        <v>260</v>
      </c>
      <c r="K36" s="29">
        <v>110</v>
      </c>
      <c r="L36" s="47">
        <v>0.57692307692307687</v>
      </c>
      <c r="M36" s="27" t="s">
        <v>24</v>
      </c>
      <c r="N36" s="29">
        <v>550</v>
      </c>
      <c r="O36" s="29">
        <v>110</v>
      </c>
      <c r="P36" s="20">
        <f t="shared" si="0"/>
        <v>0.2</v>
      </c>
      <c r="Q36" s="21" t="s">
        <v>16</v>
      </c>
    </row>
    <row r="37" spans="1:17" s="22" customFormat="1" ht="11.25" outlineLevel="2" x14ac:dyDescent="0.2">
      <c r="A37" s="23">
        <v>77</v>
      </c>
      <c r="B37" s="23">
        <v>772307</v>
      </c>
      <c r="C37" s="24">
        <v>45120</v>
      </c>
      <c r="D37" s="23">
        <v>1852</v>
      </c>
      <c r="E37" s="25" t="s">
        <v>93</v>
      </c>
      <c r="F37" s="25" t="s">
        <v>94</v>
      </c>
      <c r="G37" s="26" t="s">
        <v>45</v>
      </c>
      <c r="H37" s="25" t="s">
        <v>46</v>
      </c>
      <c r="I37" s="28">
        <v>1</v>
      </c>
      <c r="J37" s="29">
        <v>381</v>
      </c>
      <c r="K37" s="29">
        <v>381</v>
      </c>
      <c r="L37" s="47">
        <v>0</v>
      </c>
      <c r="M37" s="27" t="s">
        <v>47</v>
      </c>
      <c r="N37" s="29">
        <v>381</v>
      </c>
      <c r="O37" s="29">
        <v>76.2</v>
      </c>
      <c r="P37" s="20">
        <f t="shared" si="0"/>
        <v>0.2</v>
      </c>
      <c r="Q37" s="21" t="s">
        <v>16</v>
      </c>
    </row>
    <row r="38" spans="1:17" s="22" customFormat="1" ht="11.25" outlineLevel="2" x14ac:dyDescent="0.2">
      <c r="A38" s="39">
        <v>77</v>
      </c>
      <c r="B38" s="39">
        <v>772345</v>
      </c>
      <c r="C38" s="40">
        <v>45120</v>
      </c>
      <c r="D38" s="39">
        <v>656</v>
      </c>
      <c r="E38" s="41" t="s">
        <v>72</v>
      </c>
      <c r="F38" s="41" t="s">
        <v>73</v>
      </c>
      <c r="G38" s="42" t="s">
        <v>69</v>
      </c>
      <c r="H38" s="41" t="s">
        <v>70</v>
      </c>
      <c r="I38" s="43">
        <v>1</v>
      </c>
      <c r="J38" s="44">
        <f>VLOOKUP(G38,[1]Sheet4!A$1:D$65536,3,FALSE)</f>
        <v>561</v>
      </c>
      <c r="K38" s="44">
        <v>342.5</v>
      </c>
      <c r="L38" s="45">
        <v>26.185344827586206</v>
      </c>
      <c r="M38" s="46" t="s">
        <v>71</v>
      </c>
      <c r="N38" s="44">
        <v>342.5</v>
      </c>
      <c r="O38" s="44">
        <v>68.5</v>
      </c>
      <c r="P38" s="20">
        <f t="shared" si="0"/>
        <v>0.2</v>
      </c>
      <c r="Q38" s="21" t="s">
        <v>16</v>
      </c>
    </row>
    <row r="39" spans="1:17" s="22" customFormat="1" ht="11.25" outlineLevel="2" x14ac:dyDescent="0.2">
      <c r="A39" s="23">
        <v>77</v>
      </c>
      <c r="B39" s="23">
        <v>772348</v>
      </c>
      <c r="C39" s="24">
        <v>45120</v>
      </c>
      <c r="D39" s="23">
        <v>1757</v>
      </c>
      <c r="E39" s="25" t="s">
        <v>90</v>
      </c>
      <c r="F39" s="25" t="s">
        <v>91</v>
      </c>
      <c r="G39" s="26" t="s">
        <v>50</v>
      </c>
      <c r="H39" s="25" t="s">
        <v>51</v>
      </c>
      <c r="I39" s="28">
        <v>2</v>
      </c>
      <c r="J39" s="29">
        <v>260</v>
      </c>
      <c r="K39" s="29">
        <v>125</v>
      </c>
      <c r="L39" s="47">
        <v>0.51923076923076927</v>
      </c>
      <c r="M39" s="27" t="s">
        <v>24</v>
      </c>
      <c r="N39" s="29">
        <v>250</v>
      </c>
      <c r="O39" s="29">
        <v>50</v>
      </c>
      <c r="P39" s="20">
        <f t="shared" si="0"/>
        <v>0.2</v>
      </c>
      <c r="Q39" s="21" t="s">
        <v>16</v>
      </c>
    </row>
    <row r="40" spans="1:17" s="22" customFormat="1" ht="11.25" outlineLevel="2" x14ac:dyDescent="0.2">
      <c r="A40" s="23">
        <v>77</v>
      </c>
      <c r="B40" s="23">
        <v>772361</v>
      </c>
      <c r="C40" s="24">
        <v>45120</v>
      </c>
      <c r="D40" s="23">
        <v>1300</v>
      </c>
      <c r="E40" s="25" t="s">
        <v>48</v>
      </c>
      <c r="F40" s="25" t="s">
        <v>49</v>
      </c>
      <c r="G40" s="26" t="s">
        <v>54</v>
      </c>
      <c r="H40" s="25" t="s">
        <v>51</v>
      </c>
      <c r="I40" s="28">
        <v>1</v>
      </c>
      <c r="J40" s="29">
        <v>260</v>
      </c>
      <c r="K40" s="29">
        <v>110</v>
      </c>
      <c r="L40" s="47">
        <v>0.57692307692307687</v>
      </c>
      <c r="M40" s="27" t="s">
        <v>24</v>
      </c>
      <c r="N40" s="29">
        <v>110</v>
      </c>
      <c r="O40" s="29">
        <v>22</v>
      </c>
      <c r="P40" s="20">
        <f t="shared" si="0"/>
        <v>0.2</v>
      </c>
      <c r="Q40" s="21" t="s">
        <v>16</v>
      </c>
    </row>
    <row r="41" spans="1:17" s="22" customFormat="1" ht="11.25" outlineLevel="2" x14ac:dyDescent="0.2">
      <c r="A41" s="23">
        <v>77</v>
      </c>
      <c r="B41" s="23">
        <v>772389</v>
      </c>
      <c r="C41" s="24">
        <v>45121</v>
      </c>
      <c r="D41" s="23">
        <v>966</v>
      </c>
      <c r="E41" s="25" t="s">
        <v>95</v>
      </c>
      <c r="F41" s="25" t="s">
        <v>96</v>
      </c>
      <c r="G41" s="26" t="s">
        <v>97</v>
      </c>
      <c r="H41" s="25" t="s">
        <v>98</v>
      </c>
      <c r="I41" s="28">
        <v>5</v>
      </c>
      <c r="J41" s="29">
        <v>1339</v>
      </c>
      <c r="K41" s="29">
        <v>1339</v>
      </c>
      <c r="L41" s="47">
        <v>0</v>
      </c>
      <c r="M41" s="27" t="s">
        <v>24</v>
      </c>
      <c r="N41" s="29">
        <v>6494.15</v>
      </c>
      <c r="O41" s="29">
        <v>1584.5726000000002</v>
      </c>
      <c r="P41" s="20">
        <f t="shared" si="0"/>
        <v>0.24400000000000005</v>
      </c>
      <c r="Q41" s="21" t="s">
        <v>16</v>
      </c>
    </row>
    <row r="42" spans="1:17" s="22" customFormat="1" ht="11.25" outlineLevel="2" x14ac:dyDescent="0.2">
      <c r="A42" s="39">
        <v>77</v>
      </c>
      <c r="B42" s="39">
        <v>772398</v>
      </c>
      <c r="C42" s="40">
        <v>45121</v>
      </c>
      <c r="D42" s="39">
        <v>728</v>
      </c>
      <c r="E42" s="41" t="s">
        <v>99</v>
      </c>
      <c r="F42" s="41" t="s">
        <v>100</v>
      </c>
      <c r="G42" s="42" t="s">
        <v>69</v>
      </c>
      <c r="H42" s="41" t="s">
        <v>70</v>
      </c>
      <c r="I42" s="43">
        <v>1</v>
      </c>
      <c r="J42" s="44">
        <f>VLOOKUP(G42,[1]Sheet4!A$1:D$65536,3,FALSE)</f>
        <v>561</v>
      </c>
      <c r="K42" s="44">
        <v>342.5</v>
      </c>
      <c r="L42" s="45">
        <v>26.185344827586206</v>
      </c>
      <c r="M42" s="46" t="s">
        <v>71</v>
      </c>
      <c r="N42" s="44">
        <v>342.5</v>
      </c>
      <c r="O42" s="44">
        <v>68.5</v>
      </c>
      <c r="P42" s="20">
        <f t="shared" si="0"/>
        <v>0.2</v>
      </c>
      <c r="Q42" s="21" t="s">
        <v>16</v>
      </c>
    </row>
    <row r="43" spans="1:17" s="22" customFormat="1" ht="11.25" outlineLevel="2" x14ac:dyDescent="0.2">
      <c r="A43" s="23">
        <v>77</v>
      </c>
      <c r="B43" s="23">
        <v>772412</v>
      </c>
      <c r="C43" s="24">
        <v>45121</v>
      </c>
      <c r="D43" s="23">
        <v>1773</v>
      </c>
      <c r="E43" s="25" t="s">
        <v>101</v>
      </c>
      <c r="F43" s="25" t="s">
        <v>102</v>
      </c>
      <c r="G43" s="26" t="s">
        <v>103</v>
      </c>
      <c r="H43" s="25" t="s">
        <v>104</v>
      </c>
      <c r="I43" s="28">
        <v>2</v>
      </c>
      <c r="J43" s="29">
        <v>47</v>
      </c>
      <c r="K43" s="29">
        <v>47</v>
      </c>
      <c r="L43" s="47">
        <v>0</v>
      </c>
      <c r="M43" s="27" t="s">
        <v>47</v>
      </c>
      <c r="N43" s="29">
        <v>79.900000000000006</v>
      </c>
      <c r="O43" s="29">
        <v>14.5418</v>
      </c>
      <c r="P43" s="20">
        <f t="shared" si="0"/>
        <v>0.182</v>
      </c>
      <c r="Q43" s="21" t="s">
        <v>16</v>
      </c>
    </row>
    <row r="44" spans="1:17" s="22" customFormat="1" ht="11.25" outlineLevel="2" x14ac:dyDescent="0.2">
      <c r="A44" s="23">
        <v>77</v>
      </c>
      <c r="B44" s="23">
        <v>772462</v>
      </c>
      <c r="C44" s="24">
        <v>45124</v>
      </c>
      <c r="D44" s="23">
        <v>656</v>
      </c>
      <c r="E44" s="25" t="s">
        <v>72</v>
      </c>
      <c r="F44" s="25" t="s">
        <v>73</v>
      </c>
      <c r="G44" s="26" t="s">
        <v>54</v>
      </c>
      <c r="H44" s="25" t="s">
        <v>51</v>
      </c>
      <c r="I44" s="28">
        <v>2</v>
      </c>
      <c r="J44" s="29">
        <v>260</v>
      </c>
      <c r="K44" s="29">
        <v>110</v>
      </c>
      <c r="L44" s="47">
        <v>0.57692307692307687</v>
      </c>
      <c r="M44" s="27" t="s">
        <v>24</v>
      </c>
      <c r="N44" s="29">
        <v>220</v>
      </c>
      <c r="O44" s="29">
        <v>44</v>
      </c>
      <c r="P44" s="20">
        <f t="shared" si="0"/>
        <v>0.2</v>
      </c>
      <c r="Q44" s="21" t="s">
        <v>16</v>
      </c>
    </row>
    <row r="45" spans="1:17" s="22" customFormat="1" ht="11.25" outlineLevel="2" x14ac:dyDescent="0.2">
      <c r="A45" s="23">
        <v>77</v>
      </c>
      <c r="B45" s="23">
        <v>772521</v>
      </c>
      <c r="C45" s="24">
        <v>45125</v>
      </c>
      <c r="D45" s="23">
        <v>728</v>
      </c>
      <c r="E45" s="25" t="s">
        <v>99</v>
      </c>
      <c r="F45" s="25" t="s">
        <v>100</v>
      </c>
      <c r="G45" s="26" t="s">
        <v>105</v>
      </c>
      <c r="H45" s="25" t="s">
        <v>106</v>
      </c>
      <c r="I45" s="28">
        <v>2</v>
      </c>
      <c r="J45" s="29">
        <v>115</v>
      </c>
      <c r="K45" s="29">
        <v>115</v>
      </c>
      <c r="L45" s="47">
        <v>0</v>
      </c>
      <c r="M45" s="27" t="s">
        <v>47</v>
      </c>
      <c r="N45" s="29">
        <v>230</v>
      </c>
      <c r="O45" s="29">
        <v>46</v>
      </c>
      <c r="P45" s="20">
        <f t="shared" si="0"/>
        <v>0.2</v>
      </c>
      <c r="Q45" s="21" t="s">
        <v>16</v>
      </c>
    </row>
    <row r="46" spans="1:17" s="22" customFormat="1" ht="11.25" outlineLevel="2" x14ac:dyDescent="0.2">
      <c r="A46" s="23">
        <v>77</v>
      </c>
      <c r="B46" s="23">
        <v>772620</v>
      </c>
      <c r="C46" s="24">
        <v>45126</v>
      </c>
      <c r="D46" s="23">
        <v>656</v>
      </c>
      <c r="E46" s="25" t="s">
        <v>107</v>
      </c>
      <c r="F46" s="25" t="s">
        <v>108</v>
      </c>
      <c r="G46" s="26" t="s">
        <v>109</v>
      </c>
      <c r="H46" s="25" t="s">
        <v>110</v>
      </c>
      <c r="I46" s="28">
        <v>5</v>
      </c>
      <c r="J46" s="29">
        <v>96</v>
      </c>
      <c r="K46" s="29">
        <v>96</v>
      </c>
      <c r="L46" s="47">
        <v>0</v>
      </c>
      <c r="M46" s="27" t="s">
        <v>24</v>
      </c>
      <c r="N46" s="29">
        <v>480</v>
      </c>
      <c r="O46" s="29">
        <v>120</v>
      </c>
      <c r="P46" s="20">
        <f t="shared" si="0"/>
        <v>0.25</v>
      </c>
      <c r="Q46" s="21" t="s">
        <v>16</v>
      </c>
    </row>
    <row r="47" spans="1:17" s="22" customFormat="1" ht="11.25" outlineLevel="2" x14ac:dyDescent="0.2">
      <c r="A47" s="23">
        <v>77</v>
      </c>
      <c r="B47" s="23">
        <v>772638</v>
      </c>
      <c r="C47" s="24">
        <v>45126</v>
      </c>
      <c r="D47" s="23">
        <v>1140</v>
      </c>
      <c r="E47" s="25" t="s">
        <v>111</v>
      </c>
      <c r="F47" s="25" t="s">
        <v>112</v>
      </c>
      <c r="G47" s="26" t="s">
        <v>54</v>
      </c>
      <c r="H47" s="25" t="s">
        <v>51</v>
      </c>
      <c r="I47" s="28">
        <v>3</v>
      </c>
      <c r="J47" s="29">
        <v>260</v>
      </c>
      <c r="K47" s="29">
        <v>110</v>
      </c>
      <c r="L47" s="47">
        <v>0.57692307692307687</v>
      </c>
      <c r="M47" s="27" t="s">
        <v>24</v>
      </c>
      <c r="N47" s="29">
        <v>330</v>
      </c>
      <c r="O47" s="29">
        <v>66</v>
      </c>
      <c r="P47" s="20">
        <f t="shared" si="0"/>
        <v>0.2</v>
      </c>
      <c r="Q47" s="21" t="s">
        <v>16</v>
      </c>
    </row>
    <row r="48" spans="1:17" s="22" customFormat="1" ht="11.25" outlineLevel="2" x14ac:dyDescent="0.2">
      <c r="A48" s="23">
        <v>77</v>
      </c>
      <c r="B48" s="23">
        <v>772640</v>
      </c>
      <c r="C48" s="24">
        <v>45126</v>
      </c>
      <c r="D48" s="23">
        <v>656</v>
      </c>
      <c r="E48" s="25" t="s">
        <v>113</v>
      </c>
      <c r="F48" s="25" t="s">
        <v>114</v>
      </c>
      <c r="G48" s="26" t="s">
        <v>115</v>
      </c>
      <c r="H48" s="25" t="s">
        <v>116</v>
      </c>
      <c r="I48" s="28">
        <v>1</v>
      </c>
      <c r="J48" s="29">
        <v>380</v>
      </c>
      <c r="K48" s="29">
        <v>380</v>
      </c>
      <c r="L48" s="47">
        <v>0</v>
      </c>
      <c r="M48" s="27" t="s">
        <v>24</v>
      </c>
      <c r="N48" s="29">
        <v>380</v>
      </c>
      <c r="O48" s="29">
        <v>95</v>
      </c>
      <c r="P48" s="20">
        <f t="shared" si="0"/>
        <v>0.25</v>
      </c>
      <c r="Q48" s="21" t="s">
        <v>16</v>
      </c>
    </row>
    <row r="49" spans="1:17" s="22" customFormat="1" ht="11.25" outlineLevel="2" x14ac:dyDescent="0.2">
      <c r="A49" s="23">
        <v>77</v>
      </c>
      <c r="B49" s="23">
        <v>772679</v>
      </c>
      <c r="C49" s="24">
        <v>45126</v>
      </c>
      <c r="D49" s="23">
        <v>758</v>
      </c>
      <c r="E49" s="25" t="s">
        <v>117</v>
      </c>
      <c r="F49" s="25" t="s">
        <v>118</v>
      </c>
      <c r="G49" s="26" t="s">
        <v>69</v>
      </c>
      <c r="H49" s="25" t="s">
        <v>70</v>
      </c>
      <c r="I49" s="28">
        <v>3</v>
      </c>
      <c r="J49" s="29">
        <f>VLOOKUP(G49,[1]Sheet4!A$1:D$65536,3,FALSE)</f>
        <v>561</v>
      </c>
      <c r="K49" s="29">
        <v>350</v>
      </c>
      <c r="L49" s="48">
        <v>24.568965517241381</v>
      </c>
      <c r="M49" s="27" t="s">
        <v>71</v>
      </c>
      <c r="N49" s="29">
        <v>1050</v>
      </c>
      <c r="O49" s="29">
        <v>52.5</v>
      </c>
      <c r="P49" s="20">
        <f t="shared" si="0"/>
        <v>0.05</v>
      </c>
      <c r="Q49" s="21" t="s">
        <v>16</v>
      </c>
    </row>
    <row r="50" spans="1:17" s="22" customFormat="1" ht="11.25" outlineLevel="2" x14ac:dyDescent="0.2">
      <c r="A50" s="23">
        <v>77</v>
      </c>
      <c r="B50" s="23">
        <v>772680</v>
      </c>
      <c r="C50" s="24">
        <v>45126</v>
      </c>
      <c r="D50" s="23">
        <v>6398</v>
      </c>
      <c r="E50" s="25" t="s">
        <v>119</v>
      </c>
      <c r="F50" s="25" t="s">
        <v>120</v>
      </c>
      <c r="G50" s="26" t="s">
        <v>121</v>
      </c>
      <c r="H50" s="25" t="s">
        <v>122</v>
      </c>
      <c r="I50" s="28">
        <v>5</v>
      </c>
      <c r="J50" s="29">
        <v>39</v>
      </c>
      <c r="K50" s="29">
        <v>23.05</v>
      </c>
      <c r="L50" s="47">
        <v>0.40897435897435896</v>
      </c>
      <c r="M50" s="27" t="s">
        <v>123</v>
      </c>
      <c r="N50" s="29">
        <v>115.25</v>
      </c>
      <c r="O50" s="29">
        <v>20.168749999999999</v>
      </c>
      <c r="P50" s="20">
        <f t="shared" si="0"/>
        <v>0.17499999999999999</v>
      </c>
      <c r="Q50" s="21" t="s">
        <v>16</v>
      </c>
    </row>
    <row r="51" spans="1:17" s="22" customFormat="1" ht="11.25" outlineLevel="2" x14ac:dyDescent="0.2">
      <c r="A51" s="23">
        <v>77</v>
      </c>
      <c r="B51" s="23">
        <v>772680</v>
      </c>
      <c r="C51" s="24">
        <v>45126</v>
      </c>
      <c r="D51" s="23">
        <v>6398</v>
      </c>
      <c r="E51" s="25" t="s">
        <v>119</v>
      </c>
      <c r="F51" s="25" t="s">
        <v>120</v>
      </c>
      <c r="G51" s="26" t="s">
        <v>124</v>
      </c>
      <c r="H51" s="25" t="s">
        <v>122</v>
      </c>
      <c r="I51" s="28">
        <v>16</v>
      </c>
      <c r="J51" s="29">
        <v>33</v>
      </c>
      <c r="K51" s="29">
        <v>19.39</v>
      </c>
      <c r="L51" s="47">
        <v>0.41242424242424242</v>
      </c>
      <c r="M51" s="27" t="s">
        <v>123</v>
      </c>
      <c r="N51" s="29">
        <v>310.24</v>
      </c>
      <c r="O51" s="29">
        <v>54.292000000000002</v>
      </c>
      <c r="P51" s="20">
        <f t="shared" si="0"/>
        <v>0.17499999999999999</v>
      </c>
      <c r="Q51" s="21" t="s">
        <v>16</v>
      </c>
    </row>
    <row r="52" spans="1:17" s="22" customFormat="1" ht="11.25" outlineLevel="2" x14ac:dyDescent="0.2">
      <c r="A52" s="23">
        <v>77</v>
      </c>
      <c r="B52" s="23">
        <v>772688</v>
      </c>
      <c r="C52" s="24">
        <v>45127</v>
      </c>
      <c r="D52" s="23">
        <v>1773</v>
      </c>
      <c r="E52" s="25" t="s">
        <v>125</v>
      </c>
      <c r="F52" s="25" t="s">
        <v>102</v>
      </c>
      <c r="G52" s="26" t="s">
        <v>126</v>
      </c>
      <c r="H52" s="25" t="s">
        <v>127</v>
      </c>
      <c r="I52" s="28">
        <v>3</v>
      </c>
      <c r="J52" s="29">
        <v>21</v>
      </c>
      <c r="K52" s="29">
        <v>21</v>
      </c>
      <c r="L52" s="47">
        <v>0</v>
      </c>
      <c r="M52" s="27" t="s">
        <v>123</v>
      </c>
      <c r="N52" s="29">
        <v>53.55</v>
      </c>
      <c r="O52" s="29">
        <v>9.3712499999999999</v>
      </c>
      <c r="P52" s="20">
        <f t="shared" si="0"/>
        <v>0.17500000000000002</v>
      </c>
      <c r="Q52" s="21" t="s">
        <v>16</v>
      </c>
    </row>
    <row r="53" spans="1:17" s="22" customFormat="1" ht="11.25" outlineLevel="2" x14ac:dyDescent="0.2">
      <c r="A53" s="23">
        <v>77</v>
      </c>
      <c r="B53" s="23">
        <v>772694</v>
      </c>
      <c r="C53" s="24">
        <v>45127</v>
      </c>
      <c r="D53" s="23">
        <v>1773</v>
      </c>
      <c r="E53" s="25" t="s">
        <v>101</v>
      </c>
      <c r="F53" s="25" t="s">
        <v>102</v>
      </c>
      <c r="G53" s="26" t="s">
        <v>128</v>
      </c>
      <c r="H53" s="25" t="s">
        <v>129</v>
      </c>
      <c r="I53" s="28">
        <v>8</v>
      </c>
      <c r="J53" s="29">
        <v>44</v>
      </c>
      <c r="K53" s="29">
        <v>44</v>
      </c>
      <c r="L53" s="47">
        <v>0</v>
      </c>
      <c r="M53" s="27" t="s">
        <v>24</v>
      </c>
      <c r="N53" s="29">
        <v>299.2</v>
      </c>
      <c r="O53" s="29">
        <v>65.823999999999998</v>
      </c>
      <c r="P53" s="20">
        <f t="shared" si="0"/>
        <v>0.22</v>
      </c>
      <c r="Q53" s="21" t="s">
        <v>16</v>
      </c>
    </row>
    <row r="54" spans="1:17" s="22" customFormat="1" ht="11.25" outlineLevel="2" x14ac:dyDescent="0.2">
      <c r="A54" s="23">
        <v>77</v>
      </c>
      <c r="B54" s="23">
        <v>772771</v>
      </c>
      <c r="C54" s="24">
        <v>45128</v>
      </c>
      <c r="D54" s="23">
        <v>1852</v>
      </c>
      <c r="E54" s="25" t="s">
        <v>93</v>
      </c>
      <c r="F54" s="25" t="s">
        <v>94</v>
      </c>
      <c r="G54" s="26" t="s">
        <v>130</v>
      </c>
      <c r="H54" s="25" t="s">
        <v>131</v>
      </c>
      <c r="I54" s="28">
        <v>3</v>
      </c>
      <c r="J54" s="29">
        <v>67</v>
      </c>
      <c r="K54" s="29">
        <v>67</v>
      </c>
      <c r="L54" s="47">
        <v>0</v>
      </c>
      <c r="M54" s="27" t="s">
        <v>24</v>
      </c>
      <c r="N54" s="29">
        <v>201</v>
      </c>
      <c r="O54" s="29">
        <v>50.25</v>
      </c>
      <c r="P54" s="20">
        <f t="shared" si="0"/>
        <v>0.25</v>
      </c>
      <c r="Q54" s="21" t="s">
        <v>16</v>
      </c>
    </row>
    <row r="55" spans="1:17" s="22" customFormat="1" ht="11.25" outlineLevel="2" x14ac:dyDescent="0.2">
      <c r="A55" s="23">
        <v>77</v>
      </c>
      <c r="B55" s="23">
        <v>772787</v>
      </c>
      <c r="C55" s="24">
        <v>45128</v>
      </c>
      <c r="D55" s="23">
        <v>1140</v>
      </c>
      <c r="E55" s="25" t="s">
        <v>80</v>
      </c>
      <c r="F55" s="25" t="s">
        <v>81</v>
      </c>
      <c r="G55" s="26" t="s">
        <v>54</v>
      </c>
      <c r="H55" s="25" t="s">
        <v>51</v>
      </c>
      <c r="I55" s="28">
        <v>5</v>
      </c>
      <c r="J55" s="29">
        <v>260</v>
      </c>
      <c r="K55" s="29">
        <v>110</v>
      </c>
      <c r="L55" s="47">
        <v>0.57692307692307687</v>
      </c>
      <c r="M55" s="27" t="s">
        <v>24</v>
      </c>
      <c r="N55" s="29">
        <v>550</v>
      </c>
      <c r="O55" s="29">
        <v>110</v>
      </c>
      <c r="P55" s="20">
        <f t="shared" si="0"/>
        <v>0.2</v>
      </c>
      <c r="Q55" s="21" t="s">
        <v>16</v>
      </c>
    </row>
    <row r="56" spans="1:17" s="22" customFormat="1" ht="11.25" outlineLevel="2" x14ac:dyDescent="0.2">
      <c r="A56" s="39">
        <v>77</v>
      </c>
      <c r="B56" s="39">
        <v>772935</v>
      </c>
      <c r="C56" s="40">
        <v>45132</v>
      </c>
      <c r="D56" s="39">
        <v>1189</v>
      </c>
      <c r="E56" s="41" t="s">
        <v>132</v>
      </c>
      <c r="F56" s="41" t="s">
        <v>133</v>
      </c>
      <c r="G56" s="42" t="s">
        <v>69</v>
      </c>
      <c r="H56" s="41" t="s">
        <v>70</v>
      </c>
      <c r="I56" s="43">
        <v>2</v>
      </c>
      <c r="J56" s="44">
        <f>VLOOKUP(G56,[1]Sheet4!A$1:D$65536,3,FALSE)</f>
        <v>561</v>
      </c>
      <c r="K56" s="44">
        <v>350</v>
      </c>
      <c r="L56" s="45">
        <v>24.568965517241381</v>
      </c>
      <c r="M56" s="46" t="s">
        <v>71</v>
      </c>
      <c r="N56" s="44">
        <v>700</v>
      </c>
      <c r="O56" s="44">
        <v>144.80549199084669</v>
      </c>
      <c r="P56" s="20">
        <f t="shared" si="0"/>
        <v>0.20686498855835242</v>
      </c>
      <c r="Q56" s="21" t="s">
        <v>16</v>
      </c>
    </row>
    <row r="57" spans="1:17" s="22" customFormat="1" ht="11.25" outlineLevel="2" x14ac:dyDescent="0.2">
      <c r="A57" s="23">
        <v>77</v>
      </c>
      <c r="B57" s="23">
        <v>772979</v>
      </c>
      <c r="C57" s="24">
        <v>45132</v>
      </c>
      <c r="D57" s="23">
        <v>1757</v>
      </c>
      <c r="E57" s="25" t="s">
        <v>90</v>
      </c>
      <c r="F57" s="25" t="s">
        <v>91</v>
      </c>
      <c r="G57" s="26" t="s">
        <v>54</v>
      </c>
      <c r="H57" s="25" t="s">
        <v>51</v>
      </c>
      <c r="I57" s="28">
        <v>4</v>
      </c>
      <c r="J57" s="29">
        <v>260</v>
      </c>
      <c r="K57" s="29">
        <v>125</v>
      </c>
      <c r="L57" s="47">
        <v>0.51923076923076927</v>
      </c>
      <c r="M57" s="27" t="s">
        <v>24</v>
      </c>
      <c r="N57" s="29">
        <v>500</v>
      </c>
      <c r="O57" s="29">
        <v>100</v>
      </c>
      <c r="P57" s="20">
        <f t="shared" si="0"/>
        <v>0.2</v>
      </c>
      <c r="Q57" s="21" t="s">
        <v>16</v>
      </c>
    </row>
    <row r="58" spans="1:17" s="22" customFormat="1" ht="11.25" outlineLevel="2" x14ac:dyDescent="0.2">
      <c r="A58" s="23">
        <v>77</v>
      </c>
      <c r="B58" s="23">
        <v>773106</v>
      </c>
      <c r="C58" s="24">
        <v>45133</v>
      </c>
      <c r="D58" s="23">
        <v>656</v>
      </c>
      <c r="E58" s="25" t="s">
        <v>134</v>
      </c>
      <c r="F58" s="25" t="s">
        <v>135</v>
      </c>
      <c r="G58" s="26" t="s">
        <v>136</v>
      </c>
      <c r="H58" s="25" t="s">
        <v>137</v>
      </c>
      <c r="I58" s="28">
        <v>6</v>
      </c>
      <c r="J58" s="29">
        <v>168</v>
      </c>
      <c r="K58" s="29">
        <v>168</v>
      </c>
      <c r="L58" s="47">
        <v>0</v>
      </c>
      <c r="M58" s="27" t="s">
        <v>24</v>
      </c>
      <c r="N58" s="29">
        <v>1008</v>
      </c>
      <c r="O58" s="29">
        <v>252</v>
      </c>
      <c r="P58" s="20">
        <f t="shared" si="0"/>
        <v>0.25</v>
      </c>
      <c r="Q58" s="21" t="s">
        <v>16</v>
      </c>
    </row>
    <row r="59" spans="1:17" s="22" customFormat="1" ht="11.25" outlineLevel="2" x14ac:dyDescent="0.2">
      <c r="A59" s="23">
        <v>77</v>
      </c>
      <c r="B59" s="23">
        <v>773224</v>
      </c>
      <c r="C59" s="24">
        <v>45134</v>
      </c>
      <c r="D59" s="23">
        <v>6398</v>
      </c>
      <c r="E59" s="25" t="s">
        <v>119</v>
      </c>
      <c r="F59" s="25" t="s">
        <v>120</v>
      </c>
      <c r="G59" s="26" t="s">
        <v>54</v>
      </c>
      <c r="H59" s="25" t="s">
        <v>51</v>
      </c>
      <c r="I59" s="28">
        <v>4</v>
      </c>
      <c r="J59" s="29">
        <v>260</v>
      </c>
      <c r="K59" s="29">
        <v>99</v>
      </c>
      <c r="L59" s="47">
        <v>0.61923076923076925</v>
      </c>
      <c r="M59" s="27" t="s">
        <v>29</v>
      </c>
      <c r="N59" s="29">
        <v>396</v>
      </c>
      <c r="O59" s="29">
        <v>79.2</v>
      </c>
      <c r="P59" s="20">
        <f t="shared" si="0"/>
        <v>0.2</v>
      </c>
      <c r="Q59" s="21" t="s">
        <v>16</v>
      </c>
    </row>
    <row r="60" spans="1:17" s="22" customFormat="1" ht="11.25" outlineLevel="2" x14ac:dyDescent="0.2">
      <c r="A60" s="23">
        <v>77</v>
      </c>
      <c r="B60" s="23">
        <v>773233</v>
      </c>
      <c r="C60" s="24">
        <v>45134</v>
      </c>
      <c r="D60" s="23">
        <v>656</v>
      </c>
      <c r="E60" s="25" t="s">
        <v>74</v>
      </c>
      <c r="F60" s="25" t="s">
        <v>75</v>
      </c>
      <c r="G60" s="26" t="s">
        <v>54</v>
      </c>
      <c r="H60" s="25" t="s">
        <v>51</v>
      </c>
      <c r="I60" s="28">
        <v>5</v>
      </c>
      <c r="J60" s="29">
        <v>260</v>
      </c>
      <c r="K60" s="29">
        <v>110</v>
      </c>
      <c r="L60" s="47">
        <v>0.57692307692307687</v>
      </c>
      <c r="M60" s="27" t="s">
        <v>24</v>
      </c>
      <c r="N60" s="29">
        <v>550</v>
      </c>
      <c r="O60" s="29">
        <v>110</v>
      </c>
      <c r="P60" s="20">
        <f t="shared" si="0"/>
        <v>0.2</v>
      </c>
      <c r="Q60" s="21" t="s">
        <v>16</v>
      </c>
    </row>
    <row r="61" spans="1:17" s="22" customFormat="1" ht="11.25" outlineLevel="2" x14ac:dyDescent="0.2">
      <c r="A61" s="23">
        <v>77</v>
      </c>
      <c r="B61" s="23">
        <v>773269</v>
      </c>
      <c r="C61" s="24">
        <v>45135</v>
      </c>
      <c r="D61" s="23">
        <v>656</v>
      </c>
      <c r="E61" s="25" t="s">
        <v>68</v>
      </c>
      <c r="F61" s="25" t="s">
        <v>44</v>
      </c>
      <c r="G61" s="26" t="s">
        <v>54</v>
      </c>
      <c r="H61" s="25" t="s">
        <v>51</v>
      </c>
      <c r="I61" s="28">
        <v>4</v>
      </c>
      <c r="J61" s="29">
        <v>260</v>
      </c>
      <c r="K61" s="29">
        <v>110</v>
      </c>
      <c r="L61" s="47">
        <v>0.57692307692307687</v>
      </c>
      <c r="M61" s="27" t="s">
        <v>24</v>
      </c>
      <c r="N61" s="29">
        <v>440</v>
      </c>
      <c r="O61" s="29">
        <v>88</v>
      </c>
      <c r="P61" s="20">
        <f t="shared" si="0"/>
        <v>0.2</v>
      </c>
      <c r="Q61" s="21" t="s">
        <v>16</v>
      </c>
    </row>
    <row r="62" spans="1:17" s="22" customFormat="1" ht="11.25" outlineLevel="2" x14ac:dyDescent="0.2">
      <c r="A62" s="23">
        <v>77</v>
      </c>
      <c r="B62" s="23">
        <v>773305</v>
      </c>
      <c r="C62" s="24">
        <v>45135</v>
      </c>
      <c r="D62" s="23">
        <v>1757</v>
      </c>
      <c r="E62" s="25" t="s">
        <v>90</v>
      </c>
      <c r="F62" s="25" t="s">
        <v>91</v>
      </c>
      <c r="G62" s="26" t="s">
        <v>50</v>
      </c>
      <c r="H62" s="25" t="s">
        <v>51</v>
      </c>
      <c r="I62" s="28">
        <v>3</v>
      </c>
      <c r="J62" s="29">
        <v>260</v>
      </c>
      <c r="K62" s="29">
        <v>125</v>
      </c>
      <c r="L62" s="47">
        <v>0.51923076923076927</v>
      </c>
      <c r="M62" s="27" t="s">
        <v>24</v>
      </c>
      <c r="N62" s="29">
        <v>375</v>
      </c>
      <c r="O62" s="29">
        <v>75</v>
      </c>
      <c r="P62" s="20">
        <f t="shared" si="0"/>
        <v>0.2</v>
      </c>
      <c r="Q62" s="21" t="s">
        <v>16</v>
      </c>
    </row>
    <row r="63" spans="1:17" s="22" customFormat="1" ht="11.25" outlineLevel="2" x14ac:dyDescent="0.2">
      <c r="A63" s="23">
        <v>77</v>
      </c>
      <c r="B63" s="23">
        <v>773357</v>
      </c>
      <c r="C63" s="24">
        <v>45138</v>
      </c>
      <c r="D63" s="23">
        <v>656</v>
      </c>
      <c r="E63" s="25" t="s">
        <v>72</v>
      </c>
      <c r="F63" s="25" t="s">
        <v>73</v>
      </c>
      <c r="G63" s="26" t="s">
        <v>54</v>
      </c>
      <c r="H63" s="25" t="s">
        <v>51</v>
      </c>
      <c r="I63" s="28">
        <v>2</v>
      </c>
      <c r="J63" s="29">
        <v>260</v>
      </c>
      <c r="K63" s="29">
        <v>110</v>
      </c>
      <c r="L63" s="47">
        <v>0.57692307692307687</v>
      </c>
      <c r="M63" s="27" t="s">
        <v>24</v>
      </c>
      <c r="N63" s="29">
        <v>220</v>
      </c>
      <c r="O63" s="29">
        <v>44</v>
      </c>
      <c r="P63" s="20">
        <f t="shared" si="0"/>
        <v>0.2</v>
      </c>
      <c r="Q63" s="21" t="s">
        <v>16</v>
      </c>
    </row>
    <row r="64" spans="1:17" s="22" customFormat="1" ht="11.25" outlineLevel="2" x14ac:dyDescent="0.2">
      <c r="A64" s="23">
        <v>77</v>
      </c>
      <c r="B64" s="23">
        <v>773359</v>
      </c>
      <c r="C64" s="24">
        <v>45138</v>
      </c>
      <c r="D64" s="23">
        <v>6398</v>
      </c>
      <c r="E64" s="25" t="s">
        <v>119</v>
      </c>
      <c r="F64" s="25" t="s">
        <v>120</v>
      </c>
      <c r="G64" s="26" t="s">
        <v>138</v>
      </c>
      <c r="H64" s="25" t="s">
        <v>139</v>
      </c>
      <c r="I64" s="28">
        <v>4</v>
      </c>
      <c r="J64" s="29">
        <v>21</v>
      </c>
      <c r="K64" s="29">
        <v>15.2</v>
      </c>
      <c r="L64" s="47">
        <v>0.27619047619047621</v>
      </c>
      <c r="M64" s="27" t="s">
        <v>29</v>
      </c>
      <c r="N64" s="29">
        <v>60.8</v>
      </c>
      <c r="O64" s="29">
        <v>12.16</v>
      </c>
      <c r="P64" s="20">
        <f t="shared" si="0"/>
        <v>0.2</v>
      </c>
      <c r="Q64" s="21" t="s">
        <v>16</v>
      </c>
    </row>
    <row r="65" spans="1:17" s="22" customFormat="1" ht="11.25" outlineLevel="2" x14ac:dyDescent="0.2">
      <c r="A65" s="23">
        <v>77</v>
      </c>
      <c r="B65" s="23">
        <v>773400</v>
      </c>
      <c r="C65" s="24">
        <v>45138</v>
      </c>
      <c r="D65" s="23">
        <v>656</v>
      </c>
      <c r="E65" s="25" t="s">
        <v>72</v>
      </c>
      <c r="F65" s="25" t="s">
        <v>73</v>
      </c>
      <c r="G65" s="26" t="s">
        <v>140</v>
      </c>
      <c r="H65" s="25" t="s">
        <v>141</v>
      </c>
      <c r="I65" s="28">
        <v>5</v>
      </c>
      <c r="J65" s="29">
        <v>844</v>
      </c>
      <c r="K65" s="29">
        <v>844</v>
      </c>
      <c r="L65" s="47">
        <v>0</v>
      </c>
      <c r="M65" s="27" t="s">
        <v>24</v>
      </c>
      <c r="N65" s="29">
        <v>4220</v>
      </c>
      <c r="O65" s="29">
        <v>1055</v>
      </c>
      <c r="P65" s="20">
        <f t="shared" si="0"/>
        <v>0.25</v>
      </c>
      <c r="Q65" s="21" t="s">
        <v>16</v>
      </c>
    </row>
    <row r="66" spans="1:17" s="22" customFormat="1" ht="11.25" outlineLevel="2" x14ac:dyDescent="0.2">
      <c r="A66" s="12">
        <v>77</v>
      </c>
      <c r="B66" s="12">
        <v>773436</v>
      </c>
      <c r="C66" s="13">
        <v>45139</v>
      </c>
      <c r="D66" s="12">
        <v>656</v>
      </c>
      <c r="E66" s="14" t="s">
        <v>68</v>
      </c>
      <c r="F66" s="14" t="s">
        <v>44</v>
      </c>
      <c r="G66" s="15" t="s">
        <v>54</v>
      </c>
      <c r="H66" s="14" t="s">
        <v>51</v>
      </c>
      <c r="I66" s="17">
        <v>4</v>
      </c>
      <c r="J66" s="49">
        <v>260</v>
      </c>
      <c r="K66" s="49">
        <v>110</v>
      </c>
      <c r="L66" s="50">
        <v>57.692307692307701</v>
      </c>
      <c r="M66" s="14" t="s">
        <v>24</v>
      </c>
      <c r="N66" s="49">
        <v>440</v>
      </c>
      <c r="O66" s="49">
        <f>N66*0.2</f>
        <v>88</v>
      </c>
      <c r="P66" s="20">
        <f t="shared" ref="P66:P129" si="2">O66/N66</f>
        <v>0.2</v>
      </c>
      <c r="Q66" s="21" t="s">
        <v>16</v>
      </c>
    </row>
    <row r="67" spans="1:17" s="22" customFormat="1" ht="11.25" outlineLevel="2" x14ac:dyDescent="0.2">
      <c r="A67" s="12">
        <v>77</v>
      </c>
      <c r="B67" s="12">
        <v>773460</v>
      </c>
      <c r="C67" s="13">
        <v>45139</v>
      </c>
      <c r="D67" s="12">
        <v>678</v>
      </c>
      <c r="E67" s="14" t="s">
        <v>142</v>
      </c>
      <c r="F67" s="14" t="s">
        <v>143</v>
      </c>
      <c r="G67" s="15" t="s">
        <v>144</v>
      </c>
      <c r="H67" s="14" t="s">
        <v>145</v>
      </c>
      <c r="I67" s="17">
        <v>10</v>
      </c>
      <c r="J67" s="49">
        <v>49</v>
      </c>
      <c r="K67" s="49">
        <v>49</v>
      </c>
      <c r="L67" s="50">
        <v>0</v>
      </c>
      <c r="M67" s="14" t="s">
        <v>24</v>
      </c>
      <c r="N67" s="49">
        <v>490</v>
      </c>
      <c r="O67" s="49">
        <v>122.5</v>
      </c>
      <c r="P67" s="20">
        <f t="shared" si="2"/>
        <v>0.25</v>
      </c>
      <c r="Q67" s="21" t="s">
        <v>16</v>
      </c>
    </row>
    <row r="68" spans="1:17" s="22" customFormat="1" ht="11.25" outlineLevel="2" x14ac:dyDescent="0.2">
      <c r="A68" s="12">
        <v>77</v>
      </c>
      <c r="B68" s="12">
        <v>773504</v>
      </c>
      <c r="C68" s="13">
        <v>45139</v>
      </c>
      <c r="D68" s="12">
        <v>656</v>
      </c>
      <c r="E68" s="14" t="s">
        <v>146</v>
      </c>
      <c r="F68" s="14" t="s">
        <v>135</v>
      </c>
      <c r="G68" s="15" t="s">
        <v>147</v>
      </c>
      <c r="H68" s="14" t="s">
        <v>148</v>
      </c>
      <c r="I68" s="17">
        <v>4</v>
      </c>
      <c r="J68" s="49">
        <v>34</v>
      </c>
      <c r="K68" s="49">
        <v>34</v>
      </c>
      <c r="L68" s="50">
        <v>0</v>
      </c>
      <c r="M68" s="14" t="s">
        <v>24</v>
      </c>
      <c r="N68" s="49">
        <v>136</v>
      </c>
      <c r="O68" s="49">
        <v>34</v>
      </c>
      <c r="P68" s="20">
        <f t="shared" si="2"/>
        <v>0.25</v>
      </c>
      <c r="Q68" s="21" t="s">
        <v>16</v>
      </c>
    </row>
    <row r="69" spans="1:17" s="22" customFormat="1" ht="11.25" outlineLevel="2" x14ac:dyDescent="0.2">
      <c r="A69" s="12">
        <v>77</v>
      </c>
      <c r="B69" s="12">
        <v>773579</v>
      </c>
      <c r="C69" s="13">
        <v>45140</v>
      </c>
      <c r="D69" s="12">
        <v>4747</v>
      </c>
      <c r="E69" s="14" t="s">
        <v>149</v>
      </c>
      <c r="F69" s="14" t="s">
        <v>150</v>
      </c>
      <c r="G69" s="15" t="s">
        <v>54</v>
      </c>
      <c r="H69" s="14" t="s">
        <v>51</v>
      </c>
      <c r="I69" s="17">
        <v>2</v>
      </c>
      <c r="J69" s="49">
        <v>260</v>
      </c>
      <c r="K69" s="49">
        <v>125</v>
      </c>
      <c r="L69" s="50">
        <v>51.923076923076898</v>
      </c>
      <c r="M69" s="14" t="s">
        <v>24</v>
      </c>
      <c r="N69" s="49">
        <v>250</v>
      </c>
      <c r="O69" s="49">
        <f>N69*0.2</f>
        <v>50</v>
      </c>
      <c r="P69" s="20">
        <f t="shared" si="2"/>
        <v>0.2</v>
      </c>
      <c r="Q69" s="21" t="s">
        <v>16</v>
      </c>
    </row>
    <row r="70" spans="1:17" s="22" customFormat="1" ht="11.25" outlineLevel="2" x14ac:dyDescent="0.2">
      <c r="A70" s="12">
        <v>77</v>
      </c>
      <c r="B70" s="12">
        <v>773627</v>
      </c>
      <c r="C70" s="13">
        <v>45141</v>
      </c>
      <c r="D70" s="12">
        <v>1140</v>
      </c>
      <c r="E70" s="14" t="s">
        <v>111</v>
      </c>
      <c r="F70" s="14" t="s">
        <v>112</v>
      </c>
      <c r="G70" s="15" t="s">
        <v>54</v>
      </c>
      <c r="H70" s="14" t="s">
        <v>51</v>
      </c>
      <c r="I70" s="17">
        <v>5</v>
      </c>
      <c r="J70" s="49">
        <v>260</v>
      </c>
      <c r="K70" s="49">
        <v>110</v>
      </c>
      <c r="L70" s="50">
        <v>57.692307692307701</v>
      </c>
      <c r="M70" s="14" t="s">
        <v>24</v>
      </c>
      <c r="N70" s="49">
        <v>550</v>
      </c>
      <c r="O70" s="49">
        <f>N70*0.2</f>
        <v>110</v>
      </c>
      <c r="P70" s="20">
        <f t="shared" si="2"/>
        <v>0.2</v>
      </c>
      <c r="Q70" s="21" t="s">
        <v>16</v>
      </c>
    </row>
    <row r="71" spans="1:17" s="22" customFormat="1" ht="11.25" outlineLevel="2" x14ac:dyDescent="0.2">
      <c r="A71" s="12">
        <v>77</v>
      </c>
      <c r="B71" s="12">
        <v>773658</v>
      </c>
      <c r="C71" s="13">
        <v>45141</v>
      </c>
      <c r="D71" s="12">
        <v>1140</v>
      </c>
      <c r="E71" s="14" t="s">
        <v>111</v>
      </c>
      <c r="F71" s="14" t="s">
        <v>112</v>
      </c>
      <c r="G71" s="15" t="s">
        <v>54</v>
      </c>
      <c r="H71" s="14" t="s">
        <v>51</v>
      </c>
      <c r="I71" s="17">
        <v>3</v>
      </c>
      <c r="J71" s="49">
        <v>260</v>
      </c>
      <c r="K71" s="49">
        <v>110</v>
      </c>
      <c r="L71" s="50">
        <v>57.692307692307701</v>
      </c>
      <c r="M71" s="14" t="s">
        <v>24</v>
      </c>
      <c r="N71" s="49">
        <v>330</v>
      </c>
      <c r="O71" s="49">
        <f>N71*0.2</f>
        <v>66</v>
      </c>
      <c r="P71" s="20">
        <f t="shared" si="2"/>
        <v>0.2</v>
      </c>
      <c r="Q71" s="21" t="s">
        <v>16</v>
      </c>
    </row>
    <row r="72" spans="1:17" s="22" customFormat="1" ht="11.25" outlineLevel="2" x14ac:dyDescent="0.2">
      <c r="A72" s="12">
        <v>77</v>
      </c>
      <c r="B72" s="12">
        <v>773708</v>
      </c>
      <c r="C72" s="13">
        <v>45142</v>
      </c>
      <c r="D72" s="12">
        <v>1757</v>
      </c>
      <c r="E72" s="14" t="s">
        <v>90</v>
      </c>
      <c r="F72" s="14" t="s">
        <v>91</v>
      </c>
      <c r="G72" s="15" t="s">
        <v>54</v>
      </c>
      <c r="H72" s="14" t="s">
        <v>51</v>
      </c>
      <c r="I72" s="17">
        <v>4</v>
      </c>
      <c r="J72" s="49">
        <v>260</v>
      </c>
      <c r="K72" s="49">
        <v>125</v>
      </c>
      <c r="L72" s="50">
        <v>51.923076923076898</v>
      </c>
      <c r="M72" s="14" t="s">
        <v>24</v>
      </c>
      <c r="N72" s="49">
        <v>500</v>
      </c>
      <c r="O72" s="49">
        <f>N72*0.2</f>
        <v>100</v>
      </c>
      <c r="P72" s="20">
        <f t="shared" si="2"/>
        <v>0.2</v>
      </c>
      <c r="Q72" s="21" t="s">
        <v>16</v>
      </c>
    </row>
    <row r="73" spans="1:17" s="22" customFormat="1" ht="11.25" outlineLevel="2" x14ac:dyDescent="0.2">
      <c r="A73" s="12">
        <v>77</v>
      </c>
      <c r="B73" s="12">
        <v>773875</v>
      </c>
      <c r="C73" s="13">
        <v>45146</v>
      </c>
      <c r="D73" s="12">
        <v>1140</v>
      </c>
      <c r="E73" s="14" t="s">
        <v>80</v>
      </c>
      <c r="F73" s="14" t="s">
        <v>81</v>
      </c>
      <c r="G73" s="15" t="s">
        <v>82</v>
      </c>
      <c r="H73" s="14" t="s">
        <v>83</v>
      </c>
      <c r="I73" s="17">
        <v>2</v>
      </c>
      <c r="J73" s="49">
        <v>854</v>
      </c>
      <c r="K73" s="49">
        <v>854</v>
      </c>
      <c r="L73" s="50">
        <v>0</v>
      </c>
      <c r="M73" s="14" t="s">
        <v>47</v>
      </c>
      <c r="N73" s="49">
        <v>1708</v>
      </c>
      <c r="O73" s="49">
        <v>341.6</v>
      </c>
      <c r="P73" s="20">
        <f t="shared" si="2"/>
        <v>0.2</v>
      </c>
      <c r="Q73" s="21" t="s">
        <v>16</v>
      </c>
    </row>
    <row r="74" spans="1:17" s="22" customFormat="1" ht="11.25" outlineLevel="2" x14ac:dyDescent="0.2">
      <c r="A74" s="12">
        <v>77</v>
      </c>
      <c r="B74" s="12">
        <v>773875</v>
      </c>
      <c r="C74" s="13">
        <v>45146</v>
      </c>
      <c r="D74" s="12">
        <v>1140</v>
      </c>
      <c r="E74" s="14" t="s">
        <v>80</v>
      </c>
      <c r="F74" s="14" t="s">
        <v>81</v>
      </c>
      <c r="G74" s="15" t="s">
        <v>84</v>
      </c>
      <c r="H74" s="14" t="s">
        <v>85</v>
      </c>
      <c r="I74" s="17">
        <v>2</v>
      </c>
      <c r="J74" s="49">
        <v>835</v>
      </c>
      <c r="K74" s="49">
        <v>835</v>
      </c>
      <c r="L74" s="50">
        <v>0</v>
      </c>
      <c r="M74" s="14" t="s">
        <v>24</v>
      </c>
      <c r="N74" s="49">
        <v>1670</v>
      </c>
      <c r="O74" s="49">
        <v>417.5</v>
      </c>
      <c r="P74" s="20">
        <f t="shared" si="2"/>
        <v>0.25</v>
      </c>
      <c r="Q74" s="21" t="s">
        <v>16</v>
      </c>
    </row>
    <row r="75" spans="1:17" s="22" customFormat="1" ht="11.25" outlineLevel="2" x14ac:dyDescent="0.2">
      <c r="A75" s="12">
        <v>77</v>
      </c>
      <c r="B75" s="12">
        <v>773875</v>
      </c>
      <c r="C75" s="13">
        <v>45146</v>
      </c>
      <c r="D75" s="12">
        <v>1140</v>
      </c>
      <c r="E75" s="14" t="s">
        <v>80</v>
      </c>
      <c r="F75" s="14" t="s">
        <v>81</v>
      </c>
      <c r="G75" s="15" t="s">
        <v>86</v>
      </c>
      <c r="H75" s="14" t="s">
        <v>85</v>
      </c>
      <c r="I75" s="17">
        <v>2</v>
      </c>
      <c r="J75" s="49">
        <v>835</v>
      </c>
      <c r="K75" s="49">
        <v>835</v>
      </c>
      <c r="L75" s="50">
        <v>0</v>
      </c>
      <c r="M75" s="14" t="s">
        <v>24</v>
      </c>
      <c r="N75" s="49">
        <v>1670</v>
      </c>
      <c r="O75" s="49">
        <v>417.5</v>
      </c>
      <c r="P75" s="20">
        <f t="shared" si="2"/>
        <v>0.25</v>
      </c>
      <c r="Q75" s="21" t="s">
        <v>16</v>
      </c>
    </row>
    <row r="76" spans="1:17" s="22" customFormat="1" ht="11.25" outlineLevel="2" x14ac:dyDescent="0.2">
      <c r="A76" s="12">
        <v>77</v>
      </c>
      <c r="B76" s="12">
        <v>773875</v>
      </c>
      <c r="C76" s="13">
        <v>45146</v>
      </c>
      <c r="D76" s="12">
        <v>1140</v>
      </c>
      <c r="E76" s="14" t="s">
        <v>80</v>
      </c>
      <c r="F76" s="14" t="s">
        <v>81</v>
      </c>
      <c r="G76" s="15" t="s">
        <v>151</v>
      </c>
      <c r="H76" s="14" t="s">
        <v>152</v>
      </c>
      <c r="I76" s="17">
        <v>6</v>
      </c>
      <c r="J76" s="49">
        <v>522</v>
      </c>
      <c r="K76" s="49">
        <v>522</v>
      </c>
      <c r="L76" s="50">
        <v>0</v>
      </c>
      <c r="M76" s="14" t="s">
        <v>24</v>
      </c>
      <c r="N76" s="49">
        <v>3132</v>
      </c>
      <c r="O76" s="49">
        <v>783</v>
      </c>
      <c r="P76" s="20">
        <f t="shared" si="2"/>
        <v>0.25</v>
      </c>
      <c r="Q76" s="21" t="s">
        <v>16</v>
      </c>
    </row>
    <row r="77" spans="1:17" s="22" customFormat="1" ht="11.25" outlineLevel="2" x14ac:dyDescent="0.2">
      <c r="A77" s="12">
        <v>77</v>
      </c>
      <c r="B77" s="12">
        <v>773897</v>
      </c>
      <c r="C77" s="13">
        <v>45147</v>
      </c>
      <c r="D77" s="12">
        <v>6515</v>
      </c>
      <c r="E77" s="14" t="s">
        <v>17</v>
      </c>
      <c r="F77" s="14" t="s">
        <v>18</v>
      </c>
      <c r="G77" s="15" t="s">
        <v>153</v>
      </c>
      <c r="H77" s="14" t="s">
        <v>154</v>
      </c>
      <c r="I77" s="17">
        <v>20</v>
      </c>
      <c r="J77" s="49">
        <v>42</v>
      </c>
      <c r="K77" s="49">
        <v>42</v>
      </c>
      <c r="L77" s="50">
        <v>0</v>
      </c>
      <c r="M77" s="14" t="s">
        <v>21</v>
      </c>
      <c r="N77" s="49">
        <v>840</v>
      </c>
      <c r="O77" s="49">
        <v>252</v>
      </c>
      <c r="P77" s="20">
        <f t="shared" si="2"/>
        <v>0.3</v>
      </c>
      <c r="Q77" s="21" t="s">
        <v>16</v>
      </c>
    </row>
    <row r="78" spans="1:17" s="22" customFormat="1" ht="11.25" outlineLevel="2" x14ac:dyDescent="0.2">
      <c r="A78" s="12">
        <v>77</v>
      </c>
      <c r="B78" s="12">
        <v>773897</v>
      </c>
      <c r="C78" s="13">
        <v>45147</v>
      </c>
      <c r="D78" s="12">
        <v>6515</v>
      </c>
      <c r="E78" s="14" t="s">
        <v>17</v>
      </c>
      <c r="F78" s="14" t="s">
        <v>18</v>
      </c>
      <c r="G78" s="15" t="s">
        <v>155</v>
      </c>
      <c r="H78" s="14" t="s">
        <v>156</v>
      </c>
      <c r="I78" s="17">
        <v>2</v>
      </c>
      <c r="J78" s="49">
        <v>66</v>
      </c>
      <c r="K78" s="49">
        <v>66</v>
      </c>
      <c r="L78" s="50">
        <v>0</v>
      </c>
      <c r="M78" s="14" t="s">
        <v>21</v>
      </c>
      <c r="N78" s="49">
        <v>132</v>
      </c>
      <c r="O78" s="49">
        <v>39.6</v>
      </c>
      <c r="P78" s="20">
        <f t="shared" si="2"/>
        <v>0.3</v>
      </c>
      <c r="Q78" s="21" t="s">
        <v>16</v>
      </c>
    </row>
    <row r="79" spans="1:17" s="22" customFormat="1" ht="11.25" outlineLevel="2" x14ac:dyDescent="0.2">
      <c r="A79" s="12">
        <v>77</v>
      </c>
      <c r="B79" s="12">
        <v>773897</v>
      </c>
      <c r="C79" s="13">
        <v>45147</v>
      </c>
      <c r="D79" s="12">
        <v>6515</v>
      </c>
      <c r="E79" s="14" t="s">
        <v>17</v>
      </c>
      <c r="F79" s="14" t="s">
        <v>18</v>
      </c>
      <c r="G79" s="15" t="s">
        <v>155</v>
      </c>
      <c r="H79" s="14" t="s">
        <v>156</v>
      </c>
      <c r="I79" s="17">
        <v>6</v>
      </c>
      <c r="J79" s="49">
        <v>66</v>
      </c>
      <c r="K79" s="49">
        <v>66</v>
      </c>
      <c r="L79" s="50">
        <v>0</v>
      </c>
      <c r="M79" s="14" t="s">
        <v>21</v>
      </c>
      <c r="N79" s="49">
        <v>396</v>
      </c>
      <c r="O79" s="49">
        <v>118.8</v>
      </c>
      <c r="P79" s="20">
        <f t="shared" si="2"/>
        <v>0.3</v>
      </c>
      <c r="Q79" s="21" t="s">
        <v>16</v>
      </c>
    </row>
    <row r="80" spans="1:17" s="22" customFormat="1" ht="11.25" outlineLevel="2" x14ac:dyDescent="0.2">
      <c r="A80" s="12">
        <v>77</v>
      </c>
      <c r="B80" s="12">
        <v>773897</v>
      </c>
      <c r="C80" s="13">
        <v>45147</v>
      </c>
      <c r="D80" s="12">
        <v>6515</v>
      </c>
      <c r="E80" s="14" t="s">
        <v>17</v>
      </c>
      <c r="F80" s="14" t="s">
        <v>18</v>
      </c>
      <c r="G80" s="15" t="s">
        <v>157</v>
      </c>
      <c r="H80" s="14" t="s">
        <v>158</v>
      </c>
      <c r="I80" s="17">
        <v>8</v>
      </c>
      <c r="J80" s="49">
        <v>57</v>
      </c>
      <c r="K80" s="49">
        <v>57</v>
      </c>
      <c r="L80" s="50">
        <v>0</v>
      </c>
      <c r="M80" s="14" t="s">
        <v>24</v>
      </c>
      <c r="N80" s="49">
        <v>456</v>
      </c>
      <c r="O80" s="49">
        <v>114</v>
      </c>
      <c r="P80" s="20">
        <f t="shared" si="2"/>
        <v>0.25</v>
      </c>
      <c r="Q80" s="21" t="s">
        <v>16</v>
      </c>
    </row>
    <row r="81" spans="1:17" s="22" customFormat="1" ht="11.25" outlineLevel="2" x14ac:dyDescent="0.2">
      <c r="A81" s="12">
        <v>77</v>
      </c>
      <c r="B81" s="12">
        <v>774571</v>
      </c>
      <c r="C81" s="13">
        <v>45156</v>
      </c>
      <c r="D81" s="12">
        <v>6273</v>
      </c>
      <c r="E81" s="14" t="s">
        <v>159</v>
      </c>
      <c r="F81" s="14" t="s">
        <v>160</v>
      </c>
      <c r="G81" s="15" t="s">
        <v>69</v>
      </c>
      <c r="H81" s="14" t="s">
        <v>70</v>
      </c>
      <c r="I81" s="17">
        <v>1</v>
      </c>
      <c r="J81" s="49">
        <v>464</v>
      </c>
      <c r="K81" s="49">
        <v>510</v>
      </c>
      <c r="L81" s="50">
        <v>0</v>
      </c>
      <c r="M81" s="14" t="s">
        <v>71</v>
      </c>
      <c r="N81" s="49">
        <v>510</v>
      </c>
      <c r="O81" s="49">
        <v>127.5</v>
      </c>
      <c r="P81" s="20">
        <f t="shared" si="2"/>
        <v>0.25</v>
      </c>
      <c r="Q81" s="21" t="s">
        <v>16</v>
      </c>
    </row>
    <row r="82" spans="1:17" s="22" customFormat="1" ht="11.25" outlineLevel="1" x14ac:dyDescent="0.2">
      <c r="A82" s="12"/>
      <c r="B82" s="12"/>
      <c r="C82" s="13"/>
      <c r="D82" s="12"/>
      <c r="E82" s="14"/>
      <c r="F82" s="14"/>
      <c r="G82" s="15"/>
      <c r="H82" s="14"/>
      <c r="I82" s="17"/>
      <c r="J82" s="49"/>
      <c r="K82" s="49"/>
      <c r="L82" s="50"/>
      <c r="M82" s="14"/>
      <c r="N82" s="49">
        <f>SUBTOTAL(9,N2:N81)</f>
        <v>57273.04</v>
      </c>
      <c r="O82" s="49">
        <f>SUBTOTAL(9,O2:O81)</f>
        <v>12898.934164057464</v>
      </c>
      <c r="P82" s="20">
        <f t="shared" si="2"/>
        <v>0.22521825564100428</v>
      </c>
      <c r="Q82" s="51" t="s">
        <v>161</v>
      </c>
    </row>
    <row r="83" spans="1:17" s="22" customFormat="1" ht="11.25" outlineLevel="2" x14ac:dyDescent="0.2">
      <c r="A83" s="23">
        <v>77</v>
      </c>
      <c r="B83" s="23">
        <v>767077</v>
      </c>
      <c r="C83" s="24">
        <v>45030</v>
      </c>
      <c r="D83" s="23">
        <v>6515</v>
      </c>
      <c r="E83" s="25" t="s">
        <v>17</v>
      </c>
      <c r="F83" s="25" t="s">
        <v>18</v>
      </c>
      <c r="G83" s="26" t="s">
        <v>162</v>
      </c>
      <c r="H83" s="27" t="s">
        <v>163</v>
      </c>
      <c r="I83" s="28">
        <v>5</v>
      </c>
      <c r="J83" s="29">
        <v>50</v>
      </c>
      <c r="K83" s="29">
        <v>50</v>
      </c>
      <c r="L83" s="19">
        <v>0</v>
      </c>
      <c r="M83" s="27" t="s">
        <v>24</v>
      </c>
      <c r="N83" s="29">
        <v>187.5</v>
      </c>
      <c r="O83" s="29">
        <v>37.5</v>
      </c>
      <c r="P83" s="20">
        <f t="shared" si="2"/>
        <v>0.2</v>
      </c>
      <c r="Q83" s="21" t="s">
        <v>164</v>
      </c>
    </row>
    <row r="84" spans="1:17" s="22" customFormat="1" ht="11.25" outlineLevel="2" x14ac:dyDescent="0.2">
      <c r="A84" s="23">
        <v>77</v>
      </c>
      <c r="B84" s="23">
        <v>767077</v>
      </c>
      <c r="C84" s="24">
        <v>45030</v>
      </c>
      <c r="D84" s="23">
        <v>6515</v>
      </c>
      <c r="E84" s="25" t="s">
        <v>17</v>
      </c>
      <c r="F84" s="25" t="s">
        <v>18</v>
      </c>
      <c r="G84" s="26" t="s">
        <v>165</v>
      </c>
      <c r="H84" s="27" t="s">
        <v>166</v>
      </c>
      <c r="I84" s="28">
        <v>8</v>
      </c>
      <c r="J84" s="29">
        <v>41</v>
      </c>
      <c r="K84" s="29">
        <v>41</v>
      </c>
      <c r="L84" s="19">
        <v>0</v>
      </c>
      <c r="M84" s="27" t="s">
        <v>21</v>
      </c>
      <c r="N84" s="29">
        <v>246</v>
      </c>
      <c r="O84" s="29">
        <v>54.12</v>
      </c>
      <c r="P84" s="20">
        <f t="shared" si="2"/>
        <v>0.22</v>
      </c>
      <c r="Q84" s="21" t="s">
        <v>164</v>
      </c>
    </row>
    <row r="85" spans="1:17" s="22" customFormat="1" ht="11.25" outlineLevel="2" x14ac:dyDescent="0.2">
      <c r="A85" s="23">
        <v>77</v>
      </c>
      <c r="B85" s="23">
        <v>767077</v>
      </c>
      <c r="C85" s="24">
        <v>45030</v>
      </c>
      <c r="D85" s="23">
        <v>6515</v>
      </c>
      <c r="E85" s="25" t="s">
        <v>17</v>
      </c>
      <c r="F85" s="25" t="s">
        <v>18</v>
      </c>
      <c r="G85" s="26" t="s">
        <v>167</v>
      </c>
      <c r="H85" s="27" t="s">
        <v>168</v>
      </c>
      <c r="I85" s="28">
        <v>16</v>
      </c>
      <c r="J85" s="29">
        <v>43</v>
      </c>
      <c r="K85" s="29">
        <v>43</v>
      </c>
      <c r="L85" s="19">
        <v>0</v>
      </c>
      <c r="M85" s="27" t="s">
        <v>21</v>
      </c>
      <c r="N85" s="29">
        <v>516</v>
      </c>
      <c r="O85" s="29">
        <v>113.52</v>
      </c>
      <c r="P85" s="20">
        <f t="shared" si="2"/>
        <v>0.22</v>
      </c>
      <c r="Q85" s="21" t="s">
        <v>164</v>
      </c>
    </row>
    <row r="86" spans="1:17" s="22" customFormat="1" ht="11.25" outlineLevel="2" x14ac:dyDescent="0.2">
      <c r="A86" s="23">
        <v>77</v>
      </c>
      <c r="B86" s="23">
        <v>767077</v>
      </c>
      <c r="C86" s="24">
        <v>45030</v>
      </c>
      <c r="D86" s="23">
        <v>6515</v>
      </c>
      <c r="E86" s="25" t="s">
        <v>17</v>
      </c>
      <c r="F86" s="25" t="s">
        <v>18</v>
      </c>
      <c r="G86" s="26" t="s">
        <v>169</v>
      </c>
      <c r="H86" s="27" t="s">
        <v>170</v>
      </c>
      <c r="I86" s="28">
        <v>5</v>
      </c>
      <c r="J86" s="29">
        <v>38</v>
      </c>
      <c r="K86" s="29">
        <v>38</v>
      </c>
      <c r="L86" s="19">
        <v>0</v>
      </c>
      <c r="M86" s="27" t="s">
        <v>21</v>
      </c>
      <c r="N86" s="29">
        <v>142.5</v>
      </c>
      <c r="O86" s="29">
        <v>31.35</v>
      </c>
      <c r="P86" s="20">
        <f t="shared" si="2"/>
        <v>0.22</v>
      </c>
      <c r="Q86" s="21" t="s">
        <v>164</v>
      </c>
    </row>
    <row r="87" spans="1:17" s="22" customFormat="1" ht="11.25" outlineLevel="2" x14ac:dyDescent="0.2">
      <c r="A87" s="23">
        <v>77</v>
      </c>
      <c r="B87" s="23">
        <v>767077</v>
      </c>
      <c r="C87" s="24">
        <v>45030</v>
      </c>
      <c r="D87" s="23">
        <v>6515</v>
      </c>
      <c r="E87" s="25" t="s">
        <v>17</v>
      </c>
      <c r="F87" s="25" t="s">
        <v>18</v>
      </c>
      <c r="G87" s="26" t="s">
        <v>171</v>
      </c>
      <c r="H87" s="27" t="s">
        <v>172</v>
      </c>
      <c r="I87" s="28">
        <v>5</v>
      </c>
      <c r="J87" s="29">
        <v>40</v>
      </c>
      <c r="K87" s="29">
        <v>40</v>
      </c>
      <c r="L87" s="19">
        <v>0</v>
      </c>
      <c r="M87" s="27" t="s">
        <v>21</v>
      </c>
      <c r="N87" s="29">
        <v>150</v>
      </c>
      <c r="O87" s="29">
        <v>33</v>
      </c>
      <c r="P87" s="20">
        <f t="shared" si="2"/>
        <v>0.22</v>
      </c>
      <c r="Q87" s="21" t="s">
        <v>164</v>
      </c>
    </row>
    <row r="88" spans="1:17" s="22" customFormat="1" ht="11.25" outlineLevel="2" x14ac:dyDescent="0.2">
      <c r="A88" s="23">
        <v>77</v>
      </c>
      <c r="B88" s="23">
        <v>767077</v>
      </c>
      <c r="C88" s="24">
        <v>45030</v>
      </c>
      <c r="D88" s="23">
        <v>6515</v>
      </c>
      <c r="E88" s="25" t="s">
        <v>17</v>
      </c>
      <c r="F88" s="25" t="s">
        <v>18</v>
      </c>
      <c r="G88" s="26" t="s">
        <v>173</v>
      </c>
      <c r="H88" s="27" t="s">
        <v>174</v>
      </c>
      <c r="I88" s="28">
        <v>5</v>
      </c>
      <c r="J88" s="29">
        <v>42</v>
      </c>
      <c r="K88" s="29">
        <v>42</v>
      </c>
      <c r="L88" s="19">
        <v>0</v>
      </c>
      <c r="M88" s="27" t="s">
        <v>21</v>
      </c>
      <c r="N88" s="29">
        <v>157.5</v>
      </c>
      <c r="O88" s="29">
        <v>34.65</v>
      </c>
      <c r="P88" s="20">
        <f t="shared" si="2"/>
        <v>0.22</v>
      </c>
      <c r="Q88" s="21" t="s">
        <v>164</v>
      </c>
    </row>
    <row r="89" spans="1:17" s="22" customFormat="1" ht="11.25" outlineLevel="2" x14ac:dyDescent="0.2">
      <c r="A89" s="23">
        <v>77</v>
      </c>
      <c r="B89" s="23">
        <v>767077</v>
      </c>
      <c r="C89" s="24">
        <v>45030</v>
      </c>
      <c r="D89" s="23">
        <v>6515</v>
      </c>
      <c r="E89" s="25" t="s">
        <v>17</v>
      </c>
      <c r="F89" s="25" t="s">
        <v>18</v>
      </c>
      <c r="G89" s="26" t="s">
        <v>175</v>
      </c>
      <c r="H89" s="27" t="s">
        <v>176</v>
      </c>
      <c r="I89" s="28">
        <v>1</v>
      </c>
      <c r="J89" s="29">
        <v>44</v>
      </c>
      <c r="K89" s="29">
        <v>44</v>
      </c>
      <c r="L89" s="19">
        <v>0</v>
      </c>
      <c r="M89" s="27" t="s">
        <v>21</v>
      </c>
      <c r="N89" s="29">
        <v>33</v>
      </c>
      <c r="O89" s="29">
        <v>7.26</v>
      </c>
      <c r="P89" s="20">
        <f t="shared" si="2"/>
        <v>0.22</v>
      </c>
      <c r="Q89" s="21" t="s">
        <v>164</v>
      </c>
    </row>
    <row r="90" spans="1:17" s="22" customFormat="1" ht="11.25" outlineLevel="2" x14ac:dyDescent="0.2">
      <c r="A90" s="23">
        <v>77</v>
      </c>
      <c r="B90" s="23">
        <v>767077</v>
      </c>
      <c r="C90" s="24">
        <v>45030</v>
      </c>
      <c r="D90" s="23">
        <v>6515</v>
      </c>
      <c r="E90" s="25" t="s">
        <v>17</v>
      </c>
      <c r="F90" s="25" t="s">
        <v>18</v>
      </c>
      <c r="G90" s="26" t="s">
        <v>177</v>
      </c>
      <c r="H90" s="27" t="s">
        <v>178</v>
      </c>
      <c r="I90" s="28">
        <v>20</v>
      </c>
      <c r="J90" s="29">
        <v>59</v>
      </c>
      <c r="K90" s="29">
        <v>59</v>
      </c>
      <c r="L90" s="19">
        <v>0</v>
      </c>
      <c r="M90" s="27" t="s">
        <v>24</v>
      </c>
      <c r="N90" s="29">
        <v>885</v>
      </c>
      <c r="O90" s="29">
        <v>177</v>
      </c>
      <c r="P90" s="20">
        <f t="shared" si="2"/>
        <v>0.2</v>
      </c>
      <c r="Q90" s="21" t="s">
        <v>164</v>
      </c>
    </row>
    <row r="91" spans="1:17" s="22" customFormat="1" ht="11.25" outlineLevel="2" x14ac:dyDescent="0.2">
      <c r="A91" s="23">
        <v>77</v>
      </c>
      <c r="B91" s="23">
        <v>767077</v>
      </c>
      <c r="C91" s="24">
        <v>45030</v>
      </c>
      <c r="D91" s="23">
        <v>6515</v>
      </c>
      <c r="E91" s="25" t="s">
        <v>17</v>
      </c>
      <c r="F91" s="25" t="s">
        <v>18</v>
      </c>
      <c r="G91" s="26" t="s">
        <v>179</v>
      </c>
      <c r="H91" s="27" t="s">
        <v>180</v>
      </c>
      <c r="I91" s="28">
        <v>1</v>
      </c>
      <c r="J91" s="29">
        <v>222</v>
      </c>
      <c r="K91" s="29">
        <v>222</v>
      </c>
      <c r="L91" s="19">
        <v>0</v>
      </c>
      <c r="M91" s="27" t="s">
        <v>24</v>
      </c>
      <c r="N91" s="29">
        <v>166.5</v>
      </c>
      <c r="O91" s="29">
        <v>33.299999999999997</v>
      </c>
      <c r="P91" s="20">
        <f t="shared" si="2"/>
        <v>0.19999999999999998</v>
      </c>
      <c r="Q91" s="21" t="s">
        <v>164</v>
      </c>
    </row>
    <row r="92" spans="1:17" s="22" customFormat="1" ht="11.25" outlineLevel="2" x14ac:dyDescent="0.2">
      <c r="A92" s="23">
        <v>77</v>
      </c>
      <c r="B92" s="23">
        <v>767886</v>
      </c>
      <c r="C92" s="24">
        <v>45043</v>
      </c>
      <c r="D92" s="23">
        <v>6515</v>
      </c>
      <c r="E92" s="25" t="s">
        <v>17</v>
      </c>
      <c r="F92" s="25" t="s">
        <v>18</v>
      </c>
      <c r="G92" s="26" t="s">
        <v>175</v>
      </c>
      <c r="H92" s="27" t="s">
        <v>176</v>
      </c>
      <c r="I92" s="28">
        <v>4</v>
      </c>
      <c r="J92" s="29">
        <v>44</v>
      </c>
      <c r="K92" s="29">
        <v>44</v>
      </c>
      <c r="L92" s="19">
        <v>0</v>
      </c>
      <c r="M92" s="27" t="s">
        <v>21</v>
      </c>
      <c r="N92" s="29">
        <v>132</v>
      </c>
      <c r="O92" s="29">
        <v>29.04</v>
      </c>
      <c r="P92" s="20">
        <f t="shared" si="2"/>
        <v>0.22</v>
      </c>
      <c r="Q92" s="21" t="s">
        <v>164</v>
      </c>
    </row>
    <row r="93" spans="1:17" s="22" customFormat="1" ht="11.25" outlineLevel="2" x14ac:dyDescent="0.2">
      <c r="A93" s="30">
        <v>77</v>
      </c>
      <c r="B93" s="30">
        <v>768049</v>
      </c>
      <c r="C93" s="31">
        <v>45047</v>
      </c>
      <c r="D93" s="30">
        <v>6398</v>
      </c>
      <c r="E93" s="32" t="s">
        <v>119</v>
      </c>
      <c r="F93" s="32" t="s">
        <v>120</v>
      </c>
      <c r="G93" s="33" t="s">
        <v>181</v>
      </c>
      <c r="H93" s="34" t="s">
        <v>182</v>
      </c>
      <c r="I93" s="35">
        <v>2</v>
      </c>
      <c r="J93" s="36">
        <v>448</v>
      </c>
      <c r="K93" s="36">
        <v>333.6</v>
      </c>
      <c r="L93" s="19">
        <v>0.25535714285714278</v>
      </c>
      <c r="M93" s="34" t="s">
        <v>29</v>
      </c>
      <c r="N93" s="36">
        <v>667.2</v>
      </c>
      <c r="O93" s="36">
        <v>133.44000000000003</v>
      </c>
      <c r="P93" s="20">
        <f t="shared" si="2"/>
        <v>0.20000000000000004</v>
      </c>
      <c r="Q93" s="21" t="s">
        <v>164</v>
      </c>
    </row>
    <row r="94" spans="1:17" s="22" customFormat="1" ht="11.25" outlineLevel="2" x14ac:dyDescent="0.2">
      <c r="A94" s="30">
        <v>77</v>
      </c>
      <c r="B94" s="30">
        <v>768339</v>
      </c>
      <c r="C94" s="31">
        <v>45050</v>
      </c>
      <c r="D94" s="30">
        <v>6398</v>
      </c>
      <c r="E94" s="32" t="s">
        <v>119</v>
      </c>
      <c r="F94" s="32" t="s">
        <v>120</v>
      </c>
      <c r="G94" s="33" t="s">
        <v>183</v>
      </c>
      <c r="H94" s="34" t="s">
        <v>184</v>
      </c>
      <c r="I94" s="35">
        <v>12</v>
      </c>
      <c r="J94" s="36">
        <v>24</v>
      </c>
      <c r="K94" s="36">
        <v>14.41</v>
      </c>
      <c r="L94" s="19">
        <v>0.39958333333333335</v>
      </c>
      <c r="M94" s="34" t="s">
        <v>123</v>
      </c>
      <c r="N94" s="36">
        <v>172.92</v>
      </c>
      <c r="O94" s="36">
        <v>30.260999999999999</v>
      </c>
      <c r="P94" s="20">
        <f t="shared" si="2"/>
        <v>0.17500000000000002</v>
      </c>
      <c r="Q94" s="21" t="s">
        <v>164</v>
      </c>
    </row>
    <row r="95" spans="1:17" s="22" customFormat="1" ht="11.25" outlineLevel="2" x14ac:dyDescent="0.2">
      <c r="A95" s="30">
        <v>77</v>
      </c>
      <c r="B95" s="30">
        <v>768641</v>
      </c>
      <c r="C95" s="31">
        <v>45055</v>
      </c>
      <c r="D95" s="30">
        <v>6398</v>
      </c>
      <c r="E95" s="32" t="s">
        <v>119</v>
      </c>
      <c r="F95" s="32" t="s">
        <v>120</v>
      </c>
      <c r="G95" s="33" t="s">
        <v>185</v>
      </c>
      <c r="H95" s="34" t="s">
        <v>186</v>
      </c>
      <c r="I95" s="35">
        <v>2</v>
      </c>
      <c r="J95" s="36">
        <v>165</v>
      </c>
      <c r="K95" s="36">
        <v>122.4</v>
      </c>
      <c r="L95" s="19">
        <v>0.25818181818181812</v>
      </c>
      <c r="M95" s="34" t="s">
        <v>29</v>
      </c>
      <c r="N95" s="36">
        <v>244.8</v>
      </c>
      <c r="O95" s="36">
        <v>48.960000000000008</v>
      </c>
      <c r="P95" s="20">
        <f t="shared" si="2"/>
        <v>0.2</v>
      </c>
      <c r="Q95" s="21" t="s">
        <v>164</v>
      </c>
    </row>
    <row r="96" spans="1:17" s="22" customFormat="1" ht="11.25" outlineLevel="2" x14ac:dyDescent="0.2">
      <c r="A96" s="30">
        <v>77</v>
      </c>
      <c r="B96" s="30">
        <v>768642</v>
      </c>
      <c r="C96" s="31">
        <v>45055</v>
      </c>
      <c r="D96" s="30">
        <v>6398</v>
      </c>
      <c r="E96" s="32" t="s">
        <v>119</v>
      </c>
      <c r="F96" s="32" t="s">
        <v>120</v>
      </c>
      <c r="G96" s="33" t="s">
        <v>185</v>
      </c>
      <c r="H96" s="34" t="s">
        <v>186</v>
      </c>
      <c r="I96" s="35">
        <v>4</v>
      </c>
      <c r="J96" s="36">
        <v>165</v>
      </c>
      <c r="K96" s="36">
        <v>122.4</v>
      </c>
      <c r="L96" s="19">
        <v>0.25818181818181812</v>
      </c>
      <c r="M96" s="34" t="s">
        <v>29</v>
      </c>
      <c r="N96" s="36">
        <v>489.6</v>
      </c>
      <c r="O96" s="36">
        <v>97.920000000000016</v>
      </c>
      <c r="P96" s="20">
        <f t="shared" si="2"/>
        <v>0.2</v>
      </c>
      <c r="Q96" s="21" t="s">
        <v>164</v>
      </c>
    </row>
    <row r="97" spans="1:17" s="22" customFormat="1" ht="11.25" outlineLevel="2" x14ac:dyDescent="0.2">
      <c r="A97" s="30">
        <v>77</v>
      </c>
      <c r="B97" s="30">
        <v>769986</v>
      </c>
      <c r="C97" s="31">
        <v>45077</v>
      </c>
      <c r="D97" s="30">
        <v>6575</v>
      </c>
      <c r="E97" s="32" t="s">
        <v>187</v>
      </c>
      <c r="F97" s="32" t="s">
        <v>188</v>
      </c>
      <c r="G97" s="33" t="s">
        <v>189</v>
      </c>
      <c r="H97" s="34" t="s">
        <v>190</v>
      </c>
      <c r="I97" s="35">
        <v>1</v>
      </c>
      <c r="J97" s="36">
        <v>57</v>
      </c>
      <c r="K97" s="36">
        <v>41.6</v>
      </c>
      <c r="L97" s="19">
        <v>0.27017543859649118</v>
      </c>
      <c r="M97" s="34" t="s">
        <v>29</v>
      </c>
      <c r="N97" s="36">
        <v>41.6</v>
      </c>
      <c r="O97" s="36">
        <v>8.32</v>
      </c>
      <c r="P97" s="20">
        <f t="shared" si="2"/>
        <v>0.2</v>
      </c>
      <c r="Q97" s="21" t="s">
        <v>164</v>
      </c>
    </row>
    <row r="98" spans="1:17" s="22" customFormat="1" ht="11.25" outlineLevel="2" x14ac:dyDescent="0.2">
      <c r="A98" s="30">
        <v>77</v>
      </c>
      <c r="B98" s="30">
        <v>769986</v>
      </c>
      <c r="C98" s="31">
        <v>45077</v>
      </c>
      <c r="D98" s="30">
        <v>6575</v>
      </c>
      <c r="E98" s="32" t="s">
        <v>187</v>
      </c>
      <c r="F98" s="32" t="s">
        <v>188</v>
      </c>
      <c r="G98" s="33" t="s">
        <v>191</v>
      </c>
      <c r="H98" s="34" t="s">
        <v>190</v>
      </c>
      <c r="I98" s="35">
        <v>1</v>
      </c>
      <c r="J98" s="36">
        <v>57</v>
      </c>
      <c r="K98" s="36">
        <v>41.6</v>
      </c>
      <c r="L98" s="19">
        <v>0.27017543859649118</v>
      </c>
      <c r="M98" s="34" t="s">
        <v>29</v>
      </c>
      <c r="N98" s="36">
        <v>41.6</v>
      </c>
      <c r="O98" s="36">
        <v>8.32</v>
      </c>
      <c r="P98" s="20">
        <f t="shared" si="2"/>
        <v>0.2</v>
      </c>
      <c r="Q98" s="21" t="s">
        <v>164</v>
      </c>
    </row>
    <row r="99" spans="1:17" s="22" customFormat="1" ht="11.25" outlineLevel="2" x14ac:dyDescent="0.2">
      <c r="A99" s="30">
        <v>77</v>
      </c>
      <c r="B99" s="30">
        <v>769986</v>
      </c>
      <c r="C99" s="31">
        <v>45077</v>
      </c>
      <c r="D99" s="30">
        <v>6575</v>
      </c>
      <c r="E99" s="32" t="s">
        <v>187</v>
      </c>
      <c r="F99" s="32" t="s">
        <v>188</v>
      </c>
      <c r="G99" s="33" t="s">
        <v>192</v>
      </c>
      <c r="H99" s="34" t="s">
        <v>190</v>
      </c>
      <c r="I99" s="35">
        <v>1</v>
      </c>
      <c r="J99" s="36">
        <v>57</v>
      </c>
      <c r="K99" s="36">
        <v>41.6</v>
      </c>
      <c r="L99" s="19">
        <v>0.27017543859649118</v>
      </c>
      <c r="M99" s="34" t="s">
        <v>29</v>
      </c>
      <c r="N99" s="36">
        <v>41.6</v>
      </c>
      <c r="O99" s="36">
        <v>8.32</v>
      </c>
      <c r="P99" s="20">
        <f t="shared" si="2"/>
        <v>0.2</v>
      </c>
      <c r="Q99" s="21" t="s">
        <v>164</v>
      </c>
    </row>
    <row r="100" spans="1:17" s="22" customFormat="1" ht="11.25" outlineLevel="2" x14ac:dyDescent="0.2">
      <c r="A100" s="12">
        <v>77</v>
      </c>
      <c r="B100" s="12">
        <v>770821</v>
      </c>
      <c r="C100" s="13">
        <v>45092</v>
      </c>
      <c r="D100" s="12">
        <v>6200</v>
      </c>
      <c r="E100" s="14" t="s">
        <v>39</v>
      </c>
      <c r="F100" s="14" t="s">
        <v>40</v>
      </c>
      <c r="G100" s="15" t="s">
        <v>193</v>
      </c>
      <c r="H100" s="14" t="s">
        <v>194</v>
      </c>
      <c r="I100" s="17">
        <v>1</v>
      </c>
      <c r="J100" s="37">
        <v>191</v>
      </c>
      <c r="K100" s="37">
        <v>191</v>
      </c>
      <c r="L100" s="19">
        <v>0</v>
      </c>
      <c r="M100" s="14" t="s">
        <v>24</v>
      </c>
      <c r="N100" s="37">
        <v>191</v>
      </c>
      <c r="O100" s="37">
        <v>47.75</v>
      </c>
      <c r="P100" s="20">
        <f t="shared" si="2"/>
        <v>0.25</v>
      </c>
      <c r="Q100" s="21" t="s">
        <v>164</v>
      </c>
    </row>
    <row r="101" spans="1:17" s="22" customFormat="1" ht="11.25" outlineLevel="2" x14ac:dyDescent="0.2">
      <c r="A101" s="12">
        <v>77</v>
      </c>
      <c r="B101" s="12">
        <v>770949</v>
      </c>
      <c r="C101" s="13">
        <v>45093</v>
      </c>
      <c r="D101" s="12">
        <v>6200</v>
      </c>
      <c r="E101" s="14" t="s">
        <v>39</v>
      </c>
      <c r="F101" s="14" t="s">
        <v>40</v>
      </c>
      <c r="G101" s="15" t="s">
        <v>195</v>
      </c>
      <c r="H101" s="14" t="s">
        <v>196</v>
      </c>
      <c r="I101" s="17">
        <v>5</v>
      </c>
      <c r="J101" s="37">
        <v>12</v>
      </c>
      <c r="K101" s="37">
        <v>12</v>
      </c>
      <c r="L101" s="19">
        <v>0</v>
      </c>
      <c r="M101" s="14" t="s">
        <v>24</v>
      </c>
      <c r="N101" s="37">
        <v>60</v>
      </c>
      <c r="O101" s="37">
        <v>15</v>
      </c>
      <c r="P101" s="20">
        <f t="shared" si="2"/>
        <v>0.25</v>
      </c>
      <c r="Q101" s="21" t="s">
        <v>164</v>
      </c>
    </row>
    <row r="102" spans="1:17" s="22" customFormat="1" ht="11.25" outlineLevel="2" x14ac:dyDescent="0.2">
      <c r="A102" s="12">
        <v>77</v>
      </c>
      <c r="B102" s="12">
        <v>770949</v>
      </c>
      <c r="C102" s="13">
        <v>45093</v>
      </c>
      <c r="D102" s="12">
        <v>6200</v>
      </c>
      <c r="E102" s="14" t="s">
        <v>39</v>
      </c>
      <c r="F102" s="14" t="s">
        <v>40</v>
      </c>
      <c r="G102" s="15" t="s">
        <v>197</v>
      </c>
      <c r="H102" s="14" t="s">
        <v>198</v>
      </c>
      <c r="I102" s="17">
        <v>5</v>
      </c>
      <c r="J102" s="37">
        <v>12</v>
      </c>
      <c r="K102" s="37">
        <v>12</v>
      </c>
      <c r="L102" s="19">
        <v>0</v>
      </c>
      <c r="M102" s="14" t="s">
        <v>24</v>
      </c>
      <c r="N102" s="37">
        <v>60</v>
      </c>
      <c r="O102" s="37">
        <v>15</v>
      </c>
      <c r="P102" s="20">
        <f t="shared" si="2"/>
        <v>0.25</v>
      </c>
      <c r="Q102" s="21" t="s">
        <v>164</v>
      </c>
    </row>
    <row r="103" spans="1:17" s="22" customFormat="1" ht="11.25" outlineLevel="2" x14ac:dyDescent="0.2">
      <c r="A103" s="12">
        <v>77</v>
      </c>
      <c r="B103" s="12">
        <v>771531</v>
      </c>
      <c r="C103" s="13">
        <v>45104</v>
      </c>
      <c r="D103" s="12">
        <v>1852</v>
      </c>
      <c r="E103" s="14" t="s">
        <v>199</v>
      </c>
      <c r="F103" s="14" t="s">
        <v>200</v>
      </c>
      <c r="G103" s="15" t="s">
        <v>201</v>
      </c>
      <c r="H103" s="14" t="s">
        <v>202</v>
      </c>
      <c r="I103" s="17">
        <v>1</v>
      </c>
      <c r="J103" s="37">
        <v>693</v>
      </c>
      <c r="K103" s="37">
        <v>693</v>
      </c>
      <c r="L103" s="19">
        <v>0</v>
      </c>
      <c r="M103" s="14" t="s">
        <v>24</v>
      </c>
      <c r="N103" s="37">
        <v>693</v>
      </c>
      <c r="O103" s="37">
        <v>173.25</v>
      </c>
      <c r="P103" s="20">
        <f t="shared" si="2"/>
        <v>0.25</v>
      </c>
      <c r="Q103" s="21" t="s">
        <v>164</v>
      </c>
    </row>
    <row r="104" spans="1:17" s="22" customFormat="1" ht="11.25" outlineLevel="2" x14ac:dyDescent="0.2">
      <c r="A104" s="12">
        <v>77</v>
      </c>
      <c r="B104" s="12">
        <v>771766</v>
      </c>
      <c r="C104" s="13">
        <v>45107</v>
      </c>
      <c r="D104" s="12">
        <v>1852</v>
      </c>
      <c r="E104" s="14" t="s">
        <v>203</v>
      </c>
      <c r="F104" s="14" t="s">
        <v>204</v>
      </c>
      <c r="G104" s="15" t="s">
        <v>205</v>
      </c>
      <c r="H104" s="14" t="s">
        <v>206</v>
      </c>
      <c r="I104" s="17">
        <v>1</v>
      </c>
      <c r="J104" s="37">
        <v>245</v>
      </c>
      <c r="K104" s="37">
        <v>233</v>
      </c>
      <c r="L104" s="19">
        <v>4.8979591836734691E-2</v>
      </c>
      <c r="M104" s="14" t="s">
        <v>24</v>
      </c>
      <c r="N104" s="37">
        <v>233</v>
      </c>
      <c r="O104" s="37">
        <v>55.967551020408202</v>
      </c>
      <c r="P104" s="20">
        <f t="shared" si="2"/>
        <v>0.24020408163265322</v>
      </c>
      <c r="Q104" s="21" t="s">
        <v>164</v>
      </c>
    </row>
    <row r="105" spans="1:17" s="22" customFormat="1" ht="11.25" outlineLevel="2" x14ac:dyDescent="0.2">
      <c r="A105" s="23">
        <v>77</v>
      </c>
      <c r="B105" s="23">
        <v>771935</v>
      </c>
      <c r="C105" s="24">
        <v>45114</v>
      </c>
      <c r="D105" s="23">
        <v>5857</v>
      </c>
      <c r="E105" s="25" t="s">
        <v>207</v>
      </c>
      <c r="F105" s="25" t="s">
        <v>208</v>
      </c>
      <c r="G105" s="26" t="s">
        <v>209</v>
      </c>
      <c r="H105" s="25" t="s">
        <v>210</v>
      </c>
      <c r="I105" s="28">
        <v>2</v>
      </c>
      <c r="J105" s="29">
        <v>563</v>
      </c>
      <c r="K105" s="29">
        <v>287</v>
      </c>
      <c r="L105" s="48">
        <v>46.950092421441781</v>
      </c>
      <c r="M105" s="27" t="s">
        <v>71</v>
      </c>
      <c r="N105" s="29">
        <v>574</v>
      </c>
      <c r="O105" s="29">
        <v>57.400000000000006</v>
      </c>
      <c r="P105" s="20">
        <f t="shared" si="2"/>
        <v>0.1</v>
      </c>
      <c r="Q105" s="21" t="s">
        <v>164</v>
      </c>
    </row>
    <row r="106" spans="1:17" s="22" customFormat="1" ht="11.25" outlineLevel="2" x14ac:dyDescent="0.2">
      <c r="A106" s="23">
        <v>77</v>
      </c>
      <c r="B106" s="23">
        <v>772162</v>
      </c>
      <c r="C106" s="24">
        <v>45119</v>
      </c>
      <c r="D106" s="23">
        <v>1852</v>
      </c>
      <c r="E106" s="25" t="s">
        <v>93</v>
      </c>
      <c r="F106" s="25" t="s">
        <v>94</v>
      </c>
      <c r="G106" s="26" t="s">
        <v>45</v>
      </c>
      <c r="H106" s="25" t="s">
        <v>46</v>
      </c>
      <c r="I106" s="28">
        <v>1</v>
      </c>
      <c r="J106" s="29">
        <v>381</v>
      </c>
      <c r="K106" s="29">
        <v>381</v>
      </c>
      <c r="L106" s="47">
        <v>0</v>
      </c>
      <c r="M106" s="27" t="s">
        <v>47</v>
      </c>
      <c r="N106" s="29">
        <v>381</v>
      </c>
      <c r="O106" s="29">
        <v>76.2</v>
      </c>
      <c r="P106" s="20">
        <f t="shared" si="2"/>
        <v>0.2</v>
      </c>
      <c r="Q106" s="21" t="s">
        <v>164</v>
      </c>
    </row>
    <row r="107" spans="1:17" s="22" customFormat="1" ht="11.25" outlineLevel="2" x14ac:dyDescent="0.2">
      <c r="A107" s="23">
        <v>77</v>
      </c>
      <c r="B107" s="23">
        <v>772464</v>
      </c>
      <c r="C107" s="24">
        <v>45124</v>
      </c>
      <c r="D107" s="23">
        <v>4665</v>
      </c>
      <c r="E107" s="25" t="s">
        <v>64</v>
      </c>
      <c r="F107" s="25" t="s">
        <v>65</v>
      </c>
      <c r="G107" s="26" t="s">
        <v>211</v>
      </c>
      <c r="H107" s="25" t="s">
        <v>212</v>
      </c>
      <c r="I107" s="28">
        <v>1</v>
      </c>
      <c r="J107" s="29">
        <v>69</v>
      </c>
      <c r="K107" s="29">
        <v>69</v>
      </c>
      <c r="L107" s="47">
        <v>0</v>
      </c>
      <c r="M107" s="27" t="s">
        <v>24</v>
      </c>
      <c r="N107" s="29">
        <v>69</v>
      </c>
      <c r="O107" s="29">
        <v>17.25</v>
      </c>
      <c r="P107" s="20">
        <f t="shared" si="2"/>
        <v>0.25</v>
      </c>
      <c r="Q107" s="21" t="s">
        <v>164</v>
      </c>
    </row>
    <row r="108" spans="1:17" s="22" customFormat="1" ht="11.25" outlineLevel="2" x14ac:dyDescent="0.2">
      <c r="A108" s="23">
        <v>77</v>
      </c>
      <c r="B108" s="23">
        <v>772504</v>
      </c>
      <c r="C108" s="24">
        <v>45124</v>
      </c>
      <c r="D108" s="23">
        <v>1300</v>
      </c>
      <c r="E108" s="25" t="s">
        <v>48</v>
      </c>
      <c r="F108" s="25" t="s">
        <v>49</v>
      </c>
      <c r="G108" s="26" t="s">
        <v>50</v>
      </c>
      <c r="H108" s="25" t="s">
        <v>51</v>
      </c>
      <c r="I108" s="28">
        <v>1</v>
      </c>
      <c r="J108" s="29">
        <v>260</v>
      </c>
      <c r="K108" s="29">
        <v>110</v>
      </c>
      <c r="L108" s="47">
        <v>0.57692307692307687</v>
      </c>
      <c r="M108" s="27" t="s">
        <v>24</v>
      </c>
      <c r="N108" s="29">
        <v>110</v>
      </c>
      <c r="O108" s="29">
        <v>22</v>
      </c>
      <c r="P108" s="20">
        <f t="shared" si="2"/>
        <v>0.2</v>
      </c>
      <c r="Q108" s="21" t="s">
        <v>164</v>
      </c>
    </row>
    <row r="109" spans="1:17" s="22" customFormat="1" ht="11.25" outlineLevel="2" x14ac:dyDescent="0.2">
      <c r="A109" s="23">
        <v>77</v>
      </c>
      <c r="B109" s="23">
        <v>772834</v>
      </c>
      <c r="C109" s="24">
        <v>45128</v>
      </c>
      <c r="D109" s="23">
        <v>1300</v>
      </c>
      <c r="E109" s="25" t="s">
        <v>48</v>
      </c>
      <c r="F109" s="25" t="s">
        <v>49</v>
      </c>
      <c r="G109" s="26" t="s">
        <v>213</v>
      </c>
      <c r="H109" s="25" t="s">
        <v>214</v>
      </c>
      <c r="I109" s="28">
        <v>2</v>
      </c>
      <c r="J109" s="29">
        <v>618</v>
      </c>
      <c r="K109" s="29">
        <v>618</v>
      </c>
      <c r="L109" s="47">
        <v>0</v>
      </c>
      <c r="M109" s="27" t="s">
        <v>24</v>
      </c>
      <c r="N109" s="29">
        <v>1050.5999999999999</v>
      </c>
      <c r="O109" s="29">
        <v>231.13200000000001</v>
      </c>
      <c r="P109" s="20">
        <f t="shared" si="2"/>
        <v>0.22000000000000003</v>
      </c>
      <c r="Q109" s="21" t="s">
        <v>164</v>
      </c>
    </row>
    <row r="110" spans="1:17" s="22" customFormat="1" ht="11.25" outlineLevel="2" x14ac:dyDescent="0.2">
      <c r="A110" s="23">
        <v>77</v>
      </c>
      <c r="B110" s="23">
        <v>772898</v>
      </c>
      <c r="C110" s="24">
        <v>45131</v>
      </c>
      <c r="D110" s="23">
        <v>1140</v>
      </c>
      <c r="E110" s="25" t="s">
        <v>215</v>
      </c>
      <c r="F110" s="25" t="s">
        <v>208</v>
      </c>
      <c r="G110" s="26" t="s">
        <v>54</v>
      </c>
      <c r="H110" s="25" t="s">
        <v>51</v>
      </c>
      <c r="I110" s="28">
        <v>2</v>
      </c>
      <c r="J110" s="29">
        <v>260</v>
      </c>
      <c r="K110" s="29">
        <v>110</v>
      </c>
      <c r="L110" s="47">
        <v>0.57692307692307687</v>
      </c>
      <c r="M110" s="27" t="s">
        <v>24</v>
      </c>
      <c r="N110" s="29">
        <v>220</v>
      </c>
      <c r="O110" s="29">
        <v>44</v>
      </c>
      <c r="P110" s="20">
        <f t="shared" si="2"/>
        <v>0.2</v>
      </c>
      <c r="Q110" s="21" t="s">
        <v>164</v>
      </c>
    </row>
    <row r="111" spans="1:17" s="22" customFormat="1" ht="11.25" outlineLevel="2" x14ac:dyDescent="0.2">
      <c r="A111" s="23">
        <v>77</v>
      </c>
      <c r="B111" s="23">
        <v>772956</v>
      </c>
      <c r="C111" s="24">
        <v>45132</v>
      </c>
      <c r="D111" s="23">
        <v>4010</v>
      </c>
      <c r="E111" s="25" t="s">
        <v>43</v>
      </c>
      <c r="F111" s="25" t="s">
        <v>44</v>
      </c>
      <c r="G111" s="26" t="s">
        <v>216</v>
      </c>
      <c r="H111" s="25" t="s">
        <v>217</v>
      </c>
      <c r="I111" s="28">
        <v>2</v>
      </c>
      <c r="J111" s="29">
        <v>176</v>
      </c>
      <c r="K111" s="29">
        <v>176</v>
      </c>
      <c r="L111" s="47">
        <v>0</v>
      </c>
      <c r="M111" s="27" t="s">
        <v>24</v>
      </c>
      <c r="N111" s="29">
        <v>352</v>
      </c>
      <c r="O111" s="29">
        <v>88</v>
      </c>
      <c r="P111" s="20">
        <f t="shared" si="2"/>
        <v>0.25</v>
      </c>
      <c r="Q111" s="21" t="s">
        <v>164</v>
      </c>
    </row>
    <row r="112" spans="1:17" s="22" customFormat="1" ht="11.25" outlineLevel="2" x14ac:dyDescent="0.2">
      <c r="A112" s="23">
        <v>77</v>
      </c>
      <c r="B112" s="23">
        <v>773134</v>
      </c>
      <c r="C112" s="24">
        <v>45133</v>
      </c>
      <c r="D112" s="23">
        <v>4065</v>
      </c>
      <c r="E112" s="25" t="s">
        <v>218</v>
      </c>
      <c r="F112" s="25" t="s">
        <v>219</v>
      </c>
      <c r="G112" s="26" t="s">
        <v>220</v>
      </c>
      <c r="H112" s="25" t="s">
        <v>221</v>
      </c>
      <c r="I112" s="28">
        <v>1</v>
      </c>
      <c r="J112" s="29">
        <v>112</v>
      </c>
      <c r="K112" s="29">
        <v>112</v>
      </c>
      <c r="L112" s="47">
        <v>0</v>
      </c>
      <c r="M112" s="27" t="s">
        <v>21</v>
      </c>
      <c r="N112" s="29">
        <v>100.8</v>
      </c>
      <c r="O112" s="29">
        <v>27.014400000000002</v>
      </c>
      <c r="P112" s="20">
        <f t="shared" si="2"/>
        <v>0.26800000000000002</v>
      </c>
      <c r="Q112" s="21" t="s">
        <v>164</v>
      </c>
    </row>
    <row r="113" spans="1:17" s="22" customFormat="1" ht="11.25" outlineLevel="2" x14ac:dyDescent="0.2">
      <c r="A113" s="23">
        <v>77</v>
      </c>
      <c r="B113" s="23">
        <v>773134</v>
      </c>
      <c r="C113" s="24">
        <v>45133</v>
      </c>
      <c r="D113" s="23">
        <v>4065</v>
      </c>
      <c r="E113" s="25" t="s">
        <v>218</v>
      </c>
      <c r="F113" s="25" t="s">
        <v>219</v>
      </c>
      <c r="G113" s="26" t="s">
        <v>222</v>
      </c>
      <c r="H113" s="25" t="s">
        <v>223</v>
      </c>
      <c r="I113" s="28">
        <v>1</v>
      </c>
      <c r="J113" s="29">
        <v>479</v>
      </c>
      <c r="K113" s="29">
        <v>479</v>
      </c>
      <c r="L113" s="47">
        <v>0</v>
      </c>
      <c r="M113" s="27" t="s">
        <v>24</v>
      </c>
      <c r="N113" s="29">
        <v>431.1</v>
      </c>
      <c r="O113" s="29">
        <v>99.152999999999992</v>
      </c>
      <c r="P113" s="20">
        <f t="shared" si="2"/>
        <v>0.22999999999999998</v>
      </c>
      <c r="Q113" s="21" t="s">
        <v>164</v>
      </c>
    </row>
    <row r="114" spans="1:17" s="22" customFormat="1" ht="11.25" outlineLevel="2" x14ac:dyDescent="0.2">
      <c r="A114" s="23">
        <v>77</v>
      </c>
      <c r="B114" s="23">
        <v>773192</v>
      </c>
      <c r="C114" s="24">
        <v>45134</v>
      </c>
      <c r="D114" s="23">
        <v>5039</v>
      </c>
      <c r="E114" s="25" t="s">
        <v>224</v>
      </c>
      <c r="F114" s="25" t="s">
        <v>225</v>
      </c>
      <c r="G114" s="26" t="s">
        <v>226</v>
      </c>
      <c r="H114" s="25" t="s">
        <v>227</v>
      </c>
      <c r="I114" s="28">
        <v>2</v>
      </c>
      <c r="J114" s="29">
        <v>211</v>
      </c>
      <c r="K114" s="29">
        <v>156.80000000000001</v>
      </c>
      <c r="L114" s="47">
        <v>0.25687203791469188</v>
      </c>
      <c r="M114" s="27" t="s">
        <v>29</v>
      </c>
      <c r="N114" s="29">
        <v>313.60000000000002</v>
      </c>
      <c r="O114" s="29">
        <v>62.720000000000006</v>
      </c>
      <c r="P114" s="20">
        <f t="shared" si="2"/>
        <v>0.2</v>
      </c>
      <c r="Q114" s="21" t="s">
        <v>164</v>
      </c>
    </row>
    <row r="115" spans="1:17" s="22" customFormat="1" ht="11.25" outlineLevel="2" x14ac:dyDescent="0.2">
      <c r="A115" s="23">
        <v>77</v>
      </c>
      <c r="B115" s="23">
        <v>773192</v>
      </c>
      <c r="C115" s="24">
        <v>45134</v>
      </c>
      <c r="D115" s="23">
        <v>5039</v>
      </c>
      <c r="E115" s="25" t="s">
        <v>224</v>
      </c>
      <c r="F115" s="25" t="s">
        <v>225</v>
      </c>
      <c r="G115" s="26" t="s">
        <v>228</v>
      </c>
      <c r="H115" s="25" t="s">
        <v>227</v>
      </c>
      <c r="I115" s="28">
        <v>2</v>
      </c>
      <c r="J115" s="29">
        <v>211</v>
      </c>
      <c r="K115" s="29">
        <v>156.80000000000001</v>
      </c>
      <c r="L115" s="47">
        <v>0.25687203791469188</v>
      </c>
      <c r="M115" s="27" t="s">
        <v>29</v>
      </c>
      <c r="N115" s="29">
        <v>313.60000000000002</v>
      </c>
      <c r="O115" s="29">
        <v>62.720000000000006</v>
      </c>
      <c r="P115" s="20">
        <f t="shared" si="2"/>
        <v>0.2</v>
      </c>
      <c r="Q115" s="21" t="s">
        <v>164</v>
      </c>
    </row>
    <row r="116" spans="1:17" s="22" customFormat="1" ht="11.25" outlineLevel="2" x14ac:dyDescent="0.2">
      <c r="A116" s="23">
        <v>77</v>
      </c>
      <c r="B116" s="23">
        <v>773192</v>
      </c>
      <c r="C116" s="24">
        <v>45134</v>
      </c>
      <c r="D116" s="23">
        <v>5039</v>
      </c>
      <c r="E116" s="25" t="s">
        <v>224</v>
      </c>
      <c r="F116" s="25" t="s">
        <v>225</v>
      </c>
      <c r="G116" s="26" t="s">
        <v>229</v>
      </c>
      <c r="H116" s="25" t="s">
        <v>230</v>
      </c>
      <c r="I116" s="28">
        <v>2</v>
      </c>
      <c r="J116" s="29">
        <v>1035</v>
      </c>
      <c r="K116" s="29">
        <v>640.5</v>
      </c>
      <c r="L116" s="47">
        <v>0.38115942028985506</v>
      </c>
      <c r="M116" s="27" t="s">
        <v>29</v>
      </c>
      <c r="N116" s="29">
        <v>1281</v>
      </c>
      <c r="O116" s="29">
        <v>256.2</v>
      </c>
      <c r="P116" s="20">
        <f t="shared" si="2"/>
        <v>0.19999999999999998</v>
      </c>
      <c r="Q116" s="21" t="s">
        <v>164</v>
      </c>
    </row>
    <row r="117" spans="1:17" s="22" customFormat="1" ht="11.25" outlineLevel="2" x14ac:dyDescent="0.2">
      <c r="A117" s="23">
        <v>77</v>
      </c>
      <c r="B117" s="23">
        <v>773192</v>
      </c>
      <c r="C117" s="24">
        <v>45134</v>
      </c>
      <c r="D117" s="23">
        <v>5039</v>
      </c>
      <c r="E117" s="25" t="s">
        <v>224</v>
      </c>
      <c r="F117" s="25" t="s">
        <v>225</v>
      </c>
      <c r="G117" s="26" t="s">
        <v>231</v>
      </c>
      <c r="H117" s="25" t="s">
        <v>232</v>
      </c>
      <c r="I117" s="28">
        <v>2</v>
      </c>
      <c r="J117" s="29">
        <v>1854</v>
      </c>
      <c r="K117" s="29">
        <v>1250</v>
      </c>
      <c r="L117" s="47">
        <v>0.32578209277238401</v>
      </c>
      <c r="M117" s="27" t="s">
        <v>29</v>
      </c>
      <c r="N117" s="29">
        <v>2500</v>
      </c>
      <c r="O117" s="29">
        <v>500</v>
      </c>
      <c r="P117" s="20">
        <f t="shared" si="2"/>
        <v>0.2</v>
      </c>
      <c r="Q117" s="21" t="s">
        <v>164</v>
      </c>
    </row>
    <row r="118" spans="1:17" s="22" customFormat="1" ht="11.25" outlineLevel="2" x14ac:dyDescent="0.2">
      <c r="A118" s="23">
        <v>77</v>
      </c>
      <c r="B118" s="23">
        <v>773192</v>
      </c>
      <c r="C118" s="24">
        <v>45134</v>
      </c>
      <c r="D118" s="23">
        <v>5039</v>
      </c>
      <c r="E118" s="25" t="s">
        <v>224</v>
      </c>
      <c r="F118" s="25" t="s">
        <v>225</v>
      </c>
      <c r="G118" s="26" t="s">
        <v>233</v>
      </c>
      <c r="H118" s="25" t="s">
        <v>234</v>
      </c>
      <c r="I118" s="28">
        <v>2</v>
      </c>
      <c r="J118" s="29">
        <v>442</v>
      </c>
      <c r="K118" s="29">
        <v>300.02999999999997</v>
      </c>
      <c r="L118" s="47">
        <v>0.3211990950226245</v>
      </c>
      <c r="M118" s="27" t="s">
        <v>29</v>
      </c>
      <c r="N118" s="29">
        <v>600.05999999999995</v>
      </c>
      <c r="O118" s="29">
        <v>120.012</v>
      </c>
      <c r="P118" s="20">
        <f t="shared" si="2"/>
        <v>0.2</v>
      </c>
      <c r="Q118" s="21" t="s">
        <v>164</v>
      </c>
    </row>
    <row r="119" spans="1:17" s="22" customFormat="1" ht="11.25" outlineLevel="2" x14ac:dyDescent="0.2">
      <c r="A119" s="23">
        <v>77</v>
      </c>
      <c r="B119" s="23">
        <v>773192</v>
      </c>
      <c r="C119" s="24">
        <v>45134</v>
      </c>
      <c r="D119" s="23">
        <v>5039</v>
      </c>
      <c r="E119" s="25" t="s">
        <v>224</v>
      </c>
      <c r="F119" s="25" t="s">
        <v>225</v>
      </c>
      <c r="G119" s="26" t="s">
        <v>235</v>
      </c>
      <c r="H119" s="25" t="s">
        <v>234</v>
      </c>
      <c r="I119" s="28">
        <v>2</v>
      </c>
      <c r="J119" s="29">
        <v>442</v>
      </c>
      <c r="K119" s="29">
        <v>300.02999999999997</v>
      </c>
      <c r="L119" s="47">
        <v>0.3211990950226245</v>
      </c>
      <c r="M119" s="27" t="s">
        <v>29</v>
      </c>
      <c r="N119" s="29">
        <v>600.05999999999995</v>
      </c>
      <c r="O119" s="29">
        <v>120.012</v>
      </c>
      <c r="P119" s="20">
        <f t="shared" si="2"/>
        <v>0.2</v>
      </c>
      <c r="Q119" s="21" t="s">
        <v>164</v>
      </c>
    </row>
    <row r="120" spans="1:17" s="22" customFormat="1" ht="11.25" outlineLevel="2" x14ac:dyDescent="0.2">
      <c r="A120" s="23">
        <v>77</v>
      </c>
      <c r="B120" s="23">
        <v>773192</v>
      </c>
      <c r="C120" s="24">
        <v>45134</v>
      </c>
      <c r="D120" s="23">
        <v>5039</v>
      </c>
      <c r="E120" s="25" t="s">
        <v>224</v>
      </c>
      <c r="F120" s="25" t="s">
        <v>225</v>
      </c>
      <c r="G120" s="26" t="s">
        <v>236</v>
      </c>
      <c r="H120" s="25" t="s">
        <v>234</v>
      </c>
      <c r="I120" s="28">
        <v>2</v>
      </c>
      <c r="J120" s="29">
        <v>441</v>
      </c>
      <c r="K120" s="29">
        <v>300.02999999999997</v>
      </c>
      <c r="L120" s="47">
        <v>0.31965986394557827</v>
      </c>
      <c r="M120" s="27" t="s">
        <v>29</v>
      </c>
      <c r="N120" s="29">
        <v>600.05999999999995</v>
      </c>
      <c r="O120" s="29">
        <v>120.012</v>
      </c>
      <c r="P120" s="20">
        <f t="shared" si="2"/>
        <v>0.2</v>
      </c>
      <c r="Q120" s="21" t="s">
        <v>164</v>
      </c>
    </row>
    <row r="121" spans="1:17" s="22" customFormat="1" ht="11.25" outlineLevel="2" x14ac:dyDescent="0.2">
      <c r="A121" s="23">
        <v>77</v>
      </c>
      <c r="B121" s="23">
        <v>773192</v>
      </c>
      <c r="C121" s="24">
        <v>45134</v>
      </c>
      <c r="D121" s="23">
        <v>5039</v>
      </c>
      <c r="E121" s="25" t="s">
        <v>224</v>
      </c>
      <c r="F121" s="25" t="s">
        <v>225</v>
      </c>
      <c r="G121" s="26" t="s">
        <v>237</v>
      </c>
      <c r="H121" s="25" t="s">
        <v>234</v>
      </c>
      <c r="I121" s="28">
        <v>1</v>
      </c>
      <c r="J121" s="29">
        <v>442</v>
      </c>
      <c r="K121" s="29">
        <v>300.02999999999997</v>
      </c>
      <c r="L121" s="47">
        <v>0.3211990950226245</v>
      </c>
      <c r="M121" s="27" t="s">
        <v>29</v>
      </c>
      <c r="N121" s="29">
        <v>300.02999999999997</v>
      </c>
      <c r="O121" s="29">
        <v>60.006</v>
      </c>
      <c r="P121" s="20">
        <f t="shared" si="2"/>
        <v>0.2</v>
      </c>
      <c r="Q121" s="21" t="s">
        <v>164</v>
      </c>
    </row>
    <row r="122" spans="1:17" s="22" customFormat="1" ht="11.25" outlineLevel="2" x14ac:dyDescent="0.2">
      <c r="A122" s="23">
        <v>77</v>
      </c>
      <c r="B122" s="23">
        <v>773192</v>
      </c>
      <c r="C122" s="24">
        <v>45134</v>
      </c>
      <c r="D122" s="23">
        <v>5039</v>
      </c>
      <c r="E122" s="25" t="s">
        <v>224</v>
      </c>
      <c r="F122" s="25" t="s">
        <v>225</v>
      </c>
      <c r="G122" s="26" t="s">
        <v>237</v>
      </c>
      <c r="H122" s="25" t="s">
        <v>234</v>
      </c>
      <c r="I122" s="28">
        <v>1</v>
      </c>
      <c r="J122" s="29">
        <v>442</v>
      </c>
      <c r="K122" s="29">
        <v>300.02999999999997</v>
      </c>
      <c r="L122" s="47">
        <v>0.3211990950226245</v>
      </c>
      <c r="M122" s="27" t="s">
        <v>29</v>
      </c>
      <c r="N122" s="29">
        <v>300.02999999999997</v>
      </c>
      <c r="O122" s="29">
        <v>60.006</v>
      </c>
      <c r="P122" s="20">
        <f t="shared" si="2"/>
        <v>0.2</v>
      </c>
      <c r="Q122" s="21" t="s">
        <v>164</v>
      </c>
    </row>
    <row r="123" spans="1:17" s="22" customFormat="1" ht="11.25" outlineLevel="2" x14ac:dyDescent="0.2">
      <c r="A123" s="23">
        <v>77</v>
      </c>
      <c r="B123" s="23">
        <v>773192</v>
      </c>
      <c r="C123" s="24">
        <v>45134</v>
      </c>
      <c r="D123" s="23">
        <v>5039</v>
      </c>
      <c r="E123" s="25" t="s">
        <v>224</v>
      </c>
      <c r="F123" s="25" t="s">
        <v>225</v>
      </c>
      <c r="G123" s="26" t="s">
        <v>238</v>
      </c>
      <c r="H123" s="25" t="s">
        <v>239</v>
      </c>
      <c r="I123" s="28">
        <v>1</v>
      </c>
      <c r="J123" s="29">
        <v>441</v>
      </c>
      <c r="K123" s="29">
        <v>300.02999999999997</v>
      </c>
      <c r="L123" s="47">
        <v>0.31965986394557827</v>
      </c>
      <c r="M123" s="27" t="s">
        <v>29</v>
      </c>
      <c r="N123" s="29">
        <v>300.02999999999997</v>
      </c>
      <c r="O123" s="29">
        <v>60.006</v>
      </c>
      <c r="P123" s="20">
        <f t="shared" si="2"/>
        <v>0.2</v>
      </c>
      <c r="Q123" s="21" t="s">
        <v>164</v>
      </c>
    </row>
    <row r="124" spans="1:17" s="22" customFormat="1" ht="11.25" outlineLevel="2" x14ac:dyDescent="0.2">
      <c r="A124" s="23">
        <v>77</v>
      </c>
      <c r="B124" s="23">
        <v>773192</v>
      </c>
      <c r="C124" s="24">
        <v>45134</v>
      </c>
      <c r="D124" s="23">
        <v>5039</v>
      </c>
      <c r="E124" s="25" t="s">
        <v>224</v>
      </c>
      <c r="F124" s="25" t="s">
        <v>225</v>
      </c>
      <c r="G124" s="26" t="s">
        <v>238</v>
      </c>
      <c r="H124" s="25" t="s">
        <v>239</v>
      </c>
      <c r="I124" s="28">
        <v>1</v>
      </c>
      <c r="J124" s="29">
        <v>441</v>
      </c>
      <c r="K124" s="29">
        <v>300.02999999999997</v>
      </c>
      <c r="L124" s="47">
        <v>0.31965986394557827</v>
      </c>
      <c r="M124" s="27" t="s">
        <v>29</v>
      </c>
      <c r="N124" s="29">
        <v>300.02999999999997</v>
      </c>
      <c r="O124" s="29">
        <v>60.006</v>
      </c>
      <c r="P124" s="20">
        <f t="shared" si="2"/>
        <v>0.2</v>
      </c>
      <c r="Q124" s="21" t="s">
        <v>164</v>
      </c>
    </row>
    <row r="125" spans="1:17" s="22" customFormat="1" ht="11.25" outlineLevel="2" x14ac:dyDescent="0.2">
      <c r="A125" s="23">
        <v>77</v>
      </c>
      <c r="B125" s="23">
        <v>773192</v>
      </c>
      <c r="C125" s="24">
        <v>45134</v>
      </c>
      <c r="D125" s="23">
        <v>5039</v>
      </c>
      <c r="E125" s="25" t="s">
        <v>224</v>
      </c>
      <c r="F125" s="25" t="s">
        <v>225</v>
      </c>
      <c r="G125" s="26" t="s">
        <v>240</v>
      </c>
      <c r="H125" s="25" t="s">
        <v>239</v>
      </c>
      <c r="I125" s="28">
        <v>2</v>
      </c>
      <c r="J125" s="29">
        <v>441</v>
      </c>
      <c r="K125" s="29">
        <v>300.02999999999997</v>
      </c>
      <c r="L125" s="47">
        <v>0.31965986394557827</v>
      </c>
      <c r="M125" s="27" t="s">
        <v>29</v>
      </c>
      <c r="N125" s="29">
        <v>600.05999999999995</v>
      </c>
      <c r="O125" s="29">
        <v>120.012</v>
      </c>
      <c r="P125" s="20">
        <f t="shared" si="2"/>
        <v>0.2</v>
      </c>
      <c r="Q125" s="21" t="s">
        <v>164</v>
      </c>
    </row>
    <row r="126" spans="1:17" s="22" customFormat="1" ht="11.25" outlineLevel="2" x14ac:dyDescent="0.2">
      <c r="A126" s="23">
        <v>77</v>
      </c>
      <c r="B126" s="23">
        <v>773192</v>
      </c>
      <c r="C126" s="24">
        <v>45134</v>
      </c>
      <c r="D126" s="23">
        <v>5039</v>
      </c>
      <c r="E126" s="25" t="s">
        <v>224</v>
      </c>
      <c r="F126" s="25" t="s">
        <v>225</v>
      </c>
      <c r="G126" s="26" t="s">
        <v>241</v>
      </c>
      <c r="H126" s="25" t="s">
        <v>239</v>
      </c>
      <c r="I126" s="28">
        <v>2</v>
      </c>
      <c r="J126" s="29">
        <v>441</v>
      </c>
      <c r="K126" s="29">
        <v>300.02999999999997</v>
      </c>
      <c r="L126" s="47">
        <v>0.31965986394557827</v>
      </c>
      <c r="M126" s="27" t="s">
        <v>29</v>
      </c>
      <c r="N126" s="29">
        <v>600.05999999999995</v>
      </c>
      <c r="O126" s="29">
        <v>120.012</v>
      </c>
      <c r="P126" s="20">
        <f t="shared" si="2"/>
        <v>0.2</v>
      </c>
      <c r="Q126" s="21" t="s">
        <v>164</v>
      </c>
    </row>
    <row r="127" spans="1:17" s="22" customFormat="1" ht="11.25" outlineLevel="2" x14ac:dyDescent="0.2">
      <c r="A127" s="23">
        <v>77</v>
      </c>
      <c r="B127" s="23">
        <v>773192</v>
      </c>
      <c r="C127" s="24">
        <v>45134</v>
      </c>
      <c r="D127" s="23">
        <v>5039</v>
      </c>
      <c r="E127" s="25" t="s">
        <v>224</v>
      </c>
      <c r="F127" s="25" t="s">
        <v>225</v>
      </c>
      <c r="G127" s="26" t="s">
        <v>242</v>
      </c>
      <c r="H127" s="25" t="s">
        <v>243</v>
      </c>
      <c r="I127" s="28">
        <v>2</v>
      </c>
      <c r="J127" s="29">
        <v>182</v>
      </c>
      <c r="K127" s="29">
        <v>116.51</v>
      </c>
      <c r="L127" s="47">
        <v>0.35983516483516481</v>
      </c>
      <c r="M127" s="27" t="s">
        <v>29</v>
      </c>
      <c r="N127" s="29">
        <v>233.02</v>
      </c>
      <c r="O127" s="29">
        <v>46.604000000000006</v>
      </c>
      <c r="P127" s="20">
        <f t="shared" si="2"/>
        <v>0.2</v>
      </c>
      <c r="Q127" s="21" t="s">
        <v>164</v>
      </c>
    </row>
    <row r="128" spans="1:17" s="22" customFormat="1" ht="11.25" outlineLevel="2" x14ac:dyDescent="0.2">
      <c r="A128" s="23">
        <v>77</v>
      </c>
      <c r="B128" s="23">
        <v>773192</v>
      </c>
      <c r="C128" s="24">
        <v>45134</v>
      </c>
      <c r="D128" s="23">
        <v>5039</v>
      </c>
      <c r="E128" s="25" t="s">
        <v>224</v>
      </c>
      <c r="F128" s="25" t="s">
        <v>225</v>
      </c>
      <c r="G128" s="26" t="s">
        <v>244</v>
      </c>
      <c r="H128" s="25" t="s">
        <v>245</v>
      </c>
      <c r="I128" s="28">
        <v>2</v>
      </c>
      <c r="J128" s="29">
        <v>182</v>
      </c>
      <c r="K128" s="29">
        <v>116.51</v>
      </c>
      <c r="L128" s="47">
        <v>0.35983516483516481</v>
      </c>
      <c r="M128" s="27" t="s">
        <v>29</v>
      </c>
      <c r="N128" s="29">
        <v>233.02</v>
      </c>
      <c r="O128" s="29">
        <v>46.604000000000006</v>
      </c>
      <c r="P128" s="20">
        <f t="shared" si="2"/>
        <v>0.2</v>
      </c>
      <c r="Q128" s="21" t="s">
        <v>164</v>
      </c>
    </row>
    <row r="129" spans="1:17" s="22" customFormat="1" ht="11.25" outlineLevel="2" x14ac:dyDescent="0.2">
      <c r="A129" s="23">
        <v>77</v>
      </c>
      <c r="B129" s="23">
        <v>773192</v>
      </c>
      <c r="C129" s="24">
        <v>45134</v>
      </c>
      <c r="D129" s="23">
        <v>5039</v>
      </c>
      <c r="E129" s="25" t="s">
        <v>224</v>
      </c>
      <c r="F129" s="25" t="s">
        <v>225</v>
      </c>
      <c r="G129" s="26" t="s">
        <v>246</v>
      </c>
      <c r="H129" s="25" t="s">
        <v>247</v>
      </c>
      <c r="I129" s="28">
        <v>2</v>
      </c>
      <c r="J129" s="29">
        <v>182</v>
      </c>
      <c r="K129" s="29">
        <v>116.51</v>
      </c>
      <c r="L129" s="47">
        <v>0.35983516483516481</v>
      </c>
      <c r="M129" s="27" t="s">
        <v>29</v>
      </c>
      <c r="N129" s="29">
        <v>233.02</v>
      </c>
      <c r="O129" s="29">
        <v>46.604000000000006</v>
      </c>
      <c r="P129" s="20">
        <f t="shared" si="2"/>
        <v>0.2</v>
      </c>
      <c r="Q129" s="21" t="s">
        <v>164</v>
      </c>
    </row>
    <row r="130" spans="1:17" s="22" customFormat="1" ht="11.25" outlineLevel="2" x14ac:dyDescent="0.2">
      <c r="A130" s="23">
        <v>77</v>
      </c>
      <c r="B130" s="23">
        <v>773192</v>
      </c>
      <c r="C130" s="24">
        <v>45134</v>
      </c>
      <c r="D130" s="23">
        <v>5039</v>
      </c>
      <c r="E130" s="25" t="s">
        <v>224</v>
      </c>
      <c r="F130" s="25" t="s">
        <v>225</v>
      </c>
      <c r="G130" s="26" t="s">
        <v>248</v>
      </c>
      <c r="H130" s="25" t="s">
        <v>249</v>
      </c>
      <c r="I130" s="28">
        <v>2</v>
      </c>
      <c r="J130" s="29">
        <v>182</v>
      </c>
      <c r="K130" s="29">
        <v>116.51</v>
      </c>
      <c r="L130" s="47">
        <v>0.35983516483516481</v>
      </c>
      <c r="M130" s="27" t="s">
        <v>29</v>
      </c>
      <c r="N130" s="29">
        <v>233.02</v>
      </c>
      <c r="O130" s="29">
        <v>46.604000000000006</v>
      </c>
      <c r="P130" s="20">
        <f t="shared" ref="P130:P193" si="3">O130/N130</f>
        <v>0.2</v>
      </c>
      <c r="Q130" s="21" t="s">
        <v>164</v>
      </c>
    </row>
    <row r="131" spans="1:17" s="22" customFormat="1" ht="11.25" outlineLevel="2" x14ac:dyDescent="0.2">
      <c r="A131" s="23">
        <v>77</v>
      </c>
      <c r="B131" s="23">
        <v>773192</v>
      </c>
      <c r="C131" s="24">
        <v>45134</v>
      </c>
      <c r="D131" s="23">
        <v>5039</v>
      </c>
      <c r="E131" s="25" t="s">
        <v>224</v>
      </c>
      <c r="F131" s="25" t="s">
        <v>225</v>
      </c>
      <c r="G131" s="26" t="s">
        <v>250</v>
      </c>
      <c r="H131" s="25" t="s">
        <v>251</v>
      </c>
      <c r="I131" s="28">
        <v>2</v>
      </c>
      <c r="J131" s="29">
        <v>224</v>
      </c>
      <c r="K131" s="29">
        <v>142.16999999999999</v>
      </c>
      <c r="L131" s="47">
        <v>0.36531250000000004</v>
      </c>
      <c r="M131" s="27" t="s">
        <v>29</v>
      </c>
      <c r="N131" s="29">
        <v>284.33999999999997</v>
      </c>
      <c r="O131" s="29">
        <v>56.867999999999995</v>
      </c>
      <c r="P131" s="20">
        <f t="shared" si="3"/>
        <v>0.2</v>
      </c>
      <c r="Q131" s="21" t="s">
        <v>164</v>
      </c>
    </row>
    <row r="132" spans="1:17" s="22" customFormat="1" ht="11.25" outlineLevel="2" x14ac:dyDescent="0.2">
      <c r="A132" s="23">
        <v>77</v>
      </c>
      <c r="B132" s="23">
        <v>773192</v>
      </c>
      <c r="C132" s="24">
        <v>45134</v>
      </c>
      <c r="D132" s="23">
        <v>5039</v>
      </c>
      <c r="E132" s="25" t="s">
        <v>224</v>
      </c>
      <c r="F132" s="25" t="s">
        <v>225</v>
      </c>
      <c r="G132" s="26" t="s">
        <v>252</v>
      </c>
      <c r="H132" s="25" t="s">
        <v>253</v>
      </c>
      <c r="I132" s="28">
        <v>2</v>
      </c>
      <c r="J132" s="29">
        <v>224</v>
      </c>
      <c r="K132" s="29">
        <v>142.16999999999999</v>
      </c>
      <c r="L132" s="47">
        <v>0.36531250000000004</v>
      </c>
      <c r="M132" s="27" t="s">
        <v>29</v>
      </c>
      <c r="N132" s="29">
        <v>284.33999999999997</v>
      </c>
      <c r="O132" s="29">
        <v>56.867999999999995</v>
      </c>
      <c r="P132" s="20">
        <f t="shared" si="3"/>
        <v>0.2</v>
      </c>
      <c r="Q132" s="21" t="s">
        <v>164</v>
      </c>
    </row>
    <row r="133" spans="1:17" s="22" customFormat="1" ht="11.25" outlineLevel="2" x14ac:dyDescent="0.2">
      <c r="A133" s="23">
        <v>77</v>
      </c>
      <c r="B133" s="23">
        <v>773192</v>
      </c>
      <c r="C133" s="24">
        <v>45134</v>
      </c>
      <c r="D133" s="23">
        <v>5039</v>
      </c>
      <c r="E133" s="25" t="s">
        <v>224</v>
      </c>
      <c r="F133" s="25" t="s">
        <v>225</v>
      </c>
      <c r="G133" s="26" t="s">
        <v>254</v>
      </c>
      <c r="H133" s="25" t="s">
        <v>255</v>
      </c>
      <c r="I133" s="28">
        <v>2</v>
      </c>
      <c r="J133" s="29">
        <v>224</v>
      </c>
      <c r="K133" s="29">
        <v>142.16999999999999</v>
      </c>
      <c r="L133" s="47">
        <v>0.36531250000000004</v>
      </c>
      <c r="M133" s="27" t="s">
        <v>29</v>
      </c>
      <c r="N133" s="29">
        <v>284.33999999999997</v>
      </c>
      <c r="O133" s="29">
        <v>56.867999999999995</v>
      </c>
      <c r="P133" s="20">
        <f t="shared" si="3"/>
        <v>0.2</v>
      </c>
      <c r="Q133" s="21" t="s">
        <v>164</v>
      </c>
    </row>
    <row r="134" spans="1:17" s="22" customFormat="1" ht="11.25" outlineLevel="2" x14ac:dyDescent="0.2">
      <c r="A134" s="23">
        <v>77</v>
      </c>
      <c r="B134" s="23">
        <v>773192</v>
      </c>
      <c r="C134" s="24">
        <v>45134</v>
      </c>
      <c r="D134" s="23">
        <v>5039</v>
      </c>
      <c r="E134" s="25" t="s">
        <v>224</v>
      </c>
      <c r="F134" s="25" t="s">
        <v>225</v>
      </c>
      <c r="G134" s="26" t="s">
        <v>256</v>
      </c>
      <c r="H134" s="25" t="s">
        <v>257</v>
      </c>
      <c r="I134" s="28">
        <v>2</v>
      </c>
      <c r="J134" s="29">
        <v>152</v>
      </c>
      <c r="K134" s="29">
        <v>107.16</v>
      </c>
      <c r="L134" s="47">
        <v>0.29500000000000004</v>
      </c>
      <c r="M134" s="27" t="s">
        <v>29</v>
      </c>
      <c r="N134" s="29">
        <v>214.32</v>
      </c>
      <c r="O134" s="29">
        <v>42.864000000000004</v>
      </c>
      <c r="P134" s="20">
        <f t="shared" si="3"/>
        <v>0.20000000000000004</v>
      </c>
      <c r="Q134" s="21" t="s">
        <v>164</v>
      </c>
    </row>
    <row r="135" spans="1:17" s="22" customFormat="1" ht="11.25" outlineLevel="2" x14ac:dyDescent="0.2">
      <c r="A135" s="23">
        <v>77</v>
      </c>
      <c r="B135" s="23">
        <v>773192</v>
      </c>
      <c r="C135" s="24">
        <v>45134</v>
      </c>
      <c r="D135" s="23">
        <v>5039</v>
      </c>
      <c r="E135" s="25" t="s">
        <v>224</v>
      </c>
      <c r="F135" s="25" t="s">
        <v>225</v>
      </c>
      <c r="G135" s="26" t="s">
        <v>258</v>
      </c>
      <c r="H135" s="25" t="s">
        <v>259</v>
      </c>
      <c r="I135" s="28">
        <v>1</v>
      </c>
      <c r="J135" s="29">
        <v>132</v>
      </c>
      <c r="K135" s="29">
        <v>92.72</v>
      </c>
      <c r="L135" s="47">
        <v>0.2975757575757576</v>
      </c>
      <c r="M135" s="27" t="s">
        <v>29</v>
      </c>
      <c r="N135" s="29">
        <v>92.72</v>
      </c>
      <c r="O135" s="29">
        <v>18.544</v>
      </c>
      <c r="P135" s="20">
        <f t="shared" si="3"/>
        <v>0.2</v>
      </c>
      <c r="Q135" s="21" t="s">
        <v>164</v>
      </c>
    </row>
    <row r="136" spans="1:17" s="22" customFormat="1" ht="11.25" outlineLevel="2" x14ac:dyDescent="0.2">
      <c r="A136" s="23">
        <v>77</v>
      </c>
      <c r="B136" s="23">
        <v>773192</v>
      </c>
      <c r="C136" s="24">
        <v>45134</v>
      </c>
      <c r="D136" s="23">
        <v>5039</v>
      </c>
      <c r="E136" s="25" t="s">
        <v>224</v>
      </c>
      <c r="F136" s="25" t="s">
        <v>225</v>
      </c>
      <c r="G136" s="26" t="s">
        <v>258</v>
      </c>
      <c r="H136" s="25" t="s">
        <v>259</v>
      </c>
      <c r="I136" s="28">
        <v>1</v>
      </c>
      <c r="J136" s="29">
        <v>132</v>
      </c>
      <c r="K136" s="29">
        <v>92.72</v>
      </c>
      <c r="L136" s="47">
        <v>0.2975757575757576</v>
      </c>
      <c r="M136" s="27" t="s">
        <v>29</v>
      </c>
      <c r="N136" s="29">
        <v>92.72</v>
      </c>
      <c r="O136" s="29">
        <v>18.544</v>
      </c>
      <c r="P136" s="20">
        <f t="shared" si="3"/>
        <v>0.2</v>
      </c>
      <c r="Q136" s="21" t="s">
        <v>164</v>
      </c>
    </row>
    <row r="137" spans="1:17" s="22" customFormat="1" ht="11.25" outlineLevel="2" x14ac:dyDescent="0.2">
      <c r="A137" s="23">
        <v>77</v>
      </c>
      <c r="B137" s="23">
        <v>773192</v>
      </c>
      <c r="C137" s="24">
        <v>45134</v>
      </c>
      <c r="D137" s="23">
        <v>5039</v>
      </c>
      <c r="E137" s="25" t="s">
        <v>224</v>
      </c>
      <c r="F137" s="25" t="s">
        <v>225</v>
      </c>
      <c r="G137" s="26" t="s">
        <v>260</v>
      </c>
      <c r="H137" s="25" t="s">
        <v>261</v>
      </c>
      <c r="I137" s="28">
        <v>2</v>
      </c>
      <c r="J137" s="29">
        <v>145</v>
      </c>
      <c r="K137" s="29">
        <v>107.2</v>
      </c>
      <c r="L137" s="47">
        <v>0.26068965517241377</v>
      </c>
      <c r="M137" s="27" t="s">
        <v>29</v>
      </c>
      <c r="N137" s="29">
        <v>214.4</v>
      </c>
      <c r="O137" s="29">
        <v>42.88</v>
      </c>
      <c r="P137" s="20">
        <f t="shared" si="3"/>
        <v>0.2</v>
      </c>
      <c r="Q137" s="21" t="s">
        <v>164</v>
      </c>
    </row>
    <row r="138" spans="1:17" s="22" customFormat="1" ht="11.25" outlineLevel="2" x14ac:dyDescent="0.2">
      <c r="A138" s="23">
        <v>77</v>
      </c>
      <c r="B138" s="23">
        <v>773192</v>
      </c>
      <c r="C138" s="24">
        <v>45134</v>
      </c>
      <c r="D138" s="23">
        <v>5039</v>
      </c>
      <c r="E138" s="25" t="s">
        <v>224</v>
      </c>
      <c r="F138" s="25" t="s">
        <v>225</v>
      </c>
      <c r="G138" s="26" t="s">
        <v>262</v>
      </c>
      <c r="H138" s="25" t="s">
        <v>263</v>
      </c>
      <c r="I138" s="28">
        <v>1</v>
      </c>
      <c r="J138" s="29">
        <v>165</v>
      </c>
      <c r="K138" s="29">
        <v>122.4</v>
      </c>
      <c r="L138" s="47">
        <v>0.25818181818181812</v>
      </c>
      <c r="M138" s="27" t="s">
        <v>29</v>
      </c>
      <c r="N138" s="29">
        <v>122.4</v>
      </c>
      <c r="O138" s="29">
        <v>24.480000000000004</v>
      </c>
      <c r="P138" s="20">
        <f t="shared" si="3"/>
        <v>0.2</v>
      </c>
      <c r="Q138" s="21" t="s">
        <v>164</v>
      </c>
    </row>
    <row r="139" spans="1:17" s="22" customFormat="1" ht="11.25" outlineLevel="2" x14ac:dyDescent="0.2">
      <c r="A139" s="23">
        <v>77</v>
      </c>
      <c r="B139" s="23">
        <v>773192</v>
      </c>
      <c r="C139" s="24">
        <v>45134</v>
      </c>
      <c r="D139" s="23">
        <v>5039</v>
      </c>
      <c r="E139" s="25" t="s">
        <v>224</v>
      </c>
      <c r="F139" s="25" t="s">
        <v>225</v>
      </c>
      <c r="G139" s="26" t="s">
        <v>262</v>
      </c>
      <c r="H139" s="25" t="s">
        <v>263</v>
      </c>
      <c r="I139" s="28">
        <v>1</v>
      </c>
      <c r="J139" s="29">
        <v>165</v>
      </c>
      <c r="K139" s="29">
        <v>122.4</v>
      </c>
      <c r="L139" s="47">
        <v>0.25818181818181812</v>
      </c>
      <c r="M139" s="27" t="s">
        <v>29</v>
      </c>
      <c r="N139" s="29">
        <v>122.4</v>
      </c>
      <c r="O139" s="29">
        <v>24.480000000000004</v>
      </c>
      <c r="P139" s="20">
        <f t="shared" si="3"/>
        <v>0.2</v>
      </c>
      <c r="Q139" s="21" t="s">
        <v>164</v>
      </c>
    </row>
    <row r="140" spans="1:17" s="22" customFormat="1" ht="11.25" outlineLevel="2" x14ac:dyDescent="0.2">
      <c r="A140" s="23">
        <v>77</v>
      </c>
      <c r="B140" s="23">
        <v>773192</v>
      </c>
      <c r="C140" s="24">
        <v>45134</v>
      </c>
      <c r="D140" s="23">
        <v>5039</v>
      </c>
      <c r="E140" s="25" t="s">
        <v>224</v>
      </c>
      <c r="F140" s="25" t="s">
        <v>225</v>
      </c>
      <c r="G140" s="26" t="s">
        <v>264</v>
      </c>
      <c r="H140" s="25" t="s">
        <v>263</v>
      </c>
      <c r="I140" s="28">
        <v>2</v>
      </c>
      <c r="J140" s="29">
        <v>165</v>
      </c>
      <c r="K140" s="29">
        <v>122.4</v>
      </c>
      <c r="L140" s="47">
        <v>0.25818181818181812</v>
      </c>
      <c r="M140" s="27" t="s">
        <v>29</v>
      </c>
      <c r="N140" s="29">
        <v>244.8</v>
      </c>
      <c r="O140" s="29">
        <v>48.960000000000008</v>
      </c>
      <c r="P140" s="20">
        <f t="shared" si="3"/>
        <v>0.2</v>
      </c>
      <c r="Q140" s="21" t="s">
        <v>164</v>
      </c>
    </row>
    <row r="141" spans="1:17" s="22" customFormat="1" ht="11.25" outlineLevel="2" x14ac:dyDescent="0.2">
      <c r="A141" s="23">
        <v>77</v>
      </c>
      <c r="B141" s="23">
        <v>773192</v>
      </c>
      <c r="C141" s="24">
        <v>45134</v>
      </c>
      <c r="D141" s="23">
        <v>5039</v>
      </c>
      <c r="E141" s="25" t="s">
        <v>224</v>
      </c>
      <c r="F141" s="25" t="s">
        <v>225</v>
      </c>
      <c r="G141" s="26" t="s">
        <v>265</v>
      </c>
      <c r="H141" s="25" t="s">
        <v>266</v>
      </c>
      <c r="I141" s="28">
        <v>2</v>
      </c>
      <c r="J141" s="29">
        <v>113</v>
      </c>
      <c r="K141" s="29">
        <v>79.040000000000006</v>
      </c>
      <c r="L141" s="47">
        <v>0.3005309734513274</v>
      </c>
      <c r="M141" s="27" t="s">
        <v>29</v>
      </c>
      <c r="N141" s="29">
        <v>158.08000000000001</v>
      </c>
      <c r="O141" s="29">
        <v>31.616000000000003</v>
      </c>
      <c r="P141" s="20">
        <f t="shared" si="3"/>
        <v>0.2</v>
      </c>
      <c r="Q141" s="21" t="s">
        <v>164</v>
      </c>
    </row>
    <row r="142" spans="1:17" s="22" customFormat="1" ht="11.25" outlineLevel="2" x14ac:dyDescent="0.2">
      <c r="A142" s="23">
        <v>77</v>
      </c>
      <c r="B142" s="23">
        <v>773192</v>
      </c>
      <c r="C142" s="24">
        <v>45134</v>
      </c>
      <c r="D142" s="23">
        <v>5039</v>
      </c>
      <c r="E142" s="25" t="s">
        <v>224</v>
      </c>
      <c r="F142" s="25" t="s">
        <v>225</v>
      </c>
      <c r="G142" s="26" t="s">
        <v>267</v>
      </c>
      <c r="H142" s="25" t="s">
        <v>268</v>
      </c>
      <c r="I142" s="28">
        <v>2</v>
      </c>
      <c r="J142" s="29">
        <v>113</v>
      </c>
      <c r="K142" s="29">
        <v>79.040000000000006</v>
      </c>
      <c r="L142" s="47">
        <v>0.3005309734513274</v>
      </c>
      <c r="M142" s="27" t="s">
        <v>29</v>
      </c>
      <c r="N142" s="29">
        <v>158.08000000000001</v>
      </c>
      <c r="O142" s="29">
        <v>31.616000000000003</v>
      </c>
      <c r="P142" s="20">
        <f t="shared" si="3"/>
        <v>0.2</v>
      </c>
      <c r="Q142" s="21" t="s">
        <v>164</v>
      </c>
    </row>
    <row r="143" spans="1:17" s="22" customFormat="1" ht="11.25" outlineLevel="2" x14ac:dyDescent="0.2">
      <c r="A143" s="23">
        <v>77</v>
      </c>
      <c r="B143" s="23">
        <v>773192</v>
      </c>
      <c r="C143" s="24">
        <v>45134</v>
      </c>
      <c r="D143" s="23">
        <v>5039</v>
      </c>
      <c r="E143" s="25" t="s">
        <v>224</v>
      </c>
      <c r="F143" s="25" t="s">
        <v>225</v>
      </c>
      <c r="G143" s="26" t="s">
        <v>269</v>
      </c>
      <c r="H143" s="25" t="s">
        <v>270</v>
      </c>
      <c r="I143" s="28">
        <v>2</v>
      </c>
      <c r="J143" s="29">
        <v>139</v>
      </c>
      <c r="K143" s="29">
        <v>98.04</v>
      </c>
      <c r="L143" s="47">
        <v>0.2946762589928057</v>
      </c>
      <c r="M143" s="27" t="s">
        <v>29</v>
      </c>
      <c r="N143" s="29">
        <v>196.08</v>
      </c>
      <c r="O143" s="29">
        <v>39.216000000000008</v>
      </c>
      <c r="P143" s="20">
        <f t="shared" si="3"/>
        <v>0.20000000000000004</v>
      </c>
      <c r="Q143" s="21" t="s">
        <v>164</v>
      </c>
    </row>
    <row r="144" spans="1:17" s="22" customFormat="1" ht="11.25" outlineLevel="2" x14ac:dyDescent="0.2">
      <c r="A144" s="23">
        <v>77</v>
      </c>
      <c r="B144" s="23">
        <v>773192</v>
      </c>
      <c r="C144" s="24">
        <v>45134</v>
      </c>
      <c r="D144" s="23">
        <v>5039</v>
      </c>
      <c r="E144" s="25" t="s">
        <v>224</v>
      </c>
      <c r="F144" s="25" t="s">
        <v>225</v>
      </c>
      <c r="G144" s="26" t="s">
        <v>271</v>
      </c>
      <c r="H144" s="25" t="s">
        <v>272</v>
      </c>
      <c r="I144" s="28">
        <v>2</v>
      </c>
      <c r="J144" s="29">
        <v>125</v>
      </c>
      <c r="K144" s="29">
        <v>88.16</v>
      </c>
      <c r="L144" s="47">
        <v>0.29472000000000004</v>
      </c>
      <c r="M144" s="27" t="s">
        <v>29</v>
      </c>
      <c r="N144" s="29">
        <v>176.32</v>
      </c>
      <c r="O144" s="29">
        <v>35.264000000000003</v>
      </c>
      <c r="P144" s="20">
        <f t="shared" si="3"/>
        <v>0.2</v>
      </c>
      <c r="Q144" s="21" t="s">
        <v>164</v>
      </c>
    </row>
    <row r="145" spans="1:17" s="22" customFormat="1" ht="11.25" outlineLevel="2" x14ac:dyDescent="0.2">
      <c r="A145" s="23">
        <v>77</v>
      </c>
      <c r="B145" s="23">
        <v>773192</v>
      </c>
      <c r="C145" s="24">
        <v>45134</v>
      </c>
      <c r="D145" s="23">
        <v>5039</v>
      </c>
      <c r="E145" s="25" t="s">
        <v>224</v>
      </c>
      <c r="F145" s="25" t="s">
        <v>225</v>
      </c>
      <c r="G145" s="26" t="s">
        <v>273</v>
      </c>
      <c r="H145" s="25" t="s">
        <v>272</v>
      </c>
      <c r="I145" s="28">
        <v>2</v>
      </c>
      <c r="J145" s="29">
        <v>125</v>
      </c>
      <c r="K145" s="29">
        <v>88.16</v>
      </c>
      <c r="L145" s="47">
        <v>0.29472000000000004</v>
      </c>
      <c r="M145" s="27" t="s">
        <v>29</v>
      </c>
      <c r="N145" s="29">
        <v>176.32</v>
      </c>
      <c r="O145" s="29">
        <v>35.264000000000003</v>
      </c>
      <c r="P145" s="20">
        <f t="shared" si="3"/>
        <v>0.2</v>
      </c>
      <c r="Q145" s="21" t="s">
        <v>164</v>
      </c>
    </row>
    <row r="146" spans="1:17" s="22" customFormat="1" ht="11.25" outlineLevel="2" x14ac:dyDescent="0.2">
      <c r="A146" s="23">
        <v>77</v>
      </c>
      <c r="B146" s="23">
        <v>773192</v>
      </c>
      <c r="C146" s="24">
        <v>45134</v>
      </c>
      <c r="D146" s="23">
        <v>5039</v>
      </c>
      <c r="E146" s="25" t="s">
        <v>224</v>
      </c>
      <c r="F146" s="25" t="s">
        <v>225</v>
      </c>
      <c r="G146" s="26" t="s">
        <v>274</v>
      </c>
      <c r="H146" s="25" t="s">
        <v>272</v>
      </c>
      <c r="I146" s="28">
        <v>2</v>
      </c>
      <c r="J146" s="29">
        <v>125</v>
      </c>
      <c r="K146" s="29">
        <v>88.16</v>
      </c>
      <c r="L146" s="47">
        <v>0.29472000000000004</v>
      </c>
      <c r="M146" s="27" t="s">
        <v>29</v>
      </c>
      <c r="N146" s="29">
        <v>176.32</v>
      </c>
      <c r="O146" s="29">
        <v>35.264000000000003</v>
      </c>
      <c r="P146" s="20">
        <f t="shared" si="3"/>
        <v>0.2</v>
      </c>
      <c r="Q146" s="21" t="s">
        <v>164</v>
      </c>
    </row>
    <row r="147" spans="1:17" s="22" customFormat="1" ht="11.25" outlineLevel="2" x14ac:dyDescent="0.2">
      <c r="A147" s="23">
        <v>77</v>
      </c>
      <c r="B147" s="23">
        <v>773192</v>
      </c>
      <c r="C147" s="24">
        <v>45134</v>
      </c>
      <c r="D147" s="23">
        <v>5039</v>
      </c>
      <c r="E147" s="25" t="s">
        <v>224</v>
      </c>
      <c r="F147" s="25" t="s">
        <v>225</v>
      </c>
      <c r="G147" s="26" t="s">
        <v>275</v>
      </c>
      <c r="H147" s="25" t="s">
        <v>272</v>
      </c>
      <c r="I147" s="28">
        <v>2</v>
      </c>
      <c r="J147" s="29">
        <v>125</v>
      </c>
      <c r="K147" s="29">
        <v>88.16</v>
      </c>
      <c r="L147" s="47">
        <v>0.29472000000000004</v>
      </c>
      <c r="M147" s="27" t="s">
        <v>29</v>
      </c>
      <c r="N147" s="29">
        <v>176.32</v>
      </c>
      <c r="O147" s="29">
        <v>35.264000000000003</v>
      </c>
      <c r="P147" s="20">
        <f t="shared" si="3"/>
        <v>0.2</v>
      </c>
      <c r="Q147" s="21" t="s">
        <v>164</v>
      </c>
    </row>
    <row r="148" spans="1:17" s="22" customFormat="1" ht="11.25" outlineLevel="2" x14ac:dyDescent="0.2">
      <c r="A148" s="23">
        <v>77</v>
      </c>
      <c r="B148" s="23">
        <v>773196</v>
      </c>
      <c r="C148" s="24">
        <v>45134</v>
      </c>
      <c r="D148" s="23">
        <v>2456</v>
      </c>
      <c r="E148" s="25" t="s">
        <v>276</v>
      </c>
      <c r="F148" s="25" t="s">
        <v>277</v>
      </c>
      <c r="G148" s="26" t="s">
        <v>278</v>
      </c>
      <c r="H148" s="25" t="s">
        <v>279</v>
      </c>
      <c r="I148" s="28">
        <v>12</v>
      </c>
      <c r="J148" s="29">
        <v>78</v>
      </c>
      <c r="K148" s="29">
        <v>78</v>
      </c>
      <c r="L148" s="47">
        <v>0</v>
      </c>
      <c r="M148" s="27" t="s">
        <v>123</v>
      </c>
      <c r="N148" s="29">
        <v>936</v>
      </c>
      <c r="O148" s="29">
        <v>163.80000000000001</v>
      </c>
      <c r="P148" s="20">
        <f t="shared" si="3"/>
        <v>0.17500000000000002</v>
      </c>
      <c r="Q148" s="21" t="s">
        <v>164</v>
      </c>
    </row>
    <row r="149" spans="1:17" s="22" customFormat="1" ht="11.25" outlineLevel="2" x14ac:dyDescent="0.2">
      <c r="A149" s="23">
        <v>77</v>
      </c>
      <c r="B149" s="23">
        <v>773250</v>
      </c>
      <c r="C149" s="24">
        <v>45135</v>
      </c>
      <c r="D149" s="23">
        <v>1190</v>
      </c>
      <c r="E149" s="25" t="s">
        <v>280</v>
      </c>
      <c r="F149" s="25" t="s">
        <v>281</v>
      </c>
      <c r="G149" s="26" t="s">
        <v>282</v>
      </c>
      <c r="H149" s="25" t="s">
        <v>283</v>
      </c>
      <c r="I149" s="28">
        <v>5</v>
      </c>
      <c r="J149" s="29">
        <v>73</v>
      </c>
      <c r="K149" s="29">
        <v>73</v>
      </c>
      <c r="L149" s="47">
        <v>0</v>
      </c>
      <c r="M149" s="27" t="s">
        <v>21</v>
      </c>
      <c r="N149" s="29">
        <v>365</v>
      </c>
      <c r="O149" s="29">
        <v>109.5</v>
      </c>
      <c r="P149" s="20">
        <f t="shared" si="3"/>
        <v>0.3</v>
      </c>
      <c r="Q149" s="21" t="s">
        <v>164</v>
      </c>
    </row>
    <row r="150" spans="1:17" s="22" customFormat="1" ht="11.25" outlineLevel="2" x14ac:dyDescent="0.2">
      <c r="A150" s="23">
        <v>77</v>
      </c>
      <c r="B150" s="23">
        <v>773250</v>
      </c>
      <c r="C150" s="24">
        <v>45135</v>
      </c>
      <c r="D150" s="23">
        <v>1190</v>
      </c>
      <c r="E150" s="25" t="s">
        <v>280</v>
      </c>
      <c r="F150" s="25" t="s">
        <v>281</v>
      </c>
      <c r="G150" s="26" t="s">
        <v>284</v>
      </c>
      <c r="H150" s="25" t="s">
        <v>283</v>
      </c>
      <c r="I150" s="28">
        <v>5</v>
      </c>
      <c r="J150" s="29">
        <v>73</v>
      </c>
      <c r="K150" s="29">
        <v>73</v>
      </c>
      <c r="L150" s="47">
        <v>0</v>
      </c>
      <c r="M150" s="27" t="s">
        <v>21</v>
      </c>
      <c r="N150" s="29">
        <v>365</v>
      </c>
      <c r="O150" s="29">
        <v>109.5</v>
      </c>
      <c r="P150" s="20">
        <f t="shared" si="3"/>
        <v>0.3</v>
      </c>
      <c r="Q150" s="21" t="s">
        <v>164</v>
      </c>
    </row>
    <row r="151" spans="1:17" s="22" customFormat="1" ht="11.25" outlineLevel="2" x14ac:dyDescent="0.2">
      <c r="A151" s="23">
        <v>77</v>
      </c>
      <c r="B151" s="23">
        <v>773250</v>
      </c>
      <c r="C151" s="24">
        <v>45135</v>
      </c>
      <c r="D151" s="23">
        <v>1190</v>
      </c>
      <c r="E151" s="25" t="s">
        <v>280</v>
      </c>
      <c r="F151" s="25" t="s">
        <v>281</v>
      </c>
      <c r="G151" s="26" t="s">
        <v>285</v>
      </c>
      <c r="H151" s="25" t="s">
        <v>283</v>
      </c>
      <c r="I151" s="28">
        <v>10</v>
      </c>
      <c r="J151" s="29">
        <v>73</v>
      </c>
      <c r="K151" s="29">
        <v>73</v>
      </c>
      <c r="L151" s="47">
        <v>0</v>
      </c>
      <c r="M151" s="27" t="s">
        <v>21</v>
      </c>
      <c r="N151" s="29">
        <v>730</v>
      </c>
      <c r="O151" s="29">
        <v>219</v>
      </c>
      <c r="P151" s="20">
        <f t="shared" si="3"/>
        <v>0.3</v>
      </c>
      <c r="Q151" s="21" t="s">
        <v>164</v>
      </c>
    </row>
    <row r="152" spans="1:17" s="22" customFormat="1" ht="11.25" outlineLevel="2" x14ac:dyDescent="0.2">
      <c r="A152" s="23">
        <v>77</v>
      </c>
      <c r="B152" s="23">
        <v>773250</v>
      </c>
      <c r="C152" s="24">
        <v>45135</v>
      </c>
      <c r="D152" s="23">
        <v>1190</v>
      </c>
      <c r="E152" s="25" t="s">
        <v>280</v>
      </c>
      <c r="F152" s="25" t="s">
        <v>281</v>
      </c>
      <c r="G152" s="26" t="s">
        <v>286</v>
      </c>
      <c r="H152" s="25" t="s">
        <v>283</v>
      </c>
      <c r="I152" s="28">
        <v>5</v>
      </c>
      <c r="J152" s="29">
        <v>73</v>
      </c>
      <c r="K152" s="29">
        <v>73</v>
      </c>
      <c r="L152" s="47">
        <v>0</v>
      </c>
      <c r="M152" s="27" t="s">
        <v>21</v>
      </c>
      <c r="N152" s="29">
        <v>365</v>
      </c>
      <c r="O152" s="29">
        <v>109.5</v>
      </c>
      <c r="P152" s="20">
        <f t="shared" si="3"/>
        <v>0.3</v>
      </c>
      <c r="Q152" s="21" t="s">
        <v>164</v>
      </c>
    </row>
    <row r="153" spans="1:17" s="22" customFormat="1" ht="11.25" outlineLevel="2" x14ac:dyDescent="0.2">
      <c r="A153" s="23">
        <v>77</v>
      </c>
      <c r="B153" s="23">
        <v>773250</v>
      </c>
      <c r="C153" s="24">
        <v>45135</v>
      </c>
      <c r="D153" s="23">
        <v>1190</v>
      </c>
      <c r="E153" s="25" t="s">
        <v>280</v>
      </c>
      <c r="F153" s="25" t="s">
        <v>281</v>
      </c>
      <c r="G153" s="26" t="s">
        <v>287</v>
      </c>
      <c r="H153" s="25" t="s">
        <v>283</v>
      </c>
      <c r="I153" s="28">
        <v>5</v>
      </c>
      <c r="J153" s="29">
        <v>73</v>
      </c>
      <c r="K153" s="29">
        <v>73</v>
      </c>
      <c r="L153" s="47">
        <v>0</v>
      </c>
      <c r="M153" s="27" t="s">
        <v>21</v>
      </c>
      <c r="N153" s="29">
        <v>365</v>
      </c>
      <c r="O153" s="29">
        <v>109.5</v>
      </c>
      <c r="P153" s="20">
        <f t="shared" si="3"/>
        <v>0.3</v>
      </c>
      <c r="Q153" s="21" t="s">
        <v>164</v>
      </c>
    </row>
    <row r="154" spans="1:17" s="22" customFormat="1" ht="11.25" outlineLevel="2" x14ac:dyDescent="0.2">
      <c r="A154" s="23">
        <v>77</v>
      </c>
      <c r="B154" s="23">
        <v>773250</v>
      </c>
      <c r="C154" s="24">
        <v>45135</v>
      </c>
      <c r="D154" s="23">
        <v>1190</v>
      </c>
      <c r="E154" s="25" t="s">
        <v>280</v>
      </c>
      <c r="F154" s="25" t="s">
        <v>281</v>
      </c>
      <c r="G154" s="26" t="s">
        <v>288</v>
      </c>
      <c r="H154" s="25" t="s">
        <v>283</v>
      </c>
      <c r="I154" s="28">
        <v>10</v>
      </c>
      <c r="J154" s="29">
        <v>73</v>
      </c>
      <c r="K154" s="29">
        <v>73</v>
      </c>
      <c r="L154" s="47">
        <v>0</v>
      </c>
      <c r="M154" s="27" t="s">
        <v>21</v>
      </c>
      <c r="N154" s="29">
        <v>730</v>
      </c>
      <c r="O154" s="29">
        <v>219</v>
      </c>
      <c r="P154" s="20">
        <f t="shared" si="3"/>
        <v>0.3</v>
      </c>
      <c r="Q154" s="21" t="s">
        <v>164</v>
      </c>
    </row>
    <row r="155" spans="1:17" s="22" customFormat="1" ht="11.25" outlineLevel="2" x14ac:dyDescent="0.2">
      <c r="A155" s="23">
        <v>77</v>
      </c>
      <c r="B155" s="23">
        <v>773393</v>
      </c>
      <c r="C155" s="24">
        <v>45138</v>
      </c>
      <c r="D155" s="23">
        <v>5039</v>
      </c>
      <c r="E155" s="25" t="s">
        <v>224</v>
      </c>
      <c r="F155" s="25" t="s">
        <v>225</v>
      </c>
      <c r="G155" s="26" t="s">
        <v>289</v>
      </c>
      <c r="H155" s="25" t="s">
        <v>290</v>
      </c>
      <c r="I155" s="28">
        <v>2</v>
      </c>
      <c r="J155" s="29">
        <v>224</v>
      </c>
      <c r="K155" s="29">
        <v>142.16999999999999</v>
      </c>
      <c r="L155" s="47">
        <v>0.36531250000000004</v>
      </c>
      <c r="M155" s="27" t="s">
        <v>29</v>
      </c>
      <c r="N155" s="29">
        <v>284.33999999999997</v>
      </c>
      <c r="O155" s="29">
        <v>56.867999999999995</v>
      </c>
      <c r="P155" s="20">
        <f t="shared" si="3"/>
        <v>0.2</v>
      </c>
      <c r="Q155" s="21" t="s">
        <v>164</v>
      </c>
    </row>
    <row r="156" spans="1:17" s="22" customFormat="1" ht="11.25" outlineLevel="2" x14ac:dyDescent="0.2">
      <c r="A156" s="12">
        <v>77</v>
      </c>
      <c r="B156" s="12">
        <v>773434</v>
      </c>
      <c r="C156" s="13">
        <v>45139</v>
      </c>
      <c r="D156" s="12">
        <v>984</v>
      </c>
      <c r="E156" s="14" t="s">
        <v>291</v>
      </c>
      <c r="F156" s="14" t="s">
        <v>292</v>
      </c>
      <c r="G156" s="15" t="s">
        <v>293</v>
      </c>
      <c r="H156" s="14" t="s">
        <v>294</v>
      </c>
      <c r="I156" s="17">
        <v>1</v>
      </c>
      <c r="J156" s="49">
        <v>190</v>
      </c>
      <c r="K156" s="49">
        <v>190</v>
      </c>
      <c r="L156" s="50">
        <v>0</v>
      </c>
      <c r="M156" s="14" t="s">
        <v>47</v>
      </c>
      <c r="N156" s="49">
        <v>190</v>
      </c>
      <c r="O156" s="49">
        <v>38</v>
      </c>
      <c r="P156" s="20">
        <f t="shared" si="3"/>
        <v>0.2</v>
      </c>
      <c r="Q156" s="21" t="s">
        <v>164</v>
      </c>
    </row>
    <row r="157" spans="1:17" s="22" customFormat="1" ht="11.25" outlineLevel="2" x14ac:dyDescent="0.2">
      <c r="A157" s="12">
        <v>77</v>
      </c>
      <c r="B157" s="12">
        <v>773536</v>
      </c>
      <c r="C157" s="13">
        <v>45140</v>
      </c>
      <c r="D157" s="12">
        <v>1852</v>
      </c>
      <c r="E157" s="14" t="s">
        <v>93</v>
      </c>
      <c r="F157" s="14" t="s">
        <v>94</v>
      </c>
      <c r="G157" s="15" t="s">
        <v>295</v>
      </c>
      <c r="H157" s="14" t="s">
        <v>296</v>
      </c>
      <c r="I157" s="17">
        <v>6</v>
      </c>
      <c r="J157" s="49">
        <v>77</v>
      </c>
      <c r="K157" s="49">
        <v>77</v>
      </c>
      <c r="L157" s="50">
        <v>0</v>
      </c>
      <c r="M157" s="14" t="s">
        <v>24</v>
      </c>
      <c r="N157" s="49">
        <v>462</v>
      </c>
      <c r="O157" s="49">
        <v>115.5</v>
      </c>
      <c r="P157" s="20">
        <f t="shared" si="3"/>
        <v>0.25</v>
      </c>
      <c r="Q157" s="21" t="s">
        <v>164</v>
      </c>
    </row>
    <row r="158" spans="1:17" s="22" customFormat="1" ht="11.25" outlineLevel="2" x14ac:dyDescent="0.2">
      <c r="A158" s="12">
        <v>77</v>
      </c>
      <c r="B158" s="12">
        <v>773589</v>
      </c>
      <c r="C158" s="13">
        <v>45140</v>
      </c>
      <c r="D158" s="12">
        <v>5039</v>
      </c>
      <c r="E158" s="14" t="s">
        <v>224</v>
      </c>
      <c r="F158" s="14" t="s">
        <v>225</v>
      </c>
      <c r="G158" s="15" t="s">
        <v>297</v>
      </c>
      <c r="H158" s="14" t="s">
        <v>298</v>
      </c>
      <c r="I158" s="17">
        <v>2</v>
      </c>
      <c r="J158" s="49">
        <v>145</v>
      </c>
      <c r="K158" s="49">
        <v>107.2</v>
      </c>
      <c r="L158" s="50">
        <v>26.068965517241399</v>
      </c>
      <c r="M158" s="14" t="s">
        <v>29</v>
      </c>
      <c r="N158" s="49">
        <v>214.4</v>
      </c>
      <c r="O158" s="49">
        <f>N158*0.2</f>
        <v>42.88</v>
      </c>
      <c r="P158" s="20">
        <f t="shared" si="3"/>
        <v>0.2</v>
      </c>
      <c r="Q158" s="21" t="s">
        <v>164</v>
      </c>
    </row>
    <row r="159" spans="1:17" s="22" customFormat="1" ht="11.25" outlineLevel="2" x14ac:dyDescent="0.2">
      <c r="A159" s="12">
        <v>77</v>
      </c>
      <c r="B159" s="12">
        <v>773605</v>
      </c>
      <c r="C159" s="13">
        <v>45140</v>
      </c>
      <c r="D159" s="12">
        <v>656</v>
      </c>
      <c r="E159" s="14" t="s">
        <v>72</v>
      </c>
      <c r="F159" s="14" t="s">
        <v>73</v>
      </c>
      <c r="G159" s="15" t="s">
        <v>69</v>
      </c>
      <c r="H159" s="14" t="s">
        <v>70</v>
      </c>
      <c r="I159" s="17">
        <v>1</v>
      </c>
      <c r="J159" s="49">
        <v>464</v>
      </c>
      <c r="K159" s="49">
        <v>342.5</v>
      </c>
      <c r="L159" s="50">
        <v>26.185344827586199</v>
      </c>
      <c r="M159" s="14" t="s">
        <v>71</v>
      </c>
      <c r="N159" s="49">
        <v>342.5</v>
      </c>
      <c r="O159" s="49">
        <v>68.5</v>
      </c>
      <c r="P159" s="20">
        <f t="shared" si="3"/>
        <v>0.2</v>
      </c>
      <c r="Q159" s="21" t="s">
        <v>164</v>
      </c>
    </row>
    <row r="160" spans="1:17" s="22" customFormat="1" ht="11.25" outlineLevel="2" x14ac:dyDescent="0.2">
      <c r="A160" s="12">
        <v>77</v>
      </c>
      <c r="B160" s="12">
        <v>773623</v>
      </c>
      <c r="C160" s="13">
        <v>45141</v>
      </c>
      <c r="D160" s="12">
        <v>656</v>
      </c>
      <c r="E160" s="14" t="s">
        <v>72</v>
      </c>
      <c r="F160" s="14" t="s">
        <v>73</v>
      </c>
      <c r="G160" s="15" t="s">
        <v>69</v>
      </c>
      <c r="H160" s="14" t="s">
        <v>70</v>
      </c>
      <c r="I160" s="17">
        <v>1</v>
      </c>
      <c r="J160" s="49">
        <v>464</v>
      </c>
      <c r="K160" s="49">
        <v>342.5</v>
      </c>
      <c r="L160" s="50">
        <v>26.185344827586199</v>
      </c>
      <c r="M160" s="14" t="s">
        <v>71</v>
      </c>
      <c r="N160" s="49">
        <v>342.5</v>
      </c>
      <c r="O160" s="49">
        <v>68.5</v>
      </c>
      <c r="P160" s="20">
        <f t="shared" si="3"/>
        <v>0.2</v>
      </c>
      <c r="Q160" s="21" t="s">
        <v>164</v>
      </c>
    </row>
    <row r="161" spans="1:17" s="22" customFormat="1" ht="11.25" outlineLevel="2" x14ac:dyDescent="0.2">
      <c r="A161" s="12">
        <v>77</v>
      </c>
      <c r="B161" s="12">
        <v>773641</v>
      </c>
      <c r="C161" s="13">
        <v>45141</v>
      </c>
      <c r="D161" s="12">
        <v>5608</v>
      </c>
      <c r="E161" s="14" t="s">
        <v>299</v>
      </c>
      <c r="F161" s="14" t="s">
        <v>300</v>
      </c>
      <c r="G161" s="15" t="s">
        <v>301</v>
      </c>
      <c r="H161" s="14" t="s">
        <v>302</v>
      </c>
      <c r="I161" s="17">
        <v>1</v>
      </c>
      <c r="J161" s="49">
        <v>174</v>
      </c>
      <c r="K161" s="49">
        <v>129.6</v>
      </c>
      <c r="L161" s="50">
        <v>25.517241379310299</v>
      </c>
      <c r="M161" s="14" t="s">
        <v>29</v>
      </c>
      <c r="N161" s="49">
        <v>129.6</v>
      </c>
      <c r="O161" s="49">
        <f t="shared" ref="O161:O166" si="4">N161*0.2</f>
        <v>25.92</v>
      </c>
      <c r="P161" s="20">
        <f t="shared" si="3"/>
        <v>0.2</v>
      </c>
      <c r="Q161" s="21" t="s">
        <v>164</v>
      </c>
    </row>
    <row r="162" spans="1:17" s="22" customFormat="1" ht="11.25" outlineLevel="2" x14ac:dyDescent="0.2">
      <c r="A162" s="12">
        <v>77</v>
      </c>
      <c r="B162" s="12">
        <v>773641</v>
      </c>
      <c r="C162" s="13">
        <v>45141</v>
      </c>
      <c r="D162" s="12">
        <v>5608</v>
      </c>
      <c r="E162" s="14" t="s">
        <v>299</v>
      </c>
      <c r="F162" s="14" t="s">
        <v>300</v>
      </c>
      <c r="G162" s="15" t="s">
        <v>303</v>
      </c>
      <c r="H162" s="14" t="s">
        <v>304</v>
      </c>
      <c r="I162" s="17">
        <v>1</v>
      </c>
      <c r="J162" s="49">
        <v>174</v>
      </c>
      <c r="K162" s="49">
        <v>129.6</v>
      </c>
      <c r="L162" s="50">
        <v>25.517241379310299</v>
      </c>
      <c r="M162" s="14" t="s">
        <v>29</v>
      </c>
      <c r="N162" s="49">
        <v>129.6</v>
      </c>
      <c r="O162" s="49">
        <f t="shared" si="4"/>
        <v>25.92</v>
      </c>
      <c r="P162" s="20">
        <f t="shared" si="3"/>
        <v>0.2</v>
      </c>
      <c r="Q162" s="21" t="s">
        <v>164</v>
      </c>
    </row>
    <row r="163" spans="1:17" s="22" customFormat="1" ht="11.25" outlineLevel="2" x14ac:dyDescent="0.2">
      <c r="A163" s="12">
        <v>77</v>
      </c>
      <c r="B163" s="12">
        <v>773641</v>
      </c>
      <c r="C163" s="13">
        <v>45141</v>
      </c>
      <c r="D163" s="12">
        <v>5608</v>
      </c>
      <c r="E163" s="14" t="s">
        <v>299</v>
      </c>
      <c r="F163" s="14" t="s">
        <v>300</v>
      </c>
      <c r="G163" s="15" t="s">
        <v>305</v>
      </c>
      <c r="H163" s="14" t="s">
        <v>306</v>
      </c>
      <c r="I163" s="17">
        <v>1</v>
      </c>
      <c r="J163" s="49">
        <v>174</v>
      </c>
      <c r="K163" s="49">
        <v>129.6</v>
      </c>
      <c r="L163" s="50">
        <v>25.517241379310299</v>
      </c>
      <c r="M163" s="14" t="s">
        <v>29</v>
      </c>
      <c r="N163" s="49">
        <v>129.6</v>
      </c>
      <c r="O163" s="49">
        <f t="shared" si="4"/>
        <v>25.92</v>
      </c>
      <c r="P163" s="20">
        <f t="shared" si="3"/>
        <v>0.2</v>
      </c>
      <c r="Q163" s="21" t="s">
        <v>164</v>
      </c>
    </row>
    <row r="164" spans="1:17" s="22" customFormat="1" ht="11.25" outlineLevel="2" x14ac:dyDescent="0.2">
      <c r="A164" s="12">
        <v>77</v>
      </c>
      <c r="B164" s="12">
        <v>773641</v>
      </c>
      <c r="C164" s="13">
        <v>45141</v>
      </c>
      <c r="D164" s="12">
        <v>5608</v>
      </c>
      <c r="E164" s="14" t="s">
        <v>299</v>
      </c>
      <c r="F164" s="14" t="s">
        <v>300</v>
      </c>
      <c r="G164" s="15" t="s">
        <v>307</v>
      </c>
      <c r="H164" s="14" t="s">
        <v>308</v>
      </c>
      <c r="I164" s="17">
        <v>1</v>
      </c>
      <c r="J164" s="49">
        <v>174</v>
      </c>
      <c r="K164" s="49">
        <v>129.6</v>
      </c>
      <c r="L164" s="50">
        <v>25.517241379310299</v>
      </c>
      <c r="M164" s="14" t="s">
        <v>29</v>
      </c>
      <c r="N164" s="49">
        <v>129.6</v>
      </c>
      <c r="O164" s="49">
        <f t="shared" si="4"/>
        <v>25.92</v>
      </c>
      <c r="P164" s="20">
        <f t="shared" si="3"/>
        <v>0.2</v>
      </c>
      <c r="Q164" s="21" t="s">
        <v>164</v>
      </c>
    </row>
    <row r="165" spans="1:17" s="22" customFormat="1" ht="11.25" outlineLevel="2" x14ac:dyDescent="0.2">
      <c r="A165" s="12">
        <v>77</v>
      </c>
      <c r="B165" s="12">
        <v>773641</v>
      </c>
      <c r="C165" s="13">
        <v>45141</v>
      </c>
      <c r="D165" s="12">
        <v>5608</v>
      </c>
      <c r="E165" s="14" t="s">
        <v>299</v>
      </c>
      <c r="F165" s="14" t="s">
        <v>300</v>
      </c>
      <c r="G165" s="15" t="s">
        <v>309</v>
      </c>
      <c r="H165" s="14" t="s">
        <v>310</v>
      </c>
      <c r="I165" s="17">
        <v>1</v>
      </c>
      <c r="J165" s="49">
        <v>174</v>
      </c>
      <c r="K165" s="49">
        <v>129.6</v>
      </c>
      <c r="L165" s="50">
        <v>25.517241379310299</v>
      </c>
      <c r="M165" s="14" t="s">
        <v>29</v>
      </c>
      <c r="N165" s="49">
        <v>129.6</v>
      </c>
      <c r="O165" s="49">
        <f t="shared" si="4"/>
        <v>25.92</v>
      </c>
      <c r="P165" s="20">
        <f t="shared" si="3"/>
        <v>0.2</v>
      </c>
      <c r="Q165" s="21" t="s">
        <v>164</v>
      </c>
    </row>
    <row r="166" spans="1:17" s="22" customFormat="1" ht="11.25" outlineLevel="2" x14ac:dyDescent="0.2">
      <c r="A166" s="12">
        <v>77</v>
      </c>
      <c r="B166" s="12">
        <v>773651</v>
      </c>
      <c r="C166" s="13">
        <v>45141</v>
      </c>
      <c r="D166" s="12">
        <v>966</v>
      </c>
      <c r="E166" s="14" t="s">
        <v>311</v>
      </c>
      <c r="F166" s="14" t="s">
        <v>53</v>
      </c>
      <c r="G166" s="15" t="s">
        <v>54</v>
      </c>
      <c r="H166" s="14" t="s">
        <v>51</v>
      </c>
      <c r="I166" s="17">
        <v>20</v>
      </c>
      <c r="J166" s="49">
        <v>260</v>
      </c>
      <c r="K166" s="49">
        <v>99</v>
      </c>
      <c r="L166" s="50">
        <v>61.923076923076898</v>
      </c>
      <c r="M166" s="14" t="s">
        <v>24</v>
      </c>
      <c r="N166" s="49">
        <v>1980</v>
      </c>
      <c r="O166" s="49">
        <f t="shared" si="4"/>
        <v>396</v>
      </c>
      <c r="P166" s="20">
        <f t="shared" si="3"/>
        <v>0.2</v>
      </c>
      <c r="Q166" s="21" t="s">
        <v>164</v>
      </c>
    </row>
    <row r="167" spans="1:17" s="22" customFormat="1" ht="11.25" outlineLevel="2" x14ac:dyDescent="0.2">
      <c r="A167" s="12">
        <v>77</v>
      </c>
      <c r="B167" s="12">
        <v>773652</v>
      </c>
      <c r="C167" s="13">
        <v>45141</v>
      </c>
      <c r="D167" s="12">
        <v>1852</v>
      </c>
      <c r="E167" s="14" t="s">
        <v>93</v>
      </c>
      <c r="F167" s="14" t="s">
        <v>94</v>
      </c>
      <c r="G167" s="15" t="s">
        <v>312</v>
      </c>
      <c r="H167" s="14" t="s">
        <v>313</v>
      </c>
      <c r="I167" s="17">
        <v>4</v>
      </c>
      <c r="J167" s="49">
        <v>26</v>
      </c>
      <c r="K167" s="49">
        <v>26</v>
      </c>
      <c r="L167" s="50">
        <v>0</v>
      </c>
      <c r="M167" s="14" t="s">
        <v>47</v>
      </c>
      <c r="N167" s="49">
        <v>104</v>
      </c>
      <c r="O167" s="49">
        <v>20.8</v>
      </c>
      <c r="P167" s="20">
        <f t="shared" si="3"/>
        <v>0.2</v>
      </c>
      <c r="Q167" s="21" t="s">
        <v>164</v>
      </c>
    </row>
    <row r="168" spans="1:17" s="22" customFormat="1" ht="11.25" outlineLevel="2" x14ac:dyDescent="0.2">
      <c r="A168" s="12">
        <v>77</v>
      </c>
      <c r="B168" s="12">
        <v>773652</v>
      </c>
      <c r="C168" s="13">
        <v>45141</v>
      </c>
      <c r="D168" s="12">
        <v>1852</v>
      </c>
      <c r="E168" s="14" t="s">
        <v>93</v>
      </c>
      <c r="F168" s="14" t="s">
        <v>94</v>
      </c>
      <c r="G168" s="15" t="s">
        <v>314</v>
      </c>
      <c r="H168" s="14" t="s">
        <v>315</v>
      </c>
      <c r="I168" s="17">
        <v>4</v>
      </c>
      <c r="J168" s="49">
        <v>26</v>
      </c>
      <c r="K168" s="49">
        <v>26</v>
      </c>
      <c r="L168" s="50">
        <v>0</v>
      </c>
      <c r="M168" s="14" t="s">
        <v>47</v>
      </c>
      <c r="N168" s="49">
        <v>104</v>
      </c>
      <c r="O168" s="49">
        <v>20.8</v>
      </c>
      <c r="P168" s="20">
        <f t="shared" si="3"/>
        <v>0.2</v>
      </c>
      <c r="Q168" s="21" t="s">
        <v>164</v>
      </c>
    </row>
    <row r="169" spans="1:17" s="22" customFormat="1" ht="11.25" outlineLevel="2" x14ac:dyDescent="0.2">
      <c r="A169" s="12">
        <v>77</v>
      </c>
      <c r="B169" s="12">
        <v>773661</v>
      </c>
      <c r="C169" s="13">
        <v>45141</v>
      </c>
      <c r="D169" s="12">
        <v>1300</v>
      </c>
      <c r="E169" s="14" t="s">
        <v>48</v>
      </c>
      <c r="F169" s="14" t="s">
        <v>49</v>
      </c>
      <c r="G169" s="15" t="s">
        <v>50</v>
      </c>
      <c r="H169" s="14" t="s">
        <v>51</v>
      </c>
      <c r="I169" s="17">
        <v>1</v>
      </c>
      <c r="J169" s="49">
        <v>260</v>
      </c>
      <c r="K169" s="49">
        <v>110</v>
      </c>
      <c r="L169" s="50">
        <v>57.692307692307701</v>
      </c>
      <c r="M169" s="14" t="s">
        <v>24</v>
      </c>
      <c r="N169" s="49">
        <v>110</v>
      </c>
      <c r="O169" s="49">
        <f>N169*0.2</f>
        <v>22</v>
      </c>
      <c r="P169" s="20">
        <f t="shared" si="3"/>
        <v>0.2</v>
      </c>
      <c r="Q169" s="21" t="s">
        <v>164</v>
      </c>
    </row>
    <row r="170" spans="1:17" s="22" customFormat="1" ht="11.25" outlineLevel="2" x14ac:dyDescent="0.2">
      <c r="A170" s="12">
        <v>77</v>
      </c>
      <c r="B170" s="12">
        <v>773677</v>
      </c>
      <c r="C170" s="13">
        <v>45142</v>
      </c>
      <c r="D170" s="12">
        <v>4665</v>
      </c>
      <c r="E170" s="14" t="s">
        <v>64</v>
      </c>
      <c r="F170" s="14" t="s">
        <v>65</v>
      </c>
      <c r="G170" s="15" t="s">
        <v>316</v>
      </c>
      <c r="H170" s="14" t="s">
        <v>317</v>
      </c>
      <c r="I170" s="17">
        <v>6</v>
      </c>
      <c r="J170" s="49">
        <v>192</v>
      </c>
      <c r="K170" s="49">
        <v>192</v>
      </c>
      <c r="L170" s="50">
        <v>0</v>
      </c>
      <c r="M170" s="14" t="s">
        <v>47</v>
      </c>
      <c r="N170" s="49">
        <v>1152</v>
      </c>
      <c r="O170" s="49">
        <v>230.4</v>
      </c>
      <c r="P170" s="20">
        <f t="shared" si="3"/>
        <v>0.2</v>
      </c>
      <c r="Q170" s="21" t="s">
        <v>164</v>
      </c>
    </row>
    <row r="171" spans="1:17" s="22" customFormat="1" ht="11.25" outlineLevel="2" x14ac:dyDescent="0.2">
      <c r="A171" s="12">
        <v>77</v>
      </c>
      <c r="B171" s="12">
        <v>773705</v>
      </c>
      <c r="C171" s="13">
        <v>45142</v>
      </c>
      <c r="D171" s="12">
        <v>984</v>
      </c>
      <c r="E171" s="14" t="s">
        <v>291</v>
      </c>
      <c r="F171" s="14" t="s">
        <v>292</v>
      </c>
      <c r="G171" s="15" t="s">
        <v>293</v>
      </c>
      <c r="H171" s="14" t="s">
        <v>294</v>
      </c>
      <c r="I171" s="17">
        <v>5</v>
      </c>
      <c r="J171" s="49">
        <v>190</v>
      </c>
      <c r="K171" s="49">
        <v>190</v>
      </c>
      <c r="L171" s="50">
        <v>0</v>
      </c>
      <c r="M171" s="14" t="s">
        <v>47</v>
      </c>
      <c r="N171" s="49">
        <v>950</v>
      </c>
      <c r="O171" s="49">
        <v>190</v>
      </c>
      <c r="P171" s="20">
        <f t="shared" si="3"/>
        <v>0.2</v>
      </c>
      <c r="Q171" s="21" t="s">
        <v>164</v>
      </c>
    </row>
    <row r="172" spans="1:17" s="22" customFormat="1" ht="11.25" outlineLevel="2" x14ac:dyDescent="0.2">
      <c r="A172" s="12">
        <v>77</v>
      </c>
      <c r="B172" s="12">
        <v>773736</v>
      </c>
      <c r="C172" s="13">
        <v>45142</v>
      </c>
      <c r="D172" s="12">
        <v>2456</v>
      </c>
      <c r="E172" s="14" t="s">
        <v>87</v>
      </c>
      <c r="F172" s="14" t="s">
        <v>59</v>
      </c>
      <c r="G172" s="15" t="s">
        <v>60</v>
      </c>
      <c r="H172" s="14" t="s">
        <v>61</v>
      </c>
      <c r="I172" s="17">
        <v>2</v>
      </c>
      <c r="J172" s="49">
        <v>238</v>
      </c>
      <c r="K172" s="49">
        <v>238</v>
      </c>
      <c r="L172" s="50">
        <v>25</v>
      </c>
      <c r="M172" s="14" t="s">
        <v>47</v>
      </c>
      <c r="N172" s="49">
        <v>357</v>
      </c>
      <c r="O172" s="49">
        <v>60.69</v>
      </c>
      <c r="P172" s="20">
        <f t="shared" si="3"/>
        <v>0.16999999999999998</v>
      </c>
      <c r="Q172" s="21" t="s">
        <v>164</v>
      </c>
    </row>
    <row r="173" spans="1:17" s="22" customFormat="1" ht="11.25" outlineLevel="2" x14ac:dyDescent="0.2">
      <c r="A173" s="12">
        <v>77</v>
      </c>
      <c r="B173" s="12">
        <v>773736</v>
      </c>
      <c r="C173" s="13">
        <v>45142</v>
      </c>
      <c r="D173" s="12">
        <v>2456</v>
      </c>
      <c r="E173" s="14" t="s">
        <v>87</v>
      </c>
      <c r="F173" s="14" t="s">
        <v>59</v>
      </c>
      <c r="G173" s="15" t="s">
        <v>60</v>
      </c>
      <c r="H173" s="14" t="s">
        <v>61</v>
      </c>
      <c r="I173" s="17">
        <v>2</v>
      </c>
      <c r="J173" s="49">
        <v>238</v>
      </c>
      <c r="K173" s="49">
        <v>238</v>
      </c>
      <c r="L173" s="50">
        <v>25</v>
      </c>
      <c r="M173" s="14" t="s">
        <v>47</v>
      </c>
      <c r="N173" s="49">
        <v>357</v>
      </c>
      <c r="O173" s="49">
        <v>60.69</v>
      </c>
      <c r="P173" s="20">
        <f t="shared" si="3"/>
        <v>0.16999999999999998</v>
      </c>
      <c r="Q173" s="21" t="s">
        <v>164</v>
      </c>
    </row>
    <row r="174" spans="1:17" s="22" customFormat="1" ht="11.25" outlineLevel="2" x14ac:dyDescent="0.2">
      <c r="A174" s="12">
        <v>77</v>
      </c>
      <c r="B174" s="12">
        <v>773839</v>
      </c>
      <c r="C174" s="13">
        <v>45146</v>
      </c>
      <c r="D174" s="12">
        <v>656</v>
      </c>
      <c r="E174" s="14" t="s">
        <v>72</v>
      </c>
      <c r="F174" s="14" t="s">
        <v>73</v>
      </c>
      <c r="G174" s="15" t="s">
        <v>69</v>
      </c>
      <c r="H174" s="14" t="s">
        <v>70</v>
      </c>
      <c r="I174" s="17">
        <v>2</v>
      </c>
      <c r="J174" s="49">
        <v>464</v>
      </c>
      <c r="K174" s="49">
        <v>342.5</v>
      </c>
      <c r="L174" s="50">
        <v>26.185344827586199</v>
      </c>
      <c r="M174" s="14" t="s">
        <v>71</v>
      </c>
      <c r="N174" s="49">
        <v>685</v>
      </c>
      <c r="O174" s="49">
        <v>137</v>
      </c>
      <c r="P174" s="20">
        <f t="shared" si="3"/>
        <v>0.2</v>
      </c>
      <c r="Q174" s="21" t="s">
        <v>164</v>
      </c>
    </row>
    <row r="175" spans="1:17" s="22" customFormat="1" ht="11.25" outlineLevel="2" x14ac:dyDescent="0.2">
      <c r="A175" s="12">
        <v>77</v>
      </c>
      <c r="B175" s="12">
        <v>774015</v>
      </c>
      <c r="C175" s="13">
        <v>45148</v>
      </c>
      <c r="D175" s="12">
        <v>1140</v>
      </c>
      <c r="E175" s="14" t="s">
        <v>215</v>
      </c>
      <c r="F175" s="14" t="s">
        <v>208</v>
      </c>
      <c r="G175" s="15" t="s">
        <v>54</v>
      </c>
      <c r="H175" s="14" t="s">
        <v>51</v>
      </c>
      <c r="I175" s="17">
        <v>2</v>
      </c>
      <c r="J175" s="49">
        <v>260</v>
      </c>
      <c r="K175" s="49">
        <v>110</v>
      </c>
      <c r="L175" s="50">
        <v>57.692307692307701</v>
      </c>
      <c r="M175" s="14" t="s">
        <v>24</v>
      </c>
      <c r="N175" s="49">
        <v>220</v>
      </c>
      <c r="O175" s="49">
        <f>N175*0.2</f>
        <v>44</v>
      </c>
      <c r="P175" s="20">
        <f t="shared" si="3"/>
        <v>0.2</v>
      </c>
      <c r="Q175" s="21" t="s">
        <v>164</v>
      </c>
    </row>
    <row r="176" spans="1:17" s="22" customFormat="1" ht="11.25" outlineLevel="2" x14ac:dyDescent="0.2">
      <c r="A176" s="12">
        <v>77</v>
      </c>
      <c r="B176" s="12">
        <v>774061</v>
      </c>
      <c r="C176" s="13">
        <v>45149</v>
      </c>
      <c r="D176" s="12">
        <v>2067</v>
      </c>
      <c r="E176" s="14" t="s">
        <v>55</v>
      </c>
      <c r="F176" s="14" t="s">
        <v>53</v>
      </c>
      <c r="G176" s="15" t="s">
        <v>318</v>
      </c>
      <c r="H176" s="14" t="s">
        <v>319</v>
      </c>
      <c r="I176" s="17">
        <v>4</v>
      </c>
      <c r="J176" s="49">
        <v>244</v>
      </c>
      <c r="K176" s="49">
        <v>244</v>
      </c>
      <c r="L176" s="50">
        <v>0</v>
      </c>
      <c r="M176" s="14" t="s">
        <v>21</v>
      </c>
      <c r="N176" s="49">
        <v>976</v>
      </c>
      <c r="O176" s="49">
        <v>292.8</v>
      </c>
      <c r="P176" s="20">
        <f t="shared" si="3"/>
        <v>0.3</v>
      </c>
      <c r="Q176" s="21" t="s">
        <v>164</v>
      </c>
    </row>
    <row r="177" spans="1:17" s="22" customFormat="1" ht="11.25" outlineLevel="2" x14ac:dyDescent="0.2">
      <c r="A177" s="12">
        <v>77</v>
      </c>
      <c r="B177" s="12">
        <v>774123</v>
      </c>
      <c r="C177" s="13">
        <v>45152</v>
      </c>
      <c r="D177" s="12">
        <v>1648</v>
      </c>
      <c r="E177" s="14" t="s">
        <v>320</v>
      </c>
      <c r="F177" s="14" t="s">
        <v>321</v>
      </c>
      <c r="G177" s="15" t="s">
        <v>322</v>
      </c>
      <c r="H177" s="14" t="s">
        <v>323</v>
      </c>
      <c r="I177" s="17">
        <v>3</v>
      </c>
      <c r="J177" s="49">
        <v>249</v>
      </c>
      <c r="K177" s="49">
        <v>249</v>
      </c>
      <c r="L177" s="50">
        <v>0</v>
      </c>
      <c r="M177" s="14" t="s">
        <v>24</v>
      </c>
      <c r="N177" s="49">
        <v>747</v>
      </c>
      <c r="O177" s="49">
        <v>186.75</v>
      </c>
      <c r="P177" s="20">
        <f t="shared" si="3"/>
        <v>0.25</v>
      </c>
      <c r="Q177" s="21" t="s">
        <v>164</v>
      </c>
    </row>
    <row r="178" spans="1:17" s="22" customFormat="1" ht="11.25" outlineLevel="2" x14ac:dyDescent="0.2">
      <c r="A178" s="12">
        <v>77</v>
      </c>
      <c r="B178" s="12">
        <v>774165</v>
      </c>
      <c r="C178" s="13">
        <v>45152</v>
      </c>
      <c r="D178" s="12">
        <v>1852</v>
      </c>
      <c r="E178" s="14" t="s">
        <v>203</v>
      </c>
      <c r="F178" s="14" t="s">
        <v>204</v>
      </c>
      <c r="G178" s="15" t="s">
        <v>205</v>
      </c>
      <c r="H178" s="14" t="s">
        <v>206</v>
      </c>
      <c r="I178" s="17">
        <v>1</v>
      </c>
      <c r="J178" s="49">
        <v>245</v>
      </c>
      <c r="K178" s="49">
        <v>233</v>
      </c>
      <c r="L178" s="50">
        <v>4.8979591836734704</v>
      </c>
      <c r="M178" s="14" t="s">
        <v>24</v>
      </c>
      <c r="N178" s="49">
        <v>233</v>
      </c>
      <c r="O178" s="49">
        <v>55.967551020408202</v>
      </c>
      <c r="P178" s="20">
        <f t="shared" si="3"/>
        <v>0.24020408163265322</v>
      </c>
      <c r="Q178" s="21" t="s">
        <v>164</v>
      </c>
    </row>
    <row r="179" spans="1:17" s="22" customFormat="1" ht="11.25" outlineLevel="2" x14ac:dyDescent="0.2">
      <c r="A179" s="12">
        <v>77</v>
      </c>
      <c r="B179" s="12">
        <v>774188</v>
      </c>
      <c r="C179" s="13">
        <v>45152</v>
      </c>
      <c r="D179" s="12">
        <v>1300</v>
      </c>
      <c r="E179" s="14" t="s">
        <v>48</v>
      </c>
      <c r="F179" s="14" t="s">
        <v>49</v>
      </c>
      <c r="G179" s="15" t="s">
        <v>50</v>
      </c>
      <c r="H179" s="14" t="s">
        <v>51</v>
      </c>
      <c r="I179" s="17">
        <v>2</v>
      </c>
      <c r="J179" s="49">
        <v>260</v>
      </c>
      <c r="K179" s="49">
        <v>110</v>
      </c>
      <c r="L179" s="50">
        <v>57.692307692307701</v>
      </c>
      <c r="M179" s="14" t="s">
        <v>24</v>
      </c>
      <c r="N179" s="49">
        <v>220</v>
      </c>
      <c r="O179" s="49">
        <f>N179*0.2</f>
        <v>44</v>
      </c>
      <c r="P179" s="20">
        <f t="shared" si="3"/>
        <v>0.2</v>
      </c>
      <c r="Q179" s="21" t="s">
        <v>164</v>
      </c>
    </row>
    <row r="180" spans="1:17" s="22" customFormat="1" ht="11.25" outlineLevel="2" x14ac:dyDescent="0.2">
      <c r="A180" s="12">
        <v>77</v>
      </c>
      <c r="B180" s="12">
        <v>774192</v>
      </c>
      <c r="C180" s="13">
        <v>45153</v>
      </c>
      <c r="D180" s="12">
        <v>1653</v>
      </c>
      <c r="E180" s="14" t="s">
        <v>324</v>
      </c>
      <c r="F180" s="14" t="s">
        <v>325</v>
      </c>
      <c r="G180" s="15" t="s">
        <v>169</v>
      </c>
      <c r="H180" s="14" t="s">
        <v>170</v>
      </c>
      <c r="I180" s="17">
        <v>1</v>
      </c>
      <c r="J180" s="49">
        <v>38</v>
      </c>
      <c r="K180" s="49">
        <v>27.2</v>
      </c>
      <c r="L180" s="50">
        <v>28.421052631578899</v>
      </c>
      <c r="M180" s="14" t="s">
        <v>29</v>
      </c>
      <c r="N180" s="49">
        <v>27.2</v>
      </c>
      <c r="O180" s="49">
        <f>N180*0.2</f>
        <v>5.44</v>
      </c>
      <c r="P180" s="20">
        <f t="shared" si="3"/>
        <v>0.2</v>
      </c>
      <c r="Q180" s="21" t="s">
        <v>164</v>
      </c>
    </row>
    <row r="181" spans="1:17" s="22" customFormat="1" ht="11.25" outlineLevel="2" x14ac:dyDescent="0.2">
      <c r="A181" s="12">
        <v>77</v>
      </c>
      <c r="B181" s="12">
        <v>774192</v>
      </c>
      <c r="C181" s="13">
        <v>45153</v>
      </c>
      <c r="D181" s="12">
        <v>1653</v>
      </c>
      <c r="E181" s="14" t="s">
        <v>324</v>
      </c>
      <c r="F181" s="14" t="s">
        <v>325</v>
      </c>
      <c r="G181" s="15" t="s">
        <v>171</v>
      </c>
      <c r="H181" s="14" t="s">
        <v>172</v>
      </c>
      <c r="I181" s="17">
        <v>1</v>
      </c>
      <c r="J181" s="49">
        <v>40</v>
      </c>
      <c r="K181" s="49">
        <v>28.8</v>
      </c>
      <c r="L181" s="50">
        <v>28</v>
      </c>
      <c r="M181" s="14" t="s">
        <v>29</v>
      </c>
      <c r="N181" s="49">
        <v>28.8</v>
      </c>
      <c r="O181" s="49">
        <f>N181*0.2</f>
        <v>5.7600000000000007</v>
      </c>
      <c r="P181" s="20">
        <f t="shared" si="3"/>
        <v>0.2</v>
      </c>
      <c r="Q181" s="21" t="s">
        <v>164</v>
      </c>
    </row>
    <row r="182" spans="1:17" s="22" customFormat="1" ht="11.25" outlineLevel="2" x14ac:dyDescent="0.2">
      <c r="A182" s="12">
        <v>77</v>
      </c>
      <c r="B182" s="12">
        <v>774195</v>
      </c>
      <c r="C182" s="13">
        <v>45153</v>
      </c>
      <c r="D182" s="12">
        <v>1852</v>
      </c>
      <c r="E182" s="14" t="s">
        <v>93</v>
      </c>
      <c r="F182" s="14" t="s">
        <v>94</v>
      </c>
      <c r="G182" s="15" t="s">
        <v>326</v>
      </c>
      <c r="H182" s="14" t="s">
        <v>327</v>
      </c>
      <c r="I182" s="17">
        <v>3</v>
      </c>
      <c r="J182" s="49">
        <v>177</v>
      </c>
      <c r="K182" s="49">
        <v>177</v>
      </c>
      <c r="L182" s="50">
        <v>0</v>
      </c>
      <c r="M182" s="14" t="s">
        <v>24</v>
      </c>
      <c r="N182" s="49">
        <v>531</v>
      </c>
      <c r="O182" s="49">
        <v>132.75</v>
      </c>
      <c r="P182" s="20">
        <f t="shared" si="3"/>
        <v>0.25</v>
      </c>
      <c r="Q182" s="21" t="s">
        <v>164</v>
      </c>
    </row>
    <row r="183" spans="1:17" s="22" customFormat="1" ht="11.25" outlineLevel="2" x14ac:dyDescent="0.2">
      <c r="A183" s="12">
        <v>77</v>
      </c>
      <c r="B183" s="12">
        <v>774195</v>
      </c>
      <c r="C183" s="13">
        <v>45153</v>
      </c>
      <c r="D183" s="12">
        <v>1852</v>
      </c>
      <c r="E183" s="14" t="s">
        <v>93</v>
      </c>
      <c r="F183" s="14" t="s">
        <v>94</v>
      </c>
      <c r="G183" s="15" t="s">
        <v>326</v>
      </c>
      <c r="H183" s="14" t="s">
        <v>327</v>
      </c>
      <c r="I183" s="17">
        <v>3</v>
      </c>
      <c r="J183" s="49">
        <v>177</v>
      </c>
      <c r="K183" s="49">
        <v>177</v>
      </c>
      <c r="L183" s="50">
        <v>0</v>
      </c>
      <c r="M183" s="14" t="s">
        <v>24</v>
      </c>
      <c r="N183" s="49">
        <v>531</v>
      </c>
      <c r="O183" s="49">
        <v>132.75</v>
      </c>
      <c r="P183" s="20">
        <f t="shared" si="3"/>
        <v>0.25</v>
      </c>
      <c r="Q183" s="21" t="s">
        <v>164</v>
      </c>
    </row>
    <row r="184" spans="1:17" s="22" customFormat="1" ht="11.25" outlineLevel="2" x14ac:dyDescent="0.2">
      <c r="A184" s="12">
        <v>77</v>
      </c>
      <c r="B184" s="12">
        <v>774285</v>
      </c>
      <c r="C184" s="13">
        <v>45154</v>
      </c>
      <c r="D184" s="12">
        <v>997</v>
      </c>
      <c r="E184" s="14" t="s">
        <v>328</v>
      </c>
      <c r="F184" s="14" t="s">
        <v>329</v>
      </c>
      <c r="G184" s="15" t="s">
        <v>330</v>
      </c>
      <c r="H184" s="14" t="s">
        <v>331</v>
      </c>
      <c r="I184" s="17">
        <v>1</v>
      </c>
      <c r="J184" s="49">
        <v>665</v>
      </c>
      <c r="K184" s="49">
        <v>547.5</v>
      </c>
      <c r="L184" s="50">
        <v>17.669172932330799</v>
      </c>
      <c r="M184" s="14" t="s">
        <v>71</v>
      </c>
      <c r="N184" s="49">
        <v>547.5</v>
      </c>
      <c r="O184" s="49">
        <v>120.41741071428572</v>
      </c>
      <c r="P184" s="20">
        <f t="shared" si="3"/>
        <v>0.21994047619047621</v>
      </c>
      <c r="Q184" s="21" t="s">
        <v>164</v>
      </c>
    </row>
    <row r="185" spans="1:17" s="22" customFormat="1" ht="11.25" outlineLevel="2" x14ac:dyDescent="0.2">
      <c r="A185" s="12">
        <v>77</v>
      </c>
      <c r="B185" s="12">
        <v>774321</v>
      </c>
      <c r="C185" s="13">
        <v>45154</v>
      </c>
      <c r="D185" s="12">
        <v>656</v>
      </c>
      <c r="E185" s="14" t="s">
        <v>72</v>
      </c>
      <c r="F185" s="14" t="s">
        <v>73</v>
      </c>
      <c r="G185" s="15" t="s">
        <v>69</v>
      </c>
      <c r="H185" s="14" t="s">
        <v>70</v>
      </c>
      <c r="I185" s="17">
        <v>1</v>
      </c>
      <c r="J185" s="49">
        <v>464</v>
      </c>
      <c r="K185" s="49">
        <v>342.5</v>
      </c>
      <c r="L185" s="50">
        <v>26.185344827586199</v>
      </c>
      <c r="M185" s="14" t="s">
        <v>71</v>
      </c>
      <c r="N185" s="49">
        <v>342.5</v>
      </c>
      <c r="O185" s="49">
        <v>68.5</v>
      </c>
      <c r="P185" s="20">
        <f t="shared" si="3"/>
        <v>0.2</v>
      </c>
      <c r="Q185" s="21" t="s">
        <v>164</v>
      </c>
    </row>
    <row r="186" spans="1:17" s="22" customFormat="1" ht="11.25" outlineLevel="2" x14ac:dyDescent="0.2">
      <c r="A186" s="12">
        <v>77</v>
      </c>
      <c r="B186" s="12">
        <v>774352</v>
      </c>
      <c r="C186" s="13">
        <v>45154</v>
      </c>
      <c r="D186" s="12">
        <v>656</v>
      </c>
      <c r="E186" s="14" t="s">
        <v>72</v>
      </c>
      <c r="F186" s="14" t="s">
        <v>73</v>
      </c>
      <c r="G186" s="15" t="s">
        <v>54</v>
      </c>
      <c r="H186" s="14" t="s">
        <v>51</v>
      </c>
      <c r="I186" s="17">
        <v>2</v>
      </c>
      <c r="J186" s="49">
        <v>260</v>
      </c>
      <c r="K186" s="49">
        <v>110</v>
      </c>
      <c r="L186" s="50">
        <v>57.692307692307701</v>
      </c>
      <c r="M186" s="14" t="s">
        <v>24</v>
      </c>
      <c r="N186" s="49">
        <v>220</v>
      </c>
      <c r="O186" s="49">
        <f>N186*0.2</f>
        <v>44</v>
      </c>
      <c r="P186" s="20">
        <f t="shared" si="3"/>
        <v>0.2</v>
      </c>
      <c r="Q186" s="21" t="s">
        <v>164</v>
      </c>
    </row>
    <row r="187" spans="1:17" s="22" customFormat="1" ht="11.25" outlineLevel="2" x14ac:dyDescent="0.2">
      <c r="A187" s="12">
        <v>77</v>
      </c>
      <c r="B187" s="12">
        <v>774360</v>
      </c>
      <c r="C187" s="13">
        <v>45154</v>
      </c>
      <c r="D187" s="12">
        <v>1189</v>
      </c>
      <c r="E187" s="14" t="s">
        <v>332</v>
      </c>
      <c r="F187" s="14" t="s">
        <v>333</v>
      </c>
      <c r="G187" s="15" t="s">
        <v>334</v>
      </c>
      <c r="H187" s="14" t="s">
        <v>335</v>
      </c>
      <c r="I187" s="17">
        <v>3</v>
      </c>
      <c r="J187" s="49">
        <v>278</v>
      </c>
      <c r="K187" s="49">
        <v>207.2</v>
      </c>
      <c r="L187" s="50">
        <v>25.467625899280598</v>
      </c>
      <c r="M187" s="14" t="s">
        <v>29</v>
      </c>
      <c r="N187" s="49">
        <v>621.6</v>
      </c>
      <c r="O187" s="49">
        <f>N187*0.2</f>
        <v>124.32000000000001</v>
      </c>
      <c r="P187" s="20">
        <f t="shared" si="3"/>
        <v>0.2</v>
      </c>
      <c r="Q187" s="21" t="s">
        <v>164</v>
      </c>
    </row>
    <row r="188" spans="1:17" s="22" customFormat="1" ht="11.25" outlineLevel="2" x14ac:dyDescent="0.2">
      <c r="A188" s="12">
        <v>77</v>
      </c>
      <c r="B188" s="12">
        <v>774365</v>
      </c>
      <c r="C188" s="13">
        <v>45154</v>
      </c>
      <c r="D188" s="12">
        <v>1757</v>
      </c>
      <c r="E188" s="14" t="s">
        <v>90</v>
      </c>
      <c r="F188" s="14" t="s">
        <v>91</v>
      </c>
      <c r="G188" s="15" t="s">
        <v>336</v>
      </c>
      <c r="H188" s="14" t="s">
        <v>337</v>
      </c>
      <c r="I188" s="17">
        <v>4</v>
      </c>
      <c r="J188" s="49">
        <v>143</v>
      </c>
      <c r="K188" s="49">
        <v>143</v>
      </c>
      <c r="L188" s="50">
        <v>0</v>
      </c>
      <c r="M188" s="14" t="s">
        <v>24</v>
      </c>
      <c r="N188" s="49">
        <v>572</v>
      </c>
      <c r="O188" s="49">
        <v>143</v>
      </c>
      <c r="P188" s="20">
        <f t="shared" si="3"/>
        <v>0.25</v>
      </c>
      <c r="Q188" s="21" t="s">
        <v>164</v>
      </c>
    </row>
    <row r="189" spans="1:17" s="22" customFormat="1" ht="11.25" outlineLevel="2" x14ac:dyDescent="0.2">
      <c r="A189" s="12">
        <v>77</v>
      </c>
      <c r="B189" s="12">
        <v>774366</v>
      </c>
      <c r="C189" s="13">
        <v>45154</v>
      </c>
      <c r="D189" s="12">
        <v>1757</v>
      </c>
      <c r="E189" s="14" t="s">
        <v>90</v>
      </c>
      <c r="F189" s="14" t="s">
        <v>91</v>
      </c>
      <c r="G189" s="15" t="s">
        <v>336</v>
      </c>
      <c r="H189" s="14" t="s">
        <v>337</v>
      </c>
      <c r="I189" s="17">
        <v>2</v>
      </c>
      <c r="J189" s="49">
        <v>143</v>
      </c>
      <c r="K189" s="49">
        <v>133</v>
      </c>
      <c r="L189" s="50">
        <v>6.9930069930069898</v>
      </c>
      <c r="M189" s="14" t="s">
        <v>24</v>
      </c>
      <c r="N189" s="49">
        <v>266</v>
      </c>
      <c r="O189" s="49">
        <v>62.779720279720301</v>
      </c>
      <c r="P189" s="20">
        <f t="shared" si="3"/>
        <v>0.2360139860139861</v>
      </c>
      <c r="Q189" s="21" t="s">
        <v>164</v>
      </c>
    </row>
    <row r="190" spans="1:17" s="22" customFormat="1" ht="11.25" outlineLevel="2" x14ac:dyDescent="0.2">
      <c r="A190" s="12">
        <v>77</v>
      </c>
      <c r="B190" s="12">
        <v>774414</v>
      </c>
      <c r="C190" s="13">
        <v>45154</v>
      </c>
      <c r="D190" s="12">
        <v>656</v>
      </c>
      <c r="E190" s="14" t="s">
        <v>72</v>
      </c>
      <c r="F190" s="14" t="s">
        <v>73</v>
      </c>
      <c r="G190" s="15" t="s">
        <v>69</v>
      </c>
      <c r="H190" s="14" t="s">
        <v>70</v>
      </c>
      <c r="I190" s="17">
        <v>3</v>
      </c>
      <c r="J190" s="49">
        <v>464</v>
      </c>
      <c r="K190" s="49">
        <v>342.5</v>
      </c>
      <c r="L190" s="50">
        <v>26.185344827586199</v>
      </c>
      <c r="M190" s="14" t="s">
        <v>71</v>
      </c>
      <c r="N190" s="49">
        <v>1027.5</v>
      </c>
      <c r="O190" s="49">
        <v>205.5</v>
      </c>
      <c r="P190" s="20">
        <f t="shared" si="3"/>
        <v>0.2</v>
      </c>
      <c r="Q190" s="21" t="s">
        <v>164</v>
      </c>
    </row>
    <row r="191" spans="1:17" s="22" customFormat="1" ht="11.25" outlineLevel="2" x14ac:dyDescent="0.2">
      <c r="A191" s="12">
        <v>77</v>
      </c>
      <c r="B191" s="12">
        <v>774427</v>
      </c>
      <c r="C191" s="13">
        <v>45154</v>
      </c>
      <c r="D191" s="12">
        <v>1189</v>
      </c>
      <c r="E191" s="14" t="s">
        <v>332</v>
      </c>
      <c r="F191" s="14" t="s">
        <v>333</v>
      </c>
      <c r="G191" s="15" t="s">
        <v>69</v>
      </c>
      <c r="H191" s="14" t="s">
        <v>70</v>
      </c>
      <c r="I191" s="17">
        <v>1</v>
      </c>
      <c r="J191" s="49">
        <v>464</v>
      </c>
      <c r="K191" s="49">
        <v>350</v>
      </c>
      <c r="L191" s="50">
        <v>24.568965517241399</v>
      </c>
      <c r="M191" s="14" t="s">
        <v>71</v>
      </c>
      <c r="N191" s="49">
        <v>350</v>
      </c>
      <c r="O191" s="49">
        <v>17.5</v>
      </c>
      <c r="P191" s="20">
        <f t="shared" si="3"/>
        <v>0.05</v>
      </c>
      <c r="Q191" s="21" t="s">
        <v>164</v>
      </c>
    </row>
    <row r="192" spans="1:17" s="22" customFormat="1" ht="11.25" outlineLevel="2" x14ac:dyDescent="0.2">
      <c r="A192" s="12">
        <v>77</v>
      </c>
      <c r="B192" s="12">
        <v>774439</v>
      </c>
      <c r="C192" s="13">
        <v>45154</v>
      </c>
      <c r="D192" s="12">
        <v>678</v>
      </c>
      <c r="E192" s="14" t="s">
        <v>338</v>
      </c>
      <c r="F192" s="14" t="s">
        <v>339</v>
      </c>
      <c r="G192" s="15" t="s">
        <v>340</v>
      </c>
      <c r="H192" s="14" t="s">
        <v>341</v>
      </c>
      <c r="I192" s="17">
        <v>6</v>
      </c>
      <c r="J192" s="49">
        <v>35</v>
      </c>
      <c r="K192" s="49">
        <v>35</v>
      </c>
      <c r="L192" s="50">
        <v>0</v>
      </c>
      <c r="M192" s="14" t="s">
        <v>21</v>
      </c>
      <c r="N192" s="49">
        <v>210</v>
      </c>
      <c r="O192" s="49">
        <v>63</v>
      </c>
      <c r="P192" s="20">
        <f t="shared" si="3"/>
        <v>0.3</v>
      </c>
      <c r="Q192" s="21" t="s">
        <v>164</v>
      </c>
    </row>
    <row r="193" spans="1:17" s="22" customFormat="1" ht="11.25" outlineLevel="2" x14ac:dyDescent="0.2">
      <c r="A193" s="12">
        <v>77</v>
      </c>
      <c r="B193" s="12">
        <v>774470</v>
      </c>
      <c r="C193" s="13">
        <v>45155</v>
      </c>
      <c r="D193" s="12">
        <v>1757</v>
      </c>
      <c r="E193" s="14" t="s">
        <v>90</v>
      </c>
      <c r="F193" s="14" t="s">
        <v>91</v>
      </c>
      <c r="G193" s="15" t="s">
        <v>54</v>
      </c>
      <c r="H193" s="14" t="s">
        <v>51</v>
      </c>
      <c r="I193" s="17">
        <v>4</v>
      </c>
      <c r="J193" s="49">
        <v>260</v>
      </c>
      <c r="K193" s="49">
        <v>125</v>
      </c>
      <c r="L193" s="50">
        <v>51.923076923076898</v>
      </c>
      <c r="M193" s="14" t="s">
        <v>24</v>
      </c>
      <c r="N193" s="49">
        <v>500</v>
      </c>
      <c r="O193" s="49">
        <f>N193*0.2</f>
        <v>100</v>
      </c>
      <c r="P193" s="20">
        <f t="shared" si="3"/>
        <v>0.2</v>
      </c>
      <c r="Q193" s="21" t="s">
        <v>164</v>
      </c>
    </row>
    <row r="194" spans="1:17" s="22" customFormat="1" ht="11.25" outlineLevel="2" x14ac:dyDescent="0.2">
      <c r="A194" s="12">
        <v>77</v>
      </c>
      <c r="B194" s="12">
        <v>774586</v>
      </c>
      <c r="C194" s="13">
        <v>45156</v>
      </c>
      <c r="D194" s="12">
        <v>1189</v>
      </c>
      <c r="E194" s="14" t="s">
        <v>132</v>
      </c>
      <c r="F194" s="14" t="s">
        <v>133</v>
      </c>
      <c r="G194" s="15" t="s">
        <v>69</v>
      </c>
      <c r="H194" s="14" t="s">
        <v>70</v>
      </c>
      <c r="I194" s="17">
        <v>2</v>
      </c>
      <c r="J194" s="49">
        <v>464</v>
      </c>
      <c r="K194" s="49">
        <v>350</v>
      </c>
      <c r="L194" s="50">
        <v>24.568965517241399</v>
      </c>
      <c r="M194" s="14" t="s">
        <v>71</v>
      </c>
      <c r="N194" s="49">
        <v>700</v>
      </c>
      <c r="O194" s="49">
        <v>144.80549199084669</v>
      </c>
      <c r="P194" s="20">
        <f t="shared" ref="P194:P257" si="5">O194/N194</f>
        <v>0.20686498855835242</v>
      </c>
      <c r="Q194" s="21" t="s">
        <v>164</v>
      </c>
    </row>
    <row r="195" spans="1:17" s="22" customFormat="1" ht="11.25" outlineLevel="2" x14ac:dyDescent="0.2">
      <c r="A195" s="12">
        <v>77</v>
      </c>
      <c r="B195" s="12">
        <v>774603</v>
      </c>
      <c r="C195" s="13">
        <v>45156</v>
      </c>
      <c r="D195" s="12">
        <v>1140</v>
      </c>
      <c r="E195" s="14" t="s">
        <v>215</v>
      </c>
      <c r="F195" s="14" t="s">
        <v>208</v>
      </c>
      <c r="G195" s="15" t="s">
        <v>54</v>
      </c>
      <c r="H195" s="14" t="s">
        <v>51</v>
      </c>
      <c r="I195" s="17">
        <v>3</v>
      </c>
      <c r="J195" s="49">
        <v>260</v>
      </c>
      <c r="K195" s="49">
        <v>110</v>
      </c>
      <c r="L195" s="50">
        <v>57.692307692307701</v>
      </c>
      <c r="M195" s="14" t="s">
        <v>24</v>
      </c>
      <c r="N195" s="49">
        <v>330</v>
      </c>
      <c r="O195" s="49">
        <f>N195*0.2</f>
        <v>66</v>
      </c>
      <c r="P195" s="20">
        <f t="shared" si="5"/>
        <v>0.2</v>
      </c>
      <c r="Q195" s="21" t="s">
        <v>164</v>
      </c>
    </row>
    <row r="196" spans="1:17" s="22" customFormat="1" ht="11.25" outlineLevel="2" x14ac:dyDescent="0.2">
      <c r="A196" s="12">
        <v>77</v>
      </c>
      <c r="B196" s="12">
        <v>774651</v>
      </c>
      <c r="C196" s="13">
        <v>45159</v>
      </c>
      <c r="D196" s="12">
        <v>6515</v>
      </c>
      <c r="E196" s="14" t="s">
        <v>17</v>
      </c>
      <c r="F196" s="14" t="s">
        <v>18</v>
      </c>
      <c r="G196" s="15" t="s">
        <v>342</v>
      </c>
      <c r="H196" s="14" t="s">
        <v>343</v>
      </c>
      <c r="I196" s="17">
        <v>12</v>
      </c>
      <c r="J196" s="49">
        <v>478</v>
      </c>
      <c r="K196" s="49">
        <v>478</v>
      </c>
      <c r="L196" s="50">
        <v>0</v>
      </c>
      <c r="M196" s="14" t="s">
        <v>24</v>
      </c>
      <c r="N196" s="49">
        <v>5736</v>
      </c>
      <c r="O196" s="49">
        <v>1434</v>
      </c>
      <c r="P196" s="20">
        <f t="shared" si="5"/>
        <v>0.25</v>
      </c>
      <c r="Q196" s="21" t="s">
        <v>164</v>
      </c>
    </row>
    <row r="197" spans="1:17" s="22" customFormat="1" ht="11.25" outlineLevel="2" x14ac:dyDescent="0.2">
      <c r="A197" s="12">
        <v>77</v>
      </c>
      <c r="B197" s="12">
        <v>774663</v>
      </c>
      <c r="C197" s="13">
        <v>45159</v>
      </c>
      <c r="D197" s="12">
        <v>1300</v>
      </c>
      <c r="E197" s="14" t="s">
        <v>48</v>
      </c>
      <c r="F197" s="14" t="s">
        <v>49</v>
      </c>
      <c r="G197" s="15" t="s">
        <v>50</v>
      </c>
      <c r="H197" s="14" t="s">
        <v>51</v>
      </c>
      <c r="I197" s="17">
        <v>1</v>
      </c>
      <c r="J197" s="49">
        <v>260</v>
      </c>
      <c r="K197" s="49">
        <v>110</v>
      </c>
      <c r="L197" s="50">
        <v>57.692307692307701</v>
      </c>
      <c r="M197" s="14" t="s">
        <v>24</v>
      </c>
      <c r="N197" s="49">
        <v>110</v>
      </c>
      <c r="O197" s="49">
        <f>N197*0.2</f>
        <v>22</v>
      </c>
      <c r="P197" s="20">
        <f t="shared" si="5"/>
        <v>0.2</v>
      </c>
      <c r="Q197" s="21" t="s">
        <v>164</v>
      </c>
    </row>
    <row r="198" spans="1:17" s="22" customFormat="1" ht="11.25" outlineLevel="2" x14ac:dyDescent="0.2">
      <c r="A198" s="12">
        <v>77</v>
      </c>
      <c r="B198" s="12">
        <v>774685</v>
      </c>
      <c r="C198" s="13">
        <v>45160</v>
      </c>
      <c r="D198" s="12">
        <v>997</v>
      </c>
      <c r="E198" s="14" t="s">
        <v>328</v>
      </c>
      <c r="F198" s="14" t="s">
        <v>329</v>
      </c>
      <c r="G198" s="15" t="s">
        <v>330</v>
      </c>
      <c r="H198" s="14" t="s">
        <v>331</v>
      </c>
      <c r="I198" s="17">
        <v>1</v>
      </c>
      <c r="J198" s="49">
        <v>665</v>
      </c>
      <c r="K198" s="49">
        <v>547.5</v>
      </c>
      <c r="L198" s="50">
        <v>17.669172932330799</v>
      </c>
      <c r="M198" s="14" t="s">
        <v>71</v>
      </c>
      <c r="N198" s="49">
        <v>547.5</v>
      </c>
      <c r="O198" s="49">
        <v>120.41741071428572</v>
      </c>
      <c r="P198" s="20">
        <f t="shared" si="5"/>
        <v>0.21994047619047621</v>
      </c>
      <c r="Q198" s="21" t="s">
        <v>164</v>
      </c>
    </row>
    <row r="199" spans="1:17" s="22" customFormat="1" ht="11.25" outlineLevel="2" x14ac:dyDescent="0.2">
      <c r="A199" s="12">
        <v>77</v>
      </c>
      <c r="B199" s="12">
        <v>774689</v>
      </c>
      <c r="C199" s="13">
        <v>45160</v>
      </c>
      <c r="D199" s="12">
        <v>678</v>
      </c>
      <c r="E199" s="14" t="s">
        <v>338</v>
      </c>
      <c r="F199" s="14" t="s">
        <v>339</v>
      </c>
      <c r="G199" s="15" t="s">
        <v>344</v>
      </c>
      <c r="H199" s="14" t="s">
        <v>345</v>
      </c>
      <c r="I199" s="17">
        <v>5</v>
      </c>
      <c r="J199" s="49">
        <v>21</v>
      </c>
      <c r="K199" s="49">
        <v>21</v>
      </c>
      <c r="L199" s="50">
        <v>0</v>
      </c>
      <c r="M199" s="14" t="s">
        <v>21</v>
      </c>
      <c r="N199" s="49">
        <v>105</v>
      </c>
      <c r="O199" s="49">
        <v>31.5</v>
      </c>
      <c r="P199" s="20">
        <f t="shared" si="5"/>
        <v>0.3</v>
      </c>
      <c r="Q199" s="21" t="s">
        <v>164</v>
      </c>
    </row>
    <row r="200" spans="1:17" s="22" customFormat="1" ht="11.25" outlineLevel="2" x14ac:dyDescent="0.2">
      <c r="A200" s="12">
        <v>77</v>
      </c>
      <c r="B200" s="12">
        <v>774701</v>
      </c>
      <c r="C200" s="13">
        <v>45160</v>
      </c>
      <c r="D200" s="12">
        <v>656</v>
      </c>
      <c r="E200" s="14" t="s">
        <v>74</v>
      </c>
      <c r="F200" s="14" t="s">
        <v>75</v>
      </c>
      <c r="G200" s="15" t="s">
        <v>54</v>
      </c>
      <c r="H200" s="14" t="s">
        <v>51</v>
      </c>
      <c r="I200" s="17">
        <v>5</v>
      </c>
      <c r="J200" s="49">
        <v>260</v>
      </c>
      <c r="K200" s="49">
        <v>110</v>
      </c>
      <c r="L200" s="50">
        <v>57.692307692307701</v>
      </c>
      <c r="M200" s="14" t="s">
        <v>24</v>
      </c>
      <c r="N200" s="49">
        <v>550</v>
      </c>
      <c r="O200" s="49">
        <f>N200*0.2</f>
        <v>110</v>
      </c>
      <c r="P200" s="20">
        <f t="shared" si="5"/>
        <v>0.2</v>
      </c>
      <c r="Q200" s="21" t="s">
        <v>164</v>
      </c>
    </row>
    <row r="201" spans="1:17" s="22" customFormat="1" ht="11.25" outlineLevel="2" x14ac:dyDescent="0.2">
      <c r="A201" s="12">
        <v>77</v>
      </c>
      <c r="B201" s="12">
        <v>774728</v>
      </c>
      <c r="C201" s="13">
        <v>45160</v>
      </c>
      <c r="D201" s="12">
        <v>984</v>
      </c>
      <c r="E201" s="14" t="s">
        <v>291</v>
      </c>
      <c r="F201" s="14" t="s">
        <v>292</v>
      </c>
      <c r="G201" s="15" t="s">
        <v>346</v>
      </c>
      <c r="H201" s="14" t="s">
        <v>347</v>
      </c>
      <c r="I201" s="17">
        <v>1</v>
      </c>
      <c r="J201" s="49">
        <v>560</v>
      </c>
      <c r="K201" s="49">
        <v>560</v>
      </c>
      <c r="L201" s="50">
        <v>0</v>
      </c>
      <c r="M201" s="14" t="s">
        <v>21</v>
      </c>
      <c r="N201" s="49">
        <v>560</v>
      </c>
      <c r="O201" s="49">
        <v>168</v>
      </c>
      <c r="P201" s="20">
        <f t="shared" si="5"/>
        <v>0.3</v>
      </c>
      <c r="Q201" s="21" t="s">
        <v>164</v>
      </c>
    </row>
    <row r="202" spans="1:17" s="22" customFormat="1" ht="11.25" outlineLevel="2" x14ac:dyDescent="0.2">
      <c r="A202" s="12">
        <v>77</v>
      </c>
      <c r="B202" s="12">
        <v>774728</v>
      </c>
      <c r="C202" s="13">
        <v>45160</v>
      </c>
      <c r="D202" s="12">
        <v>984</v>
      </c>
      <c r="E202" s="14" t="s">
        <v>291</v>
      </c>
      <c r="F202" s="14" t="s">
        <v>292</v>
      </c>
      <c r="G202" s="15" t="s">
        <v>348</v>
      </c>
      <c r="H202" s="14" t="s">
        <v>347</v>
      </c>
      <c r="I202" s="17">
        <v>1</v>
      </c>
      <c r="J202" s="49">
        <v>560</v>
      </c>
      <c r="K202" s="49">
        <v>560</v>
      </c>
      <c r="L202" s="50">
        <v>0</v>
      </c>
      <c r="M202" s="14" t="s">
        <v>21</v>
      </c>
      <c r="N202" s="49">
        <v>560</v>
      </c>
      <c r="O202" s="49">
        <v>168</v>
      </c>
      <c r="P202" s="20">
        <f t="shared" si="5"/>
        <v>0.3</v>
      </c>
      <c r="Q202" s="21" t="s">
        <v>164</v>
      </c>
    </row>
    <row r="203" spans="1:17" s="22" customFormat="1" ht="11.25" outlineLevel="2" x14ac:dyDescent="0.2">
      <c r="A203" s="12">
        <v>77</v>
      </c>
      <c r="B203" s="12">
        <v>774745</v>
      </c>
      <c r="C203" s="13">
        <v>45160</v>
      </c>
      <c r="D203" s="12">
        <v>1140</v>
      </c>
      <c r="E203" s="14" t="s">
        <v>215</v>
      </c>
      <c r="F203" s="14" t="s">
        <v>208</v>
      </c>
      <c r="G203" s="15" t="s">
        <v>54</v>
      </c>
      <c r="H203" s="14" t="s">
        <v>51</v>
      </c>
      <c r="I203" s="17">
        <v>2</v>
      </c>
      <c r="J203" s="49">
        <v>260</v>
      </c>
      <c r="K203" s="49">
        <v>110</v>
      </c>
      <c r="L203" s="50">
        <v>57.692307692307701</v>
      </c>
      <c r="M203" s="14" t="s">
        <v>24</v>
      </c>
      <c r="N203" s="49">
        <v>220</v>
      </c>
      <c r="O203" s="49">
        <f>N203*0.2</f>
        <v>44</v>
      </c>
      <c r="P203" s="20">
        <f t="shared" si="5"/>
        <v>0.2</v>
      </c>
      <c r="Q203" s="21" t="s">
        <v>164</v>
      </c>
    </row>
    <row r="204" spans="1:17" s="22" customFormat="1" ht="11.25" outlineLevel="2" x14ac:dyDescent="0.2">
      <c r="A204" s="12">
        <v>77</v>
      </c>
      <c r="B204" s="12">
        <v>774761</v>
      </c>
      <c r="C204" s="13">
        <v>45161</v>
      </c>
      <c r="D204" s="12">
        <v>966</v>
      </c>
      <c r="E204" s="14" t="s">
        <v>95</v>
      </c>
      <c r="F204" s="14" t="s">
        <v>96</v>
      </c>
      <c r="G204" s="15" t="s">
        <v>349</v>
      </c>
      <c r="H204" s="14" t="s">
        <v>350</v>
      </c>
      <c r="I204" s="17">
        <v>5</v>
      </c>
      <c r="J204" s="49">
        <v>226</v>
      </c>
      <c r="K204" s="49">
        <v>226</v>
      </c>
      <c r="L204" s="50">
        <v>0</v>
      </c>
      <c r="M204" s="14" t="s">
        <v>24</v>
      </c>
      <c r="N204" s="49">
        <v>1130</v>
      </c>
      <c r="O204" s="49">
        <v>282.5</v>
      </c>
      <c r="P204" s="20">
        <f t="shared" si="5"/>
        <v>0.25</v>
      </c>
      <c r="Q204" s="21" t="s">
        <v>164</v>
      </c>
    </row>
    <row r="205" spans="1:17" s="22" customFormat="1" ht="11.25" outlineLevel="2" x14ac:dyDescent="0.2">
      <c r="A205" s="12">
        <v>77</v>
      </c>
      <c r="B205" s="12">
        <v>774761</v>
      </c>
      <c r="C205" s="13">
        <v>45161</v>
      </c>
      <c r="D205" s="12">
        <v>966</v>
      </c>
      <c r="E205" s="14" t="s">
        <v>95</v>
      </c>
      <c r="F205" s="14" t="s">
        <v>96</v>
      </c>
      <c r="G205" s="15" t="s">
        <v>349</v>
      </c>
      <c r="H205" s="14" t="s">
        <v>350</v>
      </c>
      <c r="I205" s="17">
        <v>10</v>
      </c>
      <c r="J205" s="49">
        <v>226</v>
      </c>
      <c r="K205" s="49">
        <v>226</v>
      </c>
      <c r="L205" s="50">
        <v>0</v>
      </c>
      <c r="M205" s="14" t="s">
        <v>24</v>
      </c>
      <c r="N205" s="49">
        <v>2260</v>
      </c>
      <c r="O205" s="49">
        <v>565</v>
      </c>
      <c r="P205" s="20">
        <f t="shared" si="5"/>
        <v>0.25</v>
      </c>
      <c r="Q205" s="21" t="s">
        <v>164</v>
      </c>
    </row>
    <row r="206" spans="1:17" s="22" customFormat="1" ht="11.25" outlineLevel="2" x14ac:dyDescent="0.2">
      <c r="A206" s="12">
        <v>77</v>
      </c>
      <c r="B206" s="12">
        <v>774767</v>
      </c>
      <c r="C206" s="13">
        <v>45161</v>
      </c>
      <c r="D206" s="12">
        <v>656</v>
      </c>
      <c r="E206" s="14" t="s">
        <v>72</v>
      </c>
      <c r="F206" s="14" t="s">
        <v>73</v>
      </c>
      <c r="G206" s="15" t="s">
        <v>69</v>
      </c>
      <c r="H206" s="14" t="s">
        <v>70</v>
      </c>
      <c r="I206" s="17">
        <v>1</v>
      </c>
      <c r="J206" s="49">
        <v>464</v>
      </c>
      <c r="K206" s="49">
        <v>342.5</v>
      </c>
      <c r="L206" s="50">
        <v>26.185344827586199</v>
      </c>
      <c r="M206" s="14" t="s">
        <v>71</v>
      </c>
      <c r="N206" s="49">
        <v>342.5</v>
      </c>
      <c r="O206" s="49">
        <v>68.5</v>
      </c>
      <c r="P206" s="20">
        <f t="shared" si="5"/>
        <v>0.2</v>
      </c>
      <c r="Q206" s="21" t="s">
        <v>164</v>
      </c>
    </row>
    <row r="207" spans="1:17" s="22" customFormat="1" ht="11.25" outlineLevel="2" x14ac:dyDescent="0.2">
      <c r="A207" s="12">
        <v>77</v>
      </c>
      <c r="B207" s="12">
        <v>774771</v>
      </c>
      <c r="C207" s="13">
        <v>45161</v>
      </c>
      <c r="D207" s="12">
        <v>966</v>
      </c>
      <c r="E207" s="14" t="s">
        <v>95</v>
      </c>
      <c r="F207" s="14" t="s">
        <v>351</v>
      </c>
      <c r="G207" s="15" t="s">
        <v>209</v>
      </c>
      <c r="H207" s="14" t="s">
        <v>210</v>
      </c>
      <c r="I207" s="17">
        <v>3</v>
      </c>
      <c r="J207" s="49">
        <v>541</v>
      </c>
      <c r="K207" s="49">
        <v>325</v>
      </c>
      <c r="L207" s="50">
        <v>39.9260628465804</v>
      </c>
      <c r="M207" s="14" t="s">
        <v>71</v>
      </c>
      <c r="N207" s="49">
        <v>975</v>
      </c>
      <c r="O207" s="49">
        <v>97.5</v>
      </c>
      <c r="P207" s="20">
        <f t="shared" si="5"/>
        <v>0.1</v>
      </c>
      <c r="Q207" s="21" t="s">
        <v>164</v>
      </c>
    </row>
    <row r="208" spans="1:17" s="22" customFormat="1" ht="11.25" outlineLevel="2" x14ac:dyDescent="0.2">
      <c r="A208" s="12">
        <v>77</v>
      </c>
      <c r="B208" s="12">
        <v>774845</v>
      </c>
      <c r="C208" s="13">
        <v>45162</v>
      </c>
      <c r="D208" s="12">
        <v>1757</v>
      </c>
      <c r="E208" s="14" t="s">
        <v>90</v>
      </c>
      <c r="F208" s="14" t="s">
        <v>91</v>
      </c>
      <c r="G208" s="15" t="s">
        <v>352</v>
      </c>
      <c r="H208" s="14" t="s">
        <v>353</v>
      </c>
      <c r="I208" s="17">
        <v>4</v>
      </c>
      <c r="J208" s="49">
        <v>212</v>
      </c>
      <c r="K208" s="49">
        <v>212</v>
      </c>
      <c r="L208" s="50">
        <v>0</v>
      </c>
      <c r="M208" s="14" t="s">
        <v>24</v>
      </c>
      <c r="N208" s="49">
        <v>848</v>
      </c>
      <c r="O208" s="49">
        <v>212</v>
      </c>
      <c r="P208" s="20">
        <f t="shared" si="5"/>
        <v>0.25</v>
      </c>
      <c r="Q208" s="21" t="s">
        <v>164</v>
      </c>
    </row>
    <row r="209" spans="1:17" s="22" customFormat="1" ht="11.25" outlineLevel="2" x14ac:dyDescent="0.2">
      <c r="A209" s="12">
        <v>77</v>
      </c>
      <c r="B209" s="12">
        <v>774865</v>
      </c>
      <c r="C209" s="13">
        <v>45162</v>
      </c>
      <c r="D209" s="12">
        <v>4747</v>
      </c>
      <c r="E209" s="14" t="s">
        <v>149</v>
      </c>
      <c r="F209" s="14" t="s">
        <v>150</v>
      </c>
      <c r="G209" s="15" t="s">
        <v>54</v>
      </c>
      <c r="H209" s="14" t="s">
        <v>51</v>
      </c>
      <c r="I209" s="17">
        <v>2</v>
      </c>
      <c r="J209" s="49">
        <v>260</v>
      </c>
      <c r="K209" s="49">
        <v>125</v>
      </c>
      <c r="L209" s="50">
        <v>51.923076923076898</v>
      </c>
      <c r="M209" s="14" t="s">
        <v>24</v>
      </c>
      <c r="N209" s="49">
        <v>250</v>
      </c>
      <c r="O209" s="49">
        <f>N209*0.2</f>
        <v>50</v>
      </c>
      <c r="P209" s="20">
        <f t="shared" si="5"/>
        <v>0.2</v>
      </c>
      <c r="Q209" s="21" t="s">
        <v>164</v>
      </c>
    </row>
    <row r="210" spans="1:17" s="22" customFormat="1" ht="11.25" outlineLevel="2" x14ac:dyDescent="0.2">
      <c r="A210" s="12">
        <v>77</v>
      </c>
      <c r="B210" s="12">
        <v>774887</v>
      </c>
      <c r="C210" s="13">
        <v>45163</v>
      </c>
      <c r="D210" s="12">
        <v>966</v>
      </c>
      <c r="E210" s="14" t="s">
        <v>95</v>
      </c>
      <c r="F210" s="14" t="s">
        <v>96</v>
      </c>
      <c r="G210" s="15" t="s">
        <v>354</v>
      </c>
      <c r="H210" s="14" t="s">
        <v>355</v>
      </c>
      <c r="I210" s="17">
        <v>8</v>
      </c>
      <c r="J210" s="49">
        <v>136</v>
      </c>
      <c r="K210" s="49">
        <v>136</v>
      </c>
      <c r="L210" s="50">
        <v>0</v>
      </c>
      <c r="M210" s="14" t="s">
        <v>47</v>
      </c>
      <c r="N210" s="49">
        <v>1088</v>
      </c>
      <c r="O210" s="49">
        <v>217.6</v>
      </c>
      <c r="P210" s="20">
        <f t="shared" si="5"/>
        <v>0.19999999999999998</v>
      </c>
      <c r="Q210" s="21" t="s">
        <v>164</v>
      </c>
    </row>
    <row r="211" spans="1:17" s="22" customFormat="1" ht="11.25" outlineLevel="2" x14ac:dyDescent="0.2">
      <c r="A211" s="12">
        <v>77</v>
      </c>
      <c r="B211" s="12">
        <v>774923</v>
      </c>
      <c r="C211" s="13">
        <v>45163</v>
      </c>
      <c r="D211" s="12">
        <v>1154</v>
      </c>
      <c r="E211" s="14" t="s">
        <v>356</v>
      </c>
      <c r="F211" s="14" t="s">
        <v>357</v>
      </c>
      <c r="G211" s="15" t="s">
        <v>358</v>
      </c>
      <c r="H211" s="14" t="s">
        <v>359</v>
      </c>
      <c r="I211" s="17">
        <v>4</v>
      </c>
      <c r="J211" s="49">
        <v>48</v>
      </c>
      <c r="K211" s="49">
        <v>46</v>
      </c>
      <c r="L211" s="50">
        <v>4.1666666666666696</v>
      </c>
      <c r="M211" s="14" t="s">
        <v>21</v>
      </c>
      <c r="N211" s="49">
        <v>184</v>
      </c>
      <c r="O211" s="49">
        <v>52.746666666666698</v>
      </c>
      <c r="P211" s="20">
        <f t="shared" si="5"/>
        <v>0.28666666666666685</v>
      </c>
      <c r="Q211" s="21" t="s">
        <v>164</v>
      </c>
    </row>
    <row r="212" spans="1:17" s="22" customFormat="1" ht="11.25" outlineLevel="2" x14ac:dyDescent="0.2">
      <c r="A212" s="12">
        <v>77</v>
      </c>
      <c r="B212" s="12">
        <v>774931</v>
      </c>
      <c r="C212" s="13">
        <v>45163</v>
      </c>
      <c r="D212" s="12">
        <v>656</v>
      </c>
      <c r="E212" s="14" t="s">
        <v>74</v>
      </c>
      <c r="F212" s="14" t="s">
        <v>75</v>
      </c>
      <c r="G212" s="15" t="s">
        <v>76</v>
      </c>
      <c r="H212" s="14" t="s">
        <v>77</v>
      </c>
      <c r="I212" s="17">
        <v>2</v>
      </c>
      <c r="J212" s="49">
        <v>1321</v>
      </c>
      <c r="K212" s="49">
        <v>1220</v>
      </c>
      <c r="L212" s="50">
        <v>7.6457229371688102</v>
      </c>
      <c r="M212" s="14" t="s">
        <v>24</v>
      </c>
      <c r="N212" s="49">
        <v>2440</v>
      </c>
      <c r="O212" s="49">
        <v>572.688872066616</v>
      </c>
      <c r="P212" s="20">
        <f t="shared" si="5"/>
        <v>0.2347085541256623</v>
      </c>
      <c r="Q212" s="21" t="s">
        <v>164</v>
      </c>
    </row>
    <row r="213" spans="1:17" s="22" customFormat="1" ht="11.25" outlineLevel="2" x14ac:dyDescent="0.2">
      <c r="A213" s="12">
        <v>77</v>
      </c>
      <c r="B213" s="12">
        <v>774932</v>
      </c>
      <c r="C213" s="13">
        <v>45163</v>
      </c>
      <c r="D213" s="12">
        <v>656</v>
      </c>
      <c r="E213" s="14" t="s">
        <v>74</v>
      </c>
      <c r="F213" s="14" t="s">
        <v>75</v>
      </c>
      <c r="G213" s="15" t="s">
        <v>76</v>
      </c>
      <c r="H213" s="14" t="s">
        <v>77</v>
      </c>
      <c r="I213" s="17">
        <v>2</v>
      </c>
      <c r="J213" s="49">
        <v>1321</v>
      </c>
      <c r="K213" s="49">
        <v>1220</v>
      </c>
      <c r="L213" s="50">
        <v>7.6457229371688102</v>
      </c>
      <c r="M213" s="14" t="s">
        <v>24</v>
      </c>
      <c r="N213" s="49">
        <v>2440</v>
      </c>
      <c r="O213" s="49">
        <v>572.688872066616</v>
      </c>
      <c r="P213" s="20">
        <f t="shared" si="5"/>
        <v>0.2347085541256623</v>
      </c>
      <c r="Q213" s="21" t="s">
        <v>164</v>
      </c>
    </row>
    <row r="214" spans="1:17" s="22" customFormat="1" ht="11.25" outlineLevel="2" x14ac:dyDescent="0.2">
      <c r="A214" s="12">
        <v>77</v>
      </c>
      <c r="B214" s="12">
        <v>774954</v>
      </c>
      <c r="C214" s="13">
        <v>45166</v>
      </c>
      <c r="D214" s="12">
        <v>1773</v>
      </c>
      <c r="E214" s="14" t="s">
        <v>101</v>
      </c>
      <c r="F214" s="14" t="s">
        <v>102</v>
      </c>
      <c r="G214" s="15" t="s">
        <v>360</v>
      </c>
      <c r="H214" s="14" t="s">
        <v>361</v>
      </c>
      <c r="I214" s="17">
        <v>5</v>
      </c>
      <c r="J214" s="49">
        <v>62</v>
      </c>
      <c r="K214" s="49">
        <v>62</v>
      </c>
      <c r="L214" s="50">
        <v>15</v>
      </c>
      <c r="M214" s="14" t="s">
        <v>24</v>
      </c>
      <c r="N214" s="49">
        <v>263.5</v>
      </c>
      <c r="O214" s="49">
        <v>57.97</v>
      </c>
      <c r="P214" s="20">
        <f t="shared" si="5"/>
        <v>0.22</v>
      </c>
      <c r="Q214" s="21" t="s">
        <v>164</v>
      </c>
    </row>
    <row r="215" spans="1:17" s="22" customFormat="1" ht="11.25" outlineLevel="2" x14ac:dyDescent="0.2">
      <c r="A215" s="12">
        <v>77</v>
      </c>
      <c r="B215" s="12">
        <v>774954</v>
      </c>
      <c r="C215" s="13">
        <v>45166</v>
      </c>
      <c r="D215" s="12">
        <v>1773</v>
      </c>
      <c r="E215" s="14" t="s">
        <v>101</v>
      </c>
      <c r="F215" s="14" t="s">
        <v>102</v>
      </c>
      <c r="G215" s="15" t="s">
        <v>362</v>
      </c>
      <c r="H215" s="14" t="s">
        <v>363</v>
      </c>
      <c r="I215" s="17">
        <v>1</v>
      </c>
      <c r="J215" s="49">
        <v>97</v>
      </c>
      <c r="K215" s="49">
        <v>97</v>
      </c>
      <c r="L215" s="50">
        <v>15</v>
      </c>
      <c r="M215" s="14" t="s">
        <v>24</v>
      </c>
      <c r="N215" s="49">
        <v>82.45</v>
      </c>
      <c r="O215" s="49">
        <v>18.138999999999999</v>
      </c>
      <c r="P215" s="20">
        <f t="shared" si="5"/>
        <v>0.21999999999999997</v>
      </c>
      <c r="Q215" s="21" t="s">
        <v>164</v>
      </c>
    </row>
    <row r="216" spans="1:17" s="22" customFormat="1" ht="11.25" outlineLevel="2" x14ac:dyDescent="0.2">
      <c r="A216" s="12">
        <v>77</v>
      </c>
      <c r="B216" s="12">
        <v>775051</v>
      </c>
      <c r="C216" s="13">
        <v>45167</v>
      </c>
      <c r="D216" s="12">
        <v>656</v>
      </c>
      <c r="E216" s="14" t="s">
        <v>72</v>
      </c>
      <c r="F216" s="14" t="s">
        <v>73</v>
      </c>
      <c r="G216" s="15" t="s">
        <v>69</v>
      </c>
      <c r="H216" s="14" t="s">
        <v>70</v>
      </c>
      <c r="I216" s="17">
        <v>3</v>
      </c>
      <c r="J216" s="49">
        <v>464</v>
      </c>
      <c r="K216" s="49">
        <v>342.5</v>
      </c>
      <c r="L216" s="50">
        <v>26.185344827586199</v>
      </c>
      <c r="M216" s="14" t="s">
        <v>71</v>
      </c>
      <c r="N216" s="49">
        <v>1027.5</v>
      </c>
      <c r="O216" s="49">
        <v>205.5</v>
      </c>
      <c r="P216" s="20">
        <f t="shared" si="5"/>
        <v>0.2</v>
      </c>
      <c r="Q216" s="21" t="s">
        <v>164</v>
      </c>
    </row>
    <row r="217" spans="1:17" s="22" customFormat="1" ht="11.25" outlineLevel="2" x14ac:dyDescent="0.2">
      <c r="A217" s="12">
        <v>77</v>
      </c>
      <c r="B217" s="12">
        <v>775068</v>
      </c>
      <c r="C217" s="13">
        <v>45167</v>
      </c>
      <c r="D217" s="12">
        <v>1300</v>
      </c>
      <c r="E217" s="14" t="s">
        <v>48</v>
      </c>
      <c r="F217" s="14" t="s">
        <v>49</v>
      </c>
      <c r="G217" s="15" t="s">
        <v>50</v>
      </c>
      <c r="H217" s="14" t="s">
        <v>51</v>
      </c>
      <c r="I217" s="17">
        <v>1</v>
      </c>
      <c r="J217" s="49">
        <v>260</v>
      </c>
      <c r="K217" s="49">
        <v>110</v>
      </c>
      <c r="L217" s="50">
        <v>57.692307692307701</v>
      </c>
      <c r="M217" s="14" t="s">
        <v>24</v>
      </c>
      <c r="N217" s="49">
        <v>110</v>
      </c>
      <c r="O217" s="49">
        <f>N217*0.2</f>
        <v>22</v>
      </c>
      <c r="P217" s="20">
        <f t="shared" si="5"/>
        <v>0.2</v>
      </c>
      <c r="Q217" s="21" t="s">
        <v>164</v>
      </c>
    </row>
    <row r="218" spans="1:17" s="22" customFormat="1" ht="11.25" outlineLevel="2" x14ac:dyDescent="0.2">
      <c r="A218" s="12">
        <v>77</v>
      </c>
      <c r="B218" s="12">
        <v>775068</v>
      </c>
      <c r="C218" s="13">
        <v>45167</v>
      </c>
      <c r="D218" s="12">
        <v>1300</v>
      </c>
      <c r="E218" s="14" t="s">
        <v>48</v>
      </c>
      <c r="F218" s="14" t="s">
        <v>49</v>
      </c>
      <c r="G218" s="15" t="s">
        <v>54</v>
      </c>
      <c r="H218" s="14" t="s">
        <v>51</v>
      </c>
      <c r="I218" s="17">
        <v>1</v>
      </c>
      <c r="J218" s="49">
        <v>260</v>
      </c>
      <c r="K218" s="49">
        <v>110</v>
      </c>
      <c r="L218" s="50">
        <v>57.692307692307701</v>
      </c>
      <c r="M218" s="14" t="s">
        <v>24</v>
      </c>
      <c r="N218" s="49">
        <v>110</v>
      </c>
      <c r="O218" s="49">
        <f>N218*0.2</f>
        <v>22</v>
      </c>
      <c r="P218" s="20">
        <f t="shared" si="5"/>
        <v>0.2</v>
      </c>
      <c r="Q218" s="21" t="s">
        <v>164</v>
      </c>
    </row>
    <row r="219" spans="1:17" s="22" customFormat="1" ht="11.25" outlineLevel="2" x14ac:dyDescent="0.2">
      <c r="A219" s="12">
        <v>77</v>
      </c>
      <c r="B219" s="12">
        <v>775081</v>
      </c>
      <c r="C219" s="13">
        <v>45167</v>
      </c>
      <c r="D219" s="12">
        <v>1852</v>
      </c>
      <c r="E219" s="14" t="s">
        <v>203</v>
      </c>
      <c r="F219" s="14" t="s">
        <v>204</v>
      </c>
      <c r="G219" s="15" t="s">
        <v>205</v>
      </c>
      <c r="H219" s="14" t="s">
        <v>206</v>
      </c>
      <c r="I219" s="17">
        <v>1</v>
      </c>
      <c r="J219" s="49">
        <v>245</v>
      </c>
      <c r="K219" s="49">
        <v>233</v>
      </c>
      <c r="L219" s="50">
        <v>4.8979591836734704</v>
      </c>
      <c r="M219" s="14" t="s">
        <v>24</v>
      </c>
      <c r="N219" s="49">
        <v>233</v>
      </c>
      <c r="O219" s="49">
        <v>55.967551020408202</v>
      </c>
      <c r="P219" s="20">
        <f t="shared" si="5"/>
        <v>0.24020408163265322</v>
      </c>
      <c r="Q219" s="21" t="s">
        <v>164</v>
      </c>
    </row>
    <row r="220" spans="1:17" s="22" customFormat="1" ht="11.25" outlineLevel="2" x14ac:dyDescent="0.2">
      <c r="A220" s="12">
        <v>77</v>
      </c>
      <c r="B220" s="12">
        <v>775087</v>
      </c>
      <c r="C220" s="13">
        <v>45168</v>
      </c>
      <c r="D220" s="12">
        <v>6398</v>
      </c>
      <c r="E220" s="14" t="s">
        <v>119</v>
      </c>
      <c r="F220" s="14" t="s">
        <v>120</v>
      </c>
      <c r="G220" s="15" t="s">
        <v>54</v>
      </c>
      <c r="H220" s="14" t="s">
        <v>51</v>
      </c>
      <c r="I220" s="17">
        <v>4</v>
      </c>
      <c r="J220" s="49">
        <v>260</v>
      </c>
      <c r="K220" s="49">
        <v>99</v>
      </c>
      <c r="L220" s="50">
        <v>61.923076923076898</v>
      </c>
      <c r="M220" s="14" t="s">
        <v>29</v>
      </c>
      <c r="N220" s="49">
        <v>396</v>
      </c>
      <c r="O220" s="49">
        <f>N220*0.2</f>
        <v>79.2</v>
      </c>
      <c r="P220" s="20">
        <f t="shared" si="5"/>
        <v>0.2</v>
      </c>
      <c r="Q220" s="21" t="s">
        <v>164</v>
      </c>
    </row>
    <row r="221" spans="1:17" s="22" customFormat="1" ht="11.25" outlineLevel="2" x14ac:dyDescent="0.2">
      <c r="A221" s="12">
        <v>77</v>
      </c>
      <c r="B221" s="12">
        <v>775126</v>
      </c>
      <c r="C221" s="13">
        <v>45168</v>
      </c>
      <c r="D221" s="12">
        <v>656</v>
      </c>
      <c r="E221" s="14" t="s">
        <v>72</v>
      </c>
      <c r="F221" s="14" t="s">
        <v>73</v>
      </c>
      <c r="G221" s="15" t="s">
        <v>69</v>
      </c>
      <c r="H221" s="14" t="s">
        <v>70</v>
      </c>
      <c r="I221" s="17">
        <v>3</v>
      </c>
      <c r="J221" s="49">
        <v>464</v>
      </c>
      <c r="K221" s="49">
        <v>342.5</v>
      </c>
      <c r="L221" s="50">
        <v>26.185344827586199</v>
      </c>
      <c r="M221" s="14" t="s">
        <v>71</v>
      </c>
      <c r="N221" s="49">
        <v>1027.5</v>
      </c>
      <c r="O221" s="49">
        <v>205.5</v>
      </c>
      <c r="P221" s="20">
        <f t="shared" si="5"/>
        <v>0.2</v>
      </c>
      <c r="Q221" s="21" t="s">
        <v>164</v>
      </c>
    </row>
    <row r="222" spans="1:17" s="22" customFormat="1" ht="11.25" outlineLevel="2" x14ac:dyDescent="0.2">
      <c r="A222" s="12">
        <v>77</v>
      </c>
      <c r="B222" s="12">
        <v>775128</v>
      </c>
      <c r="C222" s="13">
        <v>45168</v>
      </c>
      <c r="D222" s="12">
        <v>1757</v>
      </c>
      <c r="E222" s="14" t="s">
        <v>90</v>
      </c>
      <c r="F222" s="14" t="s">
        <v>91</v>
      </c>
      <c r="G222" s="15" t="s">
        <v>54</v>
      </c>
      <c r="H222" s="14" t="s">
        <v>51</v>
      </c>
      <c r="I222" s="17">
        <v>4</v>
      </c>
      <c r="J222" s="49">
        <v>260</v>
      </c>
      <c r="K222" s="49">
        <v>125</v>
      </c>
      <c r="L222" s="50">
        <v>51.923076923076898</v>
      </c>
      <c r="M222" s="14" t="s">
        <v>24</v>
      </c>
      <c r="N222" s="49">
        <v>500</v>
      </c>
      <c r="O222" s="49">
        <f>N222*0.2</f>
        <v>100</v>
      </c>
      <c r="P222" s="20">
        <f t="shared" si="5"/>
        <v>0.2</v>
      </c>
      <c r="Q222" s="21" t="s">
        <v>164</v>
      </c>
    </row>
    <row r="223" spans="1:17" s="22" customFormat="1" ht="11.25" outlineLevel="2" x14ac:dyDescent="0.2">
      <c r="A223" s="12">
        <v>77</v>
      </c>
      <c r="B223" s="12">
        <v>775182</v>
      </c>
      <c r="C223" s="13">
        <v>45169</v>
      </c>
      <c r="D223" s="12">
        <v>1852</v>
      </c>
      <c r="E223" s="14" t="s">
        <v>203</v>
      </c>
      <c r="F223" s="14" t="s">
        <v>204</v>
      </c>
      <c r="G223" s="15" t="s">
        <v>205</v>
      </c>
      <c r="H223" s="14" t="s">
        <v>206</v>
      </c>
      <c r="I223" s="17">
        <v>1</v>
      </c>
      <c r="J223" s="49">
        <v>245</v>
      </c>
      <c r="K223" s="49">
        <v>233</v>
      </c>
      <c r="L223" s="50">
        <v>4.8979591836734704</v>
      </c>
      <c r="M223" s="14" t="s">
        <v>24</v>
      </c>
      <c r="N223" s="49">
        <v>233</v>
      </c>
      <c r="O223" s="49">
        <v>55.967551020408202</v>
      </c>
      <c r="P223" s="20">
        <f t="shared" si="5"/>
        <v>0.24020408163265322</v>
      </c>
      <c r="Q223" s="21" t="s">
        <v>164</v>
      </c>
    </row>
    <row r="224" spans="1:17" s="22" customFormat="1" ht="11.25" outlineLevel="2" x14ac:dyDescent="0.2">
      <c r="A224" s="12">
        <v>77</v>
      </c>
      <c r="B224" s="12">
        <v>775190</v>
      </c>
      <c r="C224" s="13">
        <v>45169</v>
      </c>
      <c r="D224" s="12">
        <v>758</v>
      </c>
      <c r="E224" s="14" t="s">
        <v>117</v>
      </c>
      <c r="F224" s="14" t="s">
        <v>118</v>
      </c>
      <c r="G224" s="15" t="s">
        <v>69</v>
      </c>
      <c r="H224" s="14" t="s">
        <v>70</v>
      </c>
      <c r="I224" s="17">
        <v>2</v>
      </c>
      <c r="J224" s="49">
        <v>464</v>
      </c>
      <c r="K224" s="49">
        <v>350</v>
      </c>
      <c r="L224" s="50">
        <v>24.568965517241399</v>
      </c>
      <c r="M224" s="14" t="s">
        <v>71</v>
      </c>
      <c r="N224" s="49">
        <v>700</v>
      </c>
      <c r="O224" s="49">
        <v>35</v>
      </c>
      <c r="P224" s="20">
        <f t="shared" si="5"/>
        <v>0.05</v>
      </c>
      <c r="Q224" s="21" t="s">
        <v>164</v>
      </c>
    </row>
    <row r="225" spans="1:17" s="22" customFormat="1" ht="11.25" outlineLevel="2" x14ac:dyDescent="0.2">
      <c r="A225" s="12">
        <v>77</v>
      </c>
      <c r="B225" s="12">
        <v>775198</v>
      </c>
      <c r="C225" s="13">
        <v>45169</v>
      </c>
      <c r="D225" s="12">
        <v>6241</v>
      </c>
      <c r="E225" s="14" t="s">
        <v>364</v>
      </c>
      <c r="F225" s="14" t="s">
        <v>365</v>
      </c>
      <c r="G225" s="15" t="s">
        <v>366</v>
      </c>
      <c r="H225" s="14" t="s">
        <v>367</v>
      </c>
      <c r="I225" s="17">
        <v>3</v>
      </c>
      <c r="J225" s="49">
        <v>60</v>
      </c>
      <c r="K225" s="49">
        <v>60</v>
      </c>
      <c r="L225" s="50">
        <v>0</v>
      </c>
      <c r="M225" s="14" t="s">
        <v>24</v>
      </c>
      <c r="N225" s="49">
        <v>180</v>
      </c>
      <c r="O225" s="49">
        <v>45</v>
      </c>
      <c r="P225" s="20">
        <f t="shared" si="5"/>
        <v>0.25</v>
      </c>
      <c r="Q225" s="21" t="s">
        <v>164</v>
      </c>
    </row>
    <row r="226" spans="1:17" s="22" customFormat="1" ht="11.25" outlineLevel="1" x14ac:dyDescent="0.2">
      <c r="A226" s="12"/>
      <c r="B226" s="12"/>
      <c r="C226" s="13"/>
      <c r="D226" s="12"/>
      <c r="E226" s="14"/>
      <c r="F226" s="14"/>
      <c r="G226" s="15"/>
      <c r="H226" s="14"/>
      <c r="I226" s="17"/>
      <c r="J226" s="49"/>
      <c r="K226" s="49"/>
      <c r="L226" s="50"/>
      <c r="M226" s="14"/>
      <c r="N226" s="49">
        <f>SUBTOTAL(9,N83:N225)</f>
        <v>68104.610000000015</v>
      </c>
      <c r="O226" s="49">
        <f>SUBTOTAL(9,O83:O225)</f>
        <v>14847.852048580669</v>
      </c>
      <c r="P226" s="20">
        <f t="shared" si="5"/>
        <v>0.21801537441563304</v>
      </c>
      <c r="Q226" s="51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Ryall</dc:creator>
  <cp:lastModifiedBy>Michael Brown</cp:lastModifiedBy>
  <dcterms:created xsi:type="dcterms:W3CDTF">2023-09-15T13:20:16Z</dcterms:created>
  <dcterms:modified xsi:type="dcterms:W3CDTF">2023-09-15T15:08:07Z</dcterms:modified>
</cp:coreProperties>
</file>