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/Documents/blog - 2022 Annual Drive Stats/"/>
    </mc:Choice>
  </mc:AlternateContent>
  <xr:revisionPtr revIDLastSave="0" documentId="13_ncr:1_{BF2EB703-EE0D-3246-8803-F2E10A725935}" xr6:coauthVersionLast="47" xr6:coauthVersionMax="47" xr10:uidLastSave="{00000000-0000-0000-0000-000000000000}"/>
  <bookViews>
    <workbookView xWindow="12300" yWindow="500" windowWidth="33920" windowHeight="27540" activeTab="6" xr2:uid="{E72B1ACC-91EE-724F-B648-505CEDC080C6}"/>
  </bookViews>
  <sheets>
    <sheet name="1-Annual 2022 AFR" sheetId="7" r:id="rId1"/>
    <sheet name="2-Annual 2020 2021 2022" sheetId="10" r:id="rId2"/>
    <sheet name="3-Annual AFR by Drive Size" sheetId="8" r:id="rId3"/>
    <sheet name="4-Drive Age by Size " sheetId="6" r:id="rId4"/>
    <sheet name="5-Age-vs-AFR" sheetId="5" r:id="rId5"/>
    <sheet name="6-Quarterly MFG Chart" sheetId="4" r:id="rId6"/>
    <sheet name="7-Lifetime 2022" sheetId="1" r:id="rId7"/>
    <sheet name="8-Lifetime 1M 2022" sheetId="2" r:id="rId8"/>
    <sheet name="9-Lifetime Test Drives" sheetId="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10" l="1"/>
  <c r="G36" i="10"/>
  <c r="E36" i="10"/>
  <c r="E17" i="8"/>
  <c r="E16" i="8"/>
  <c r="E15" i="8"/>
  <c r="E14" i="8"/>
  <c r="E10" i="8"/>
  <c r="E9" i="8"/>
  <c r="E8" i="8"/>
  <c r="E7" i="8"/>
  <c r="E6" i="8"/>
  <c r="H34" i="7"/>
  <c r="I34" i="7" s="1"/>
  <c r="G34" i="7"/>
  <c r="E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I25" i="3" l="1"/>
  <c r="I24" i="3"/>
  <c r="I23" i="3"/>
  <c r="I17" i="3"/>
  <c r="I16" i="3"/>
  <c r="I15" i="3"/>
  <c r="I14" i="3"/>
  <c r="I13" i="3"/>
  <c r="I22" i="3"/>
  <c r="I21" i="3"/>
  <c r="I20" i="3"/>
  <c r="I19" i="3"/>
  <c r="I18" i="3"/>
  <c r="I10" i="3"/>
  <c r="I11" i="3"/>
  <c r="I9" i="3"/>
  <c r="I12" i="3"/>
  <c r="I8" i="3"/>
  <c r="I7" i="3"/>
  <c r="I6" i="3"/>
  <c r="H26" i="3"/>
  <c r="G26" i="3"/>
  <c r="E26" i="3"/>
  <c r="H28" i="2"/>
  <c r="G28" i="2"/>
  <c r="E28" i="2"/>
  <c r="H34" i="1"/>
  <c r="G34" i="1"/>
  <c r="E34" i="1"/>
  <c r="I26" i="3" l="1"/>
  <c r="I28" i="2"/>
  <c r="I34" i="1"/>
</calcChain>
</file>

<file path=xl/sharedStrings.xml><?xml version="1.0" encoding="utf-8"?>
<sst xmlns="http://schemas.openxmlformats.org/spreadsheetml/2006/main" count="600" uniqueCount="122">
  <si>
    <t>HGST</t>
  </si>
  <si>
    <t>HDS5C4040ALE630</t>
  </si>
  <si>
    <t>4TB</t>
  </si>
  <si>
    <t>HMS5C4040ALE640</t>
  </si>
  <si>
    <t>HMS5C4040BLE640</t>
  </si>
  <si>
    <t>HUH728080ALE600</t>
  </si>
  <si>
    <t>8TB</t>
  </si>
  <si>
    <t>HUH728080ALE604</t>
  </si>
  <si>
    <t>HUH721010ALE600</t>
  </si>
  <si>
    <t>10TB</t>
  </si>
  <si>
    <t>HUH721212ALE600</t>
  </si>
  <si>
    <t>12TB</t>
  </si>
  <si>
    <t>HUH721212ALE604</t>
  </si>
  <si>
    <t>HUH721212ALN604</t>
  </si>
  <si>
    <t>Seagate</t>
  </si>
  <si>
    <t>ST4000DM000</t>
  </si>
  <si>
    <t>ST4000DM005</t>
  </si>
  <si>
    <t>ST6000DX000</t>
  </si>
  <si>
    <t>6TB</t>
  </si>
  <si>
    <t>ST8000DM002</t>
  </si>
  <si>
    <t>ST8000NM000A</t>
  </si>
  <si>
    <t>ST8000NM0055</t>
  </si>
  <si>
    <t>ST10000NM0086</t>
  </si>
  <si>
    <t>ST12000NM0007</t>
  </si>
  <si>
    <t>ST12000NM0008</t>
  </si>
  <si>
    <t>ST12000NM001G</t>
  </si>
  <si>
    <t>ST14000NM001G</t>
  </si>
  <si>
    <t>14TB</t>
  </si>
  <si>
    <t>ST14000NM0138</t>
  </si>
  <si>
    <t>ST16000NM001G</t>
  </si>
  <si>
    <t>16TB</t>
  </si>
  <si>
    <t>ST16000NM005G</t>
  </si>
  <si>
    <t>ST16000NM002J</t>
  </si>
  <si>
    <t>ST18000NM000J</t>
  </si>
  <si>
    <t>18TB</t>
  </si>
  <si>
    <t>MD04ABA400V</t>
  </si>
  <si>
    <t>HDWF180</t>
  </si>
  <si>
    <t>MG07ACA14TA</t>
  </si>
  <si>
    <t>MG07ACA14TEY</t>
  </si>
  <si>
    <t>MG08ACA16TA</t>
  </si>
  <si>
    <t>Toshiba</t>
  </si>
  <si>
    <t>MG08ACA16TE</t>
  </si>
  <si>
    <t>MG08ACA16TEY</t>
  </si>
  <si>
    <t>WDC</t>
  </si>
  <si>
    <t>WD60EFRX</t>
  </si>
  <si>
    <t>WUH721414ALE6L4</t>
  </si>
  <si>
    <t>WUH721816ALE6L0</t>
  </si>
  <si>
    <t>WUH721816ALE6L4</t>
  </si>
  <si>
    <t>MFR</t>
  </si>
  <si>
    <t>Model</t>
  </si>
  <si>
    <t>Drive Size</t>
  </si>
  <si>
    <t>Drive Count</t>
  </si>
  <si>
    <t>Avg. Age (months)</t>
  </si>
  <si>
    <t xml:space="preserve">Drive Failures </t>
  </si>
  <si>
    <t>Drive
Days</t>
  </si>
  <si>
    <t>Lifetime AFR</t>
  </si>
  <si>
    <t xml:space="preserve">Totals: </t>
  </si>
  <si>
    <t>Reporting period: 4/20/2013 thru 12/31/2022 for drive models active as of 12/31/2022</t>
  </si>
  <si>
    <t>Backblaze Lifetime Hard Drive Annualized Failures Rates for 2022</t>
  </si>
  <si>
    <t>Drive models in production as of 12/31/2022 with 1M+ lifetime drive days, ordered by drive days</t>
  </si>
  <si>
    <t>MFG</t>
  </si>
  <si>
    <t>HDS724040ALE640</t>
  </si>
  <si>
    <t>HMS5C4040BLE641</t>
  </si>
  <si>
    <t>HUS726040ALE610</t>
  </si>
  <si>
    <t>HUS728T8TALE6L4</t>
  </si>
  <si>
    <t>Hitachi</t>
  </si>
  <si>
    <t>ST10000NM001G</t>
  </si>
  <si>
    <t>ST12000NM0117</t>
  </si>
  <si>
    <t>ST14000NM0018</t>
  </si>
  <si>
    <t>ST4000DM004</t>
  </si>
  <si>
    <t>ST6000DM001</t>
  </si>
  <si>
    <t>ST6000DM004</t>
  </si>
  <si>
    <t>ST8000DM005</t>
  </si>
  <si>
    <t>HDWE160</t>
  </si>
  <si>
    <t>Drive Failures</t>
  </si>
  <si>
    <t>Backblaze Lifetime Annualized Failure Rates for Unreported Drive Models</t>
  </si>
  <si>
    <t>Test drives, or drive models which did not have 60+ operational drives as of 12/31/2022</t>
  </si>
  <si>
    <t>Select Backblaze Lifetime Hard Drive Annualized Failure Rates for 2022</t>
  </si>
  <si>
    <t>Backblaze Quarterly Hard Drive Annualized Failure Rates by Manufacturer</t>
  </si>
  <si>
    <t>Annualized failure rates for each quarter are computed based on the data from that quarter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</si>
  <si>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</si>
  <si>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</si>
  <si>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</si>
  <si>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</si>
  <si>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</si>
  <si>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</si>
  <si>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</si>
  <si>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</si>
  <si>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</si>
  <si>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</si>
  <si>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</si>
  <si>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</si>
  <si>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 xml:space="preserve"> HGST</t>
  </si>
  <si>
    <t xml:space="preserve"> Seagate</t>
  </si>
  <si>
    <t xml:space="preserve"> Toshiba</t>
  </si>
  <si>
    <t xml:space="preserve"> WDC</t>
  </si>
  <si>
    <t>Total</t>
  </si>
  <si>
    <t>Drive Age vs Lifetime AFR (V1)</t>
  </si>
  <si>
    <t>Drive Age vs Lifetime AFR (V2)</t>
  </si>
  <si>
    <t>Reporting period: 4/13 thru 12/22</t>
  </si>
  <si>
    <t>Avg Age (months)</t>
  </si>
  <si>
    <t>Drive Days</t>
  </si>
  <si>
    <t>AFR</t>
  </si>
  <si>
    <t>Average Age (in months) of Backblaze Hard Drives Models</t>
  </si>
  <si>
    <t>Drive models in production as of 12/31/2022</t>
  </si>
  <si>
    <t>Backblaze Hard Drive Failure Rates for 2022</t>
  </si>
  <si>
    <t>Reporting period 1/1/2022 - 12/31/2022 inclusive</t>
  </si>
  <si>
    <t>AFR Comparison by Drive Size</t>
  </si>
  <si>
    <t>Annual data used to compute each year</t>
  </si>
  <si>
    <t>Drive Size 10TB and less</t>
  </si>
  <si>
    <t>2021 AFR</t>
  </si>
  <si>
    <t>2022 AFR</t>
  </si>
  <si>
    <t>Change</t>
  </si>
  <si>
    <t xml:space="preserve">Totals </t>
  </si>
  <si>
    <t>Drive Size 12TB and higher</t>
  </si>
  <si>
    <t>Drive Model Count: 29</t>
  </si>
  <si>
    <t>Three Year Comparison of Annual Backblaze Hard Drive Failure Rates</t>
  </si>
  <si>
    <t>Reporting periods: 1/1/2020 - 12/31/2020, 1/1/2021 - 12/31/2021, 1/1/2022 - 12/31/2022</t>
  </si>
  <si>
    <t>Size</t>
  </si>
  <si>
    <t>22 models</t>
  </si>
  <si>
    <t>24 models</t>
  </si>
  <si>
    <t>29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</si>
</sst>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#,##0.0_);\(#,##0.0\)"/>
  </numFmts>
  <fonts count="2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DM Sans Regular"/>
    </font>
    <font>
      <sz val="11"/>
      <color theme="1"/>
      <name val="DM Sans Regular"/>
    </font>
    <font>
      <b/>
      <sz val="12"/>
      <color theme="1"/>
      <name val="DM Sans Regular"/>
    </font>
    <font>
      <b/>
      <sz val="16"/>
      <color theme="1"/>
      <name val="DM Sans Regular"/>
    </font>
    <font>
      <sz val="11"/>
      <color rgb="FF000000"/>
      <name val="Menlo"/>
      <family val="2"/>
    </font>
    <font>
      <sz val="11"/>
      <color rgb="FF000000"/>
      <name val="DM Sans Regular"/>
    </font>
    <font>
      <sz val="12"/>
      <color rgb="FF000000"/>
      <name val="DM Sans Regular"/>
    </font>
    <font>
      <b/>
      <sz val="14"/>
      <color theme="1"/>
      <name val="DM Sans Regular"/>
    </font>
    <font>
      <sz val="18"/>
      <color rgb="FF000000"/>
      <name val="DM Sans Regular"/>
    </font>
    <font>
      <sz val="18"/>
      <color rgb="FF000000"/>
      <name val="Arial"/>
      <family val="2"/>
    </font>
    <font>
      <sz val="11"/>
      <color theme="0"/>
      <name val="DM Sans Regular"/>
    </font>
    <font>
      <sz val="11"/>
      <color theme="3" tint="-0.249977111117893"/>
      <name val="DM Sans Regular"/>
    </font>
    <font>
      <b/>
      <sz val="11"/>
      <color theme="3" tint="-0.249977111117893"/>
      <name val="DM Sans Regular"/>
    </font>
    <font>
      <sz val="14"/>
      <color rgb="FF3C4043"/>
      <name val="Helvetica"/>
      <family val="2"/>
    </font>
    <font>
      <b/>
      <sz val="11"/>
      <color theme="1"/>
      <name val="DM Sans Regula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C00000"/>
      <name val="DM Sans Regular"/>
    </font>
    <font>
      <b/>
      <sz val="12"/>
      <color rgb="FFC00000"/>
      <name val="DM Sans Regular"/>
    </font>
    <font>
      <sz val="12"/>
      <color rgb="FF00B050"/>
      <name val="DM Sans Regular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4" tint="-0.499984740745262"/>
        <bgColor indexed="64"/>
      </patternFill>
    </fill>
  </fills>
  <borders count="78">
    <border>
      <left/>
      <right/>
      <top/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/>
      <top/>
      <bottom style="medium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medium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medium">
        <color theme="1" tint="0.34998626667073579"/>
      </bottom>
      <diagonal/>
    </border>
    <border>
      <left style="thin">
        <color theme="1" tint="0.34998626667073579"/>
      </left>
      <right/>
      <top/>
      <bottom style="medium">
        <color theme="1" tint="0.34998626667073579"/>
      </bottom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1" tint="0.34998626667073579"/>
      </right>
      <top style="thin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medium">
        <color theme="1" tint="0.34998626667073579"/>
      </bottom>
      <diagonal/>
    </border>
    <border>
      <left/>
      <right/>
      <top style="medium">
        <color theme="1" tint="0.34998626667073579"/>
      </top>
      <bottom/>
      <diagonal/>
    </border>
    <border>
      <left style="thin">
        <color theme="1"/>
      </left>
      <right style="thin">
        <color theme="0"/>
      </right>
      <top style="thin">
        <color theme="1"/>
      </top>
      <bottom/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1" tint="0.499984740745262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1" tint="0.499984740745262"/>
      </bottom>
      <diagonal/>
    </border>
    <border>
      <left style="thin">
        <color theme="1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/>
      </left>
      <right style="thin">
        <color theme="1" tint="0.34998626667073579"/>
      </right>
      <top style="thin">
        <color theme="1" tint="0.499984740745262"/>
      </top>
      <bottom style="thin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/>
      </bottom>
      <diagonal/>
    </border>
    <border>
      <left style="thin">
        <color theme="1" tint="0.34998626667073579"/>
      </left>
      <right style="thin">
        <color theme="1"/>
      </right>
      <top style="thin">
        <color theme="1" tint="0.499984740745262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ck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ck">
        <color theme="2" tint="-0.499984740745262"/>
      </bottom>
      <diagonal/>
    </border>
    <border>
      <left style="thin">
        <color theme="2" tint="-0.499984740745262"/>
      </left>
      <right/>
      <top/>
      <bottom style="thick">
        <color theme="2" tint="-0.499984740745262"/>
      </bottom>
      <diagonal/>
    </border>
    <border>
      <left/>
      <right style="thin">
        <color theme="2" tint="-0.499984740745262"/>
      </right>
      <top style="thick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ck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ck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medium">
        <color theme="2" tint="-0.499984740745262"/>
      </bottom>
      <diagonal/>
    </border>
    <border>
      <left style="thick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medium">
        <color theme="2" tint="-0.499984740745262"/>
      </right>
      <top/>
      <bottom/>
      <diagonal/>
    </border>
    <border>
      <left style="medium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ck">
        <color theme="2" tint="-0.499984740745262"/>
      </right>
      <top/>
      <bottom/>
      <diagonal/>
    </border>
    <border>
      <left/>
      <right style="medium">
        <color theme="2" tint="-0.499984740745262"/>
      </right>
      <top/>
      <bottom/>
      <diagonal/>
    </border>
    <border>
      <left style="medium">
        <color theme="2" tint="-0.499984740745262"/>
      </left>
      <right/>
      <top/>
      <bottom/>
      <diagonal/>
    </border>
    <border>
      <left/>
      <right/>
      <top/>
      <bottom style="thick">
        <color theme="2" tint="-0.499984740745262"/>
      </bottom>
      <diagonal/>
    </border>
    <border>
      <left style="thick">
        <color theme="2" tint="-0.499984740745262"/>
      </left>
      <right style="thin">
        <color theme="2" tint="-0.499984740745262"/>
      </right>
      <top/>
      <bottom style="thick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/>
      <bottom style="thick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/>
      <bottom style="thick">
        <color theme="2" tint="-0.499984740745262"/>
      </bottom>
      <diagonal/>
    </border>
    <border>
      <left style="thin">
        <color theme="2" tint="-0.499984740745262"/>
      </left>
      <right style="thick">
        <color theme="2" tint="-0.499984740745262"/>
      </right>
      <top/>
      <bottom style="thick">
        <color theme="2" tint="-0.499984740745262"/>
      </bottom>
      <diagonal/>
    </border>
    <border>
      <left style="thick">
        <color theme="2" tint="-0.499984740745262"/>
      </left>
      <right style="thin">
        <color theme="2" tint="-0.499984740745262"/>
      </right>
      <top style="thick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ck">
        <color theme="2" tint="-0.499984740745262"/>
      </right>
      <top style="thick">
        <color theme="2" tint="-0.499984740745262"/>
      </top>
      <bottom style="thin">
        <color theme="2" tint="-0.499984740745262"/>
      </bottom>
      <diagonal/>
    </border>
    <border>
      <left style="thick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ck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ck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ck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ck">
        <color theme="2" tint="-0.499984740745262"/>
      </bottom>
      <diagonal/>
    </border>
    <border>
      <left style="thick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ck">
        <color theme="2" tint="-0.499984740745262"/>
      </bottom>
      <diagonal/>
    </border>
    <border>
      <left style="thin">
        <color theme="2" tint="-0.499984740745262"/>
      </left>
      <right style="thick">
        <color theme="2" tint="-0.499984740745262"/>
      </right>
      <top style="thin">
        <color theme="2" tint="-0.499984740745262"/>
      </top>
      <bottom style="thick">
        <color theme="2" tint="-0.499984740745262"/>
      </bottom>
      <diagonal/>
    </border>
    <border>
      <left style="thin">
        <color theme="2" tint="-0.499984740745262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165" fontId="2" fillId="2" borderId="5" xfId="1" applyNumberFormat="1" applyFont="1" applyFill="1" applyBorder="1" applyAlignment="1">
      <alignment vertical="center"/>
    </xf>
    <xf numFmtId="164" fontId="2" fillId="2" borderId="5" xfId="1" applyNumberFormat="1" applyFont="1" applyFill="1" applyBorder="1" applyAlignment="1">
      <alignment horizontal="center" vertical="center"/>
    </xf>
    <xf numFmtId="10" fontId="2" fillId="2" borderId="6" xfId="2" applyNumberFormat="1" applyFont="1" applyFill="1" applyBorder="1" applyAlignment="1">
      <alignment horizontal="center" vertical="center"/>
    </xf>
    <xf numFmtId="10" fontId="2" fillId="2" borderId="0" xfId="2" applyNumberFormat="1" applyFont="1" applyFill="1" applyAlignment="1">
      <alignment horizontal="center" vertical="center"/>
    </xf>
    <xf numFmtId="10" fontId="2" fillId="0" borderId="0" xfId="2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165" fontId="2" fillId="2" borderId="2" xfId="1" applyNumberFormat="1" applyFont="1" applyFill="1" applyBorder="1" applyAlignment="1">
      <alignment vertical="center"/>
    </xf>
    <xf numFmtId="164" fontId="2" fillId="2" borderId="2" xfId="1" applyNumberFormat="1" applyFont="1" applyFill="1" applyBorder="1" applyAlignment="1">
      <alignment horizontal="center" vertical="center"/>
    </xf>
    <xf numFmtId="10" fontId="2" fillId="2" borderId="3" xfId="2" applyNumberFormat="1" applyFont="1" applyFill="1" applyBorder="1" applyAlignment="1">
      <alignment horizontal="center" vertical="center"/>
    </xf>
    <xf numFmtId="0" fontId="4" fillId="2" borderId="7" xfId="0" applyFont="1" applyFill="1" applyBorder="1"/>
    <xf numFmtId="0" fontId="4" fillId="2" borderId="8" xfId="0" applyFont="1" applyFill="1" applyBorder="1"/>
    <xf numFmtId="0" fontId="4" fillId="2" borderId="8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right" vertical="center"/>
    </xf>
    <xf numFmtId="165" fontId="4" fillId="2" borderId="11" xfId="0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10" fontId="4" fillId="2" borderId="12" xfId="2" applyNumberFormat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165" fontId="2" fillId="2" borderId="14" xfId="1" applyNumberFormat="1" applyFont="1" applyFill="1" applyBorder="1" applyAlignment="1">
      <alignment vertical="center"/>
    </xf>
    <xf numFmtId="164" fontId="2" fillId="2" borderId="14" xfId="1" applyNumberFormat="1" applyFont="1" applyFill="1" applyBorder="1" applyAlignment="1">
      <alignment horizontal="center" vertical="center"/>
    </xf>
    <xf numFmtId="10" fontId="2" fillId="2" borderId="15" xfId="2" applyNumberFormat="1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 applyBorder="1" applyAlignment="1">
      <alignment horizontal="center" vertical="center"/>
    </xf>
    <xf numFmtId="3" fontId="0" fillId="0" borderId="0" xfId="0" applyNumberFormat="1"/>
    <xf numFmtId="0" fontId="0" fillId="2" borderId="0" xfId="0" applyFill="1"/>
    <xf numFmtId="0" fontId="2" fillId="2" borderId="19" xfId="0" applyFont="1" applyFill="1" applyBorder="1"/>
    <xf numFmtId="0" fontId="7" fillId="2" borderId="20" xfId="0" applyFont="1" applyFill="1" applyBorder="1"/>
    <xf numFmtId="0" fontId="7" fillId="2" borderId="20" xfId="0" applyFont="1" applyFill="1" applyBorder="1" applyAlignment="1">
      <alignment horizontal="center"/>
    </xf>
    <xf numFmtId="165" fontId="2" fillId="2" borderId="20" xfId="1" applyNumberFormat="1" applyFont="1" applyFill="1" applyBorder="1" applyAlignment="1">
      <alignment horizontal="center"/>
    </xf>
    <xf numFmtId="164" fontId="2" fillId="2" borderId="20" xfId="1" applyNumberFormat="1" applyFont="1" applyFill="1" applyBorder="1" applyAlignment="1">
      <alignment horizontal="center"/>
    </xf>
    <xf numFmtId="10" fontId="4" fillId="2" borderId="21" xfId="2" applyNumberFormat="1" applyFont="1" applyFill="1" applyBorder="1" applyAlignment="1">
      <alignment horizontal="center" vertical="center"/>
    </xf>
    <xf numFmtId="164" fontId="8" fillId="2" borderId="20" xfId="1" applyNumberFormat="1" applyFont="1" applyFill="1" applyBorder="1" applyAlignment="1">
      <alignment horizontal="center"/>
    </xf>
    <xf numFmtId="0" fontId="2" fillId="2" borderId="16" xfId="0" applyFont="1" applyFill="1" applyBorder="1"/>
    <xf numFmtId="0" fontId="7" fillId="2" borderId="17" xfId="0" applyFont="1" applyFill="1" applyBorder="1"/>
    <xf numFmtId="0" fontId="7" fillId="2" borderId="17" xfId="0" applyFont="1" applyFill="1" applyBorder="1" applyAlignment="1">
      <alignment horizontal="center"/>
    </xf>
    <xf numFmtId="165" fontId="2" fillId="2" borderId="17" xfId="1" applyNumberFormat="1" applyFont="1" applyFill="1" applyBorder="1" applyAlignment="1">
      <alignment horizontal="center"/>
    </xf>
    <xf numFmtId="164" fontId="2" fillId="2" borderId="17" xfId="1" applyNumberFormat="1" applyFont="1" applyFill="1" applyBorder="1" applyAlignment="1">
      <alignment horizontal="center"/>
    </xf>
    <xf numFmtId="10" fontId="4" fillId="2" borderId="18" xfId="2" applyNumberFormat="1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wrapText="1"/>
    </xf>
    <xf numFmtId="0" fontId="4" fillId="2" borderId="23" xfId="0" applyFont="1" applyFill="1" applyBorder="1" applyAlignment="1">
      <alignment wrapText="1"/>
    </xf>
    <xf numFmtId="0" fontId="4" fillId="2" borderId="23" xfId="0" applyFont="1" applyFill="1" applyBorder="1" applyAlignment="1">
      <alignment horizontal="center" wrapText="1"/>
    </xf>
    <xf numFmtId="0" fontId="4" fillId="2" borderId="24" xfId="0" applyFont="1" applyFill="1" applyBorder="1" applyAlignment="1">
      <alignment horizontal="center" wrapText="1"/>
    </xf>
    <xf numFmtId="10" fontId="4" fillId="2" borderId="27" xfId="2" applyNumberFormat="1" applyFont="1" applyFill="1" applyBorder="1" applyAlignment="1">
      <alignment horizontal="center" vertical="center"/>
    </xf>
    <xf numFmtId="0" fontId="2" fillId="2" borderId="28" xfId="0" applyFont="1" applyFill="1" applyBorder="1"/>
    <xf numFmtId="0" fontId="7" fillId="2" borderId="29" xfId="0" applyFont="1" applyFill="1" applyBorder="1"/>
    <xf numFmtId="0" fontId="7" fillId="2" borderId="29" xfId="0" applyFont="1" applyFill="1" applyBorder="1" applyAlignment="1">
      <alignment horizontal="center"/>
    </xf>
    <xf numFmtId="165" fontId="2" fillId="2" borderId="29" xfId="1" applyNumberFormat="1" applyFont="1" applyFill="1" applyBorder="1" applyAlignment="1">
      <alignment horizontal="center"/>
    </xf>
    <xf numFmtId="164" fontId="2" fillId="2" borderId="29" xfId="1" applyNumberFormat="1" applyFont="1" applyFill="1" applyBorder="1" applyAlignment="1">
      <alignment horizontal="center"/>
    </xf>
    <xf numFmtId="10" fontId="4" fillId="2" borderId="30" xfId="2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2" fillId="2" borderId="0" xfId="0" applyFont="1" applyFill="1" applyAlignment="1">
      <alignment vertical="top"/>
    </xf>
    <xf numFmtId="0" fontId="0" fillId="0" borderId="0" xfId="0" applyAlignment="1">
      <alignment vertical="top"/>
    </xf>
    <xf numFmtId="0" fontId="2" fillId="2" borderId="31" xfId="0" applyFont="1" applyFill="1" applyBorder="1" applyAlignment="1">
      <alignment vertical="center"/>
    </xf>
    <xf numFmtId="0" fontId="4" fillId="2" borderId="25" xfId="0" applyFont="1" applyFill="1" applyBorder="1" applyAlignment="1">
      <alignment horizontal="right" vertical="center"/>
    </xf>
    <xf numFmtId="165" fontId="4" fillId="2" borderId="26" xfId="1" applyNumberFormat="1" applyFont="1" applyFill="1" applyBorder="1" applyAlignment="1">
      <alignment horizontal="center" vertical="center"/>
    </xf>
    <xf numFmtId="165" fontId="4" fillId="2" borderId="26" xfId="1" applyNumberFormat="1" applyFont="1" applyFill="1" applyBorder="1" applyAlignment="1">
      <alignment vertical="center"/>
    </xf>
    <xf numFmtId="0" fontId="5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top"/>
    </xf>
    <xf numFmtId="0" fontId="10" fillId="3" borderId="0" xfId="0" applyFont="1" applyFill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2" fillId="2" borderId="0" xfId="0" applyFont="1" applyFill="1" applyAlignment="1">
      <alignment horizontal="center"/>
    </xf>
    <xf numFmtId="0" fontId="12" fillId="5" borderId="32" xfId="0" applyFont="1" applyFill="1" applyBorder="1" applyAlignment="1">
      <alignment vertical="center"/>
    </xf>
    <xf numFmtId="0" fontId="12" fillId="5" borderId="33" xfId="0" applyFont="1" applyFill="1" applyBorder="1" applyAlignment="1">
      <alignment horizontal="center" vertical="center"/>
    </xf>
    <xf numFmtId="0" fontId="12" fillId="5" borderId="34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13" fillId="0" borderId="35" xfId="0" applyFont="1" applyBorder="1" applyAlignment="1">
      <alignment vertical="center"/>
    </xf>
    <xf numFmtId="10" fontId="13" fillId="2" borderId="36" xfId="2" applyNumberFormat="1" applyFont="1" applyFill="1" applyBorder="1" applyAlignment="1">
      <alignment horizontal="center" vertical="center"/>
    </xf>
    <xf numFmtId="10" fontId="13" fillId="2" borderId="37" xfId="2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0" borderId="38" xfId="0" applyFont="1" applyBorder="1" applyAlignment="1">
      <alignment vertical="center"/>
    </xf>
    <xf numFmtId="10" fontId="13" fillId="2" borderId="39" xfId="2" applyNumberFormat="1" applyFont="1" applyFill="1" applyBorder="1" applyAlignment="1">
      <alignment horizontal="center" vertical="center"/>
    </xf>
    <xf numFmtId="10" fontId="13" fillId="2" borderId="40" xfId="2" applyNumberFormat="1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vertical="center"/>
    </xf>
    <xf numFmtId="10" fontId="14" fillId="2" borderId="41" xfId="2" applyNumberFormat="1" applyFont="1" applyFill="1" applyBorder="1" applyAlignment="1">
      <alignment horizontal="center" vertical="center"/>
    </xf>
    <xf numFmtId="0" fontId="15" fillId="0" borderId="0" xfId="0" applyFont="1"/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16" fillId="2" borderId="22" xfId="0" applyFont="1" applyFill="1" applyBorder="1" applyAlignment="1">
      <alignment horizontal="center" wrapText="1"/>
    </xf>
    <xf numFmtId="0" fontId="16" fillId="2" borderId="23" xfId="0" applyFont="1" applyFill="1" applyBorder="1" applyAlignment="1">
      <alignment horizontal="center" wrapText="1"/>
    </xf>
    <xf numFmtId="0" fontId="16" fillId="2" borderId="24" xfId="0" applyFont="1" applyFill="1" applyBorder="1" applyAlignment="1">
      <alignment horizontal="center" wrapText="1"/>
    </xf>
    <xf numFmtId="0" fontId="16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3" fillId="2" borderId="16" xfId="0" applyFont="1" applyFill="1" applyBorder="1" applyAlignment="1">
      <alignment horizontal="center"/>
    </xf>
    <xf numFmtId="166" fontId="3" fillId="2" borderId="17" xfId="1" applyNumberFormat="1" applyFont="1" applyFill="1" applyBorder="1" applyAlignment="1">
      <alignment horizontal="center"/>
    </xf>
    <xf numFmtId="10" fontId="3" fillId="2" borderId="18" xfId="2" applyNumberFormat="1" applyFont="1" applyFill="1" applyBorder="1" applyAlignment="1">
      <alignment horizontal="center"/>
    </xf>
    <xf numFmtId="10" fontId="3" fillId="2" borderId="0" xfId="2" applyNumberFormat="1" applyFont="1" applyFill="1" applyBorder="1" applyAlignment="1">
      <alignment horizontal="center"/>
    </xf>
    <xf numFmtId="10" fontId="2" fillId="2" borderId="0" xfId="2" applyNumberFormat="1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166" fontId="3" fillId="2" borderId="20" xfId="1" applyNumberFormat="1" applyFont="1" applyFill="1" applyBorder="1" applyAlignment="1">
      <alignment horizontal="center"/>
    </xf>
    <xf numFmtId="10" fontId="3" fillId="2" borderId="21" xfId="2" applyNumberFormat="1" applyFont="1" applyFill="1" applyBorder="1" applyAlignment="1">
      <alignment horizontal="center"/>
    </xf>
    <xf numFmtId="0" fontId="3" fillId="2" borderId="42" xfId="0" applyFont="1" applyFill="1" applyBorder="1" applyAlignment="1">
      <alignment horizontal="center"/>
    </xf>
    <xf numFmtId="166" fontId="3" fillId="2" borderId="43" xfId="1" applyNumberFormat="1" applyFont="1" applyFill="1" applyBorder="1" applyAlignment="1">
      <alignment horizontal="center"/>
    </xf>
    <xf numFmtId="10" fontId="3" fillId="2" borderId="44" xfId="2" applyNumberFormat="1" applyFont="1" applyFill="1" applyBorder="1" applyAlignment="1">
      <alignment horizontal="center"/>
    </xf>
    <xf numFmtId="0" fontId="17" fillId="2" borderId="0" xfId="0" applyFont="1" applyFill="1"/>
    <xf numFmtId="10" fontId="3" fillId="0" borderId="45" xfId="2" applyNumberFormat="1" applyFont="1" applyBorder="1" applyAlignment="1">
      <alignment horizontal="center" vertical="center"/>
    </xf>
    <xf numFmtId="10" fontId="0" fillId="0" borderId="0" xfId="2" applyNumberFormat="1" applyFont="1" applyAlignment="1">
      <alignment horizontal="center"/>
    </xf>
    <xf numFmtId="0" fontId="8" fillId="0" borderId="0" xfId="0" applyFont="1"/>
    <xf numFmtId="0" fontId="18" fillId="2" borderId="0" xfId="0" applyFont="1" applyFill="1"/>
    <xf numFmtId="0" fontId="18" fillId="0" borderId="0" xfId="0" applyFont="1"/>
    <xf numFmtId="0" fontId="18" fillId="2" borderId="0" xfId="0" applyFont="1" applyFill="1" applyAlignment="1">
      <alignment vertical="top"/>
    </xf>
    <xf numFmtId="0" fontId="2" fillId="2" borderId="0" xfId="0" applyFont="1" applyFill="1" applyAlignment="1">
      <alignment horizontal="center" vertical="top"/>
    </xf>
    <xf numFmtId="0" fontId="18" fillId="0" borderId="0" xfId="0" applyFont="1" applyAlignment="1">
      <alignment vertical="top"/>
    </xf>
    <xf numFmtId="0" fontId="16" fillId="2" borderId="46" xfId="0" applyFont="1" applyFill="1" applyBorder="1"/>
    <xf numFmtId="0" fontId="16" fillId="2" borderId="47" xfId="0" applyFont="1" applyFill="1" applyBorder="1"/>
    <xf numFmtId="0" fontId="16" fillId="2" borderId="47" xfId="0" applyFont="1" applyFill="1" applyBorder="1" applyAlignment="1">
      <alignment horizontal="center" wrapText="1"/>
    </xf>
    <xf numFmtId="0" fontId="16" fillId="2" borderId="48" xfId="0" applyFont="1" applyFill="1" applyBorder="1" applyAlignment="1">
      <alignment horizontal="center"/>
    </xf>
    <xf numFmtId="0" fontId="3" fillId="2" borderId="49" xfId="0" applyFont="1" applyFill="1" applyBorder="1" applyAlignment="1">
      <alignment vertical="center"/>
    </xf>
    <xf numFmtId="0" fontId="3" fillId="2" borderId="50" xfId="0" applyFont="1" applyFill="1" applyBorder="1" applyAlignment="1">
      <alignment vertical="center"/>
    </xf>
    <xf numFmtId="0" fontId="3" fillId="2" borderId="50" xfId="0" applyFont="1" applyFill="1" applyBorder="1" applyAlignment="1">
      <alignment horizontal="center" vertical="center"/>
    </xf>
    <xf numFmtId="41" fontId="3" fillId="2" borderId="50" xfId="0" applyNumberFormat="1" applyFont="1" applyFill="1" applyBorder="1" applyAlignment="1">
      <alignment vertical="center"/>
    </xf>
    <xf numFmtId="3" fontId="3" fillId="2" borderId="50" xfId="0" applyNumberFormat="1" applyFont="1" applyFill="1" applyBorder="1" applyAlignment="1">
      <alignment horizontal="center" vertical="center"/>
    </xf>
    <xf numFmtId="10" fontId="3" fillId="0" borderId="51" xfId="2" applyNumberFormat="1" applyFont="1" applyBorder="1" applyAlignment="1">
      <alignment horizontal="center" vertical="center"/>
    </xf>
    <xf numFmtId="0" fontId="3" fillId="2" borderId="52" xfId="0" applyFont="1" applyFill="1" applyBorder="1" applyAlignment="1">
      <alignment vertical="center"/>
    </xf>
    <xf numFmtId="0" fontId="3" fillId="2" borderId="53" xfId="0" applyFont="1" applyFill="1" applyBorder="1" applyAlignment="1">
      <alignment vertical="center"/>
    </xf>
    <xf numFmtId="0" fontId="3" fillId="2" borderId="53" xfId="0" applyFont="1" applyFill="1" applyBorder="1" applyAlignment="1">
      <alignment horizontal="center" vertical="center"/>
    </xf>
    <xf numFmtId="41" fontId="3" fillId="2" borderId="53" xfId="0" applyNumberFormat="1" applyFont="1" applyFill="1" applyBorder="1" applyAlignment="1">
      <alignment vertical="center"/>
    </xf>
    <xf numFmtId="3" fontId="3" fillId="2" borderId="53" xfId="0" applyNumberFormat="1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wrapText="1"/>
    </xf>
    <xf numFmtId="0" fontId="4" fillId="2" borderId="23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7" fillId="2" borderId="53" xfId="0" applyFont="1" applyFill="1" applyBorder="1" applyAlignment="1">
      <alignment vertical="center"/>
    </xf>
    <xf numFmtId="0" fontId="2" fillId="2" borderId="16" xfId="0" applyFont="1" applyFill="1" applyBorder="1" applyAlignment="1">
      <alignment horizontal="center"/>
    </xf>
    <xf numFmtId="10" fontId="2" fillId="2" borderId="17" xfId="0" applyNumberFormat="1" applyFont="1" applyFill="1" applyBorder="1" applyAlignment="1">
      <alignment horizontal="center"/>
    </xf>
    <xf numFmtId="10" fontId="2" fillId="2" borderId="17" xfId="2" applyNumberFormat="1" applyFont="1" applyFill="1" applyBorder="1" applyAlignment="1">
      <alignment horizontal="center"/>
    </xf>
    <xf numFmtId="10" fontId="19" fillId="2" borderId="18" xfId="0" applyNumberFormat="1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10" fontId="2" fillId="2" borderId="20" xfId="0" applyNumberFormat="1" applyFont="1" applyFill="1" applyBorder="1" applyAlignment="1">
      <alignment horizontal="center"/>
    </xf>
    <xf numFmtId="10" fontId="2" fillId="2" borderId="20" xfId="2" applyNumberFormat="1" applyFont="1" applyFill="1" applyBorder="1" applyAlignment="1">
      <alignment horizontal="center"/>
    </xf>
    <xf numFmtId="10" fontId="19" fillId="2" borderId="21" xfId="0" applyNumberFormat="1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10" fontId="2" fillId="2" borderId="29" xfId="0" applyNumberFormat="1" applyFont="1" applyFill="1" applyBorder="1" applyAlignment="1">
      <alignment horizontal="center"/>
    </xf>
    <xf numFmtId="10" fontId="2" fillId="2" borderId="29" xfId="2" applyNumberFormat="1" applyFont="1" applyFill="1" applyBorder="1" applyAlignment="1">
      <alignment horizontal="center"/>
    </xf>
    <xf numFmtId="10" fontId="19" fillId="2" borderId="30" xfId="0" applyNumberFormat="1" applyFont="1" applyFill="1" applyBorder="1" applyAlignment="1">
      <alignment horizontal="center"/>
    </xf>
    <xf numFmtId="0" fontId="4" fillId="2" borderId="25" xfId="0" applyFont="1" applyFill="1" applyBorder="1" applyAlignment="1">
      <alignment horizontal="right"/>
    </xf>
    <xf numFmtId="10" fontId="4" fillId="2" borderId="26" xfId="0" applyNumberFormat="1" applyFont="1" applyFill="1" applyBorder="1" applyAlignment="1">
      <alignment horizontal="center"/>
    </xf>
    <xf numFmtId="10" fontId="4" fillId="2" borderId="26" xfId="2" applyNumberFormat="1" applyFont="1" applyFill="1" applyBorder="1" applyAlignment="1">
      <alignment horizontal="center"/>
    </xf>
    <xf numFmtId="10" fontId="20" fillId="2" borderId="27" xfId="0" applyNumberFormat="1" applyFont="1" applyFill="1" applyBorder="1" applyAlignment="1">
      <alignment horizontal="center"/>
    </xf>
    <xf numFmtId="10" fontId="21" fillId="2" borderId="30" xfId="0" applyNumberFormat="1" applyFont="1" applyFill="1" applyBorder="1" applyAlignment="1">
      <alignment horizontal="center"/>
    </xf>
    <xf numFmtId="0" fontId="3" fillId="2" borderId="54" xfId="0" applyFont="1" applyFill="1" applyBorder="1" applyAlignment="1">
      <alignment vertical="center"/>
    </xf>
    <xf numFmtId="0" fontId="3" fillId="2" borderId="55" xfId="0" applyFont="1" applyFill="1" applyBorder="1" applyAlignment="1">
      <alignment vertical="center"/>
    </xf>
    <xf numFmtId="0" fontId="3" fillId="2" borderId="55" xfId="0" applyFont="1" applyFill="1" applyBorder="1" applyAlignment="1">
      <alignment horizontal="center" vertical="center"/>
    </xf>
    <xf numFmtId="41" fontId="3" fillId="2" borderId="55" xfId="0" applyNumberFormat="1" applyFont="1" applyFill="1" applyBorder="1" applyAlignment="1">
      <alignment vertical="center"/>
    </xf>
    <xf numFmtId="3" fontId="3" fillId="2" borderId="55" xfId="0" applyNumberFormat="1" applyFont="1" applyFill="1" applyBorder="1" applyAlignment="1">
      <alignment horizontal="center" vertical="center"/>
    </xf>
    <xf numFmtId="10" fontId="3" fillId="0" borderId="56" xfId="2" applyNumberFormat="1" applyFont="1" applyBorder="1" applyAlignment="1">
      <alignment horizontal="center" vertical="center"/>
    </xf>
    <xf numFmtId="0" fontId="18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6" fillId="2" borderId="10" xfId="0" applyFont="1" applyFill="1" applyBorder="1" applyAlignment="1">
      <alignment horizontal="right" vertical="center"/>
    </xf>
    <xf numFmtId="41" fontId="16" fillId="2" borderId="11" xfId="0" applyNumberFormat="1" applyFont="1" applyFill="1" applyBorder="1" applyAlignment="1">
      <alignment vertical="center"/>
    </xf>
    <xf numFmtId="0" fontId="16" fillId="2" borderId="11" xfId="0" applyFont="1" applyFill="1" applyBorder="1" applyAlignment="1">
      <alignment horizontal="center" vertical="center"/>
    </xf>
    <xf numFmtId="10" fontId="16" fillId="0" borderId="0" xfId="2" applyNumberFormat="1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2" borderId="0" xfId="0" applyFont="1" applyFill="1" applyAlignment="1">
      <alignment horizontal="center"/>
    </xf>
    <xf numFmtId="0" fontId="22" fillId="0" borderId="0" xfId="0" applyFont="1"/>
    <xf numFmtId="0" fontId="3" fillId="2" borderId="0" xfId="0" applyFont="1" applyFill="1" applyAlignment="1">
      <alignment vertical="center"/>
    </xf>
    <xf numFmtId="0" fontId="3" fillId="2" borderId="0" xfId="0" applyFont="1" applyFill="1"/>
    <xf numFmtId="0" fontId="4" fillId="2" borderId="57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59" xfId="0" applyFont="1" applyFill="1" applyBorder="1" applyAlignment="1">
      <alignment horizontal="center" vertical="center"/>
    </xf>
    <xf numFmtId="0" fontId="4" fillId="2" borderId="60" xfId="0" applyFont="1" applyFill="1" applyBorder="1" applyAlignment="1">
      <alignment horizontal="center" vertical="center"/>
    </xf>
    <xf numFmtId="0" fontId="4" fillId="2" borderId="61" xfId="0" applyFont="1" applyFill="1" applyBorder="1" applyAlignment="1">
      <alignment horizontal="center" vertical="center"/>
    </xf>
    <xf numFmtId="0" fontId="4" fillId="2" borderId="62" xfId="0" applyFont="1" applyFill="1" applyBorder="1" applyAlignment="1">
      <alignment horizontal="center" vertical="center"/>
    </xf>
    <xf numFmtId="0" fontId="16" fillId="2" borderId="63" xfId="0" applyFont="1" applyFill="1" applyBorder="1"/>
    <xf numFmtId="0" fontId="16" fillId="2" borderId="63" xfId="0" applyFont="1" applyFill="1" applyBorder="1" applyAlignment="1">
      <alignment horizontal="center"/>
    </xf>
    <xf numFmtId="0" fontId="16" fillId="2" borderId="64" xfId="0" applyFont="1" applyFill="1" applyBorder="1" applyAlignment="1">
      <alignment horizontal="center" wrapText="1"/>
    </xf>
    <xf numFmtId="0" fontId="16" fillId="2" borderId="65" xfId="0" applyFont="1" applyFill="1" applyBorder="1" applyAlignment="1">
      <alignment horizontal="center" wrapText="1"/>
    </xf>
    <xf numFmtId="0" fontId="16" fillId="2" borderId="66" xfId="0" applyFont="1" applyFill="1" applyBorder="1" applyAlignment="1">
      <alignment horizontal="center" wrapText="1"/>
    </xf>
    <xf numFmtId="0" fontId="16" fillId="2" borderId="67" xfId="0" applyFont="1" applyFill="1" applyBorder="1" applyAlignment="1">
      <alignment horizontal="center" wrapText="1"/>
    </xf>
    <xf numFmtId="0" fontId="16" fillId="2" borderId="46" xfId="0" applyFont="1" applyFill="1" applyBorder="1" applyAlignment="1">
      <alignment horizontal="center" wrapText="1"/>
    </xf>
    <xf numFmtId="0" fontId="16" fillId="2" borderId="48" xfId="0" applyFont="1" applyFill="1" applyBorder="1" applyAlignment="1">
      <alignment horizontal="center" wrapText="1"/>
    </xf>
    <xf numFmtId="0" fontId="16" fillId="2" borderId="0" xfId="0" applyFont="1" applyFill="1"/>
    <xf numFmtId="0" fontId="3" fillId="0" borderId="0" xfId="0" applyFont="1"/>
    <xf numFmtId="0" fontId="3" fillId="2" borderId="51" xfId="0" applyFont="1" applyFill="1" applyBorder="1" applyAlignment="1">
      <alignment horizontal="center" vertical="center"/>
    </xf>
    <xf numFmtId="165" fontId="3" fillId="2" borderId="68" xfId="1" applyNumberFormat="1" applyFont="1" applyFill="1" applyBorder="1" applyAlignment="1">
      <alignment vertical="center"/>
    </xf>
    <xf numFmtId="10" fontId="3" fillId="2" borderId="69" xfId="2" applyNumberFormat="1" applyFont="1" applyFill="1" applyBorder="1" applyAlignment="1">
      <alignment horizontal="center" vertical="center"/>
    </xf>
    <xf numFmtId="165" fontId="3" fillId="0" borderId="49" xfId="1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2" borderId="45" xfId="0" applyFont="1" applyFill="1" applyBorder="1" applyAlignment="1">
      <alignment horizontal="center" vertical="center"/>
    </xf>
    <xf numFmtId="165" fontId="3" fillId="2" borderId="70" xfId="1" applyNumberFormat="1" applyFont="1" applyFill="1" applyBorder="1" applyAlignment="1">
      <alignment vertical="center"/>
    </xf>
    <xf numFmtId="10" fontId="3" fillId="2" borderId="71" xfId="2" applyNumberFormat="1" applyFont="1" applyFill="1" applyBorder="1" applyAlignment="1">
      <alignment horizontal="center" vertical="center"/>
    </xf>
    <xf numFmtId="165" fontId="3" fillId="0" borderId="52" xfId="1" applyNumberFormat="1" applyFont="1" applyBorder="1" applyAlignment="1">
      <alignment vertical="center"/>
    </xf>
    <xf numFmtId="165" fontId="7" fillId="2" borderId="70" xfId="1" applyNumberFormat="1" applyFont="1" applyFill="1" applyBorder="1" applyAlignment="1">
      <alignment vertical="center"/>
    </xf>
    <xf numFmtId="0" fontId="3" fillId="0" borderId="53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0" fontId="3" fillId="0" borderId="70" xfId="0" applyFont="1" applyBorder="1" applyAlignment="1">
      <alignment vertical="center"/>
    </xf>
    <xf numFmtId="0" fontId="3" fillId="0" borderId="71" xfId="0" applyFont="1" applyBorder="1" applyAlignment="1">
      <alignment vertical="center"/>
    </xf>
    <xf numFmtId="0" fontId="7" fillId="2" borderId="0" xfId="0" applyFont="1" applyFill="1" applyAlignment="1">
      <alignment vertical="center"/>
    </xf>
    <xf numFmtId="0" fontId="3" fillId="0" borderId="72" xfId="0" applyFont="1" applyBorder="1" applyAlignment="1">
      <alignment vertical="center"/>
    </xf>
    <xf numFmtId="0" fontId="3" fillId="0" borderId="73" xfId="0" applyFont="1" applyBorder="1" applyAlignment="1">
      <alignment vertical="center"/>
    </xf>
    <xf numFmtId="0" fontId="3" fillId="0" borderId="74" xfId="0" applyFont="1" applyBorder="1" applyAlignment="1">
      <alignment horizontal="center" vertical="center"/>
    </xf>
    <xf numFmtId="0" fontId="3" fillId="0" borderId="75" xfId="0" applyFont="1" applyBorder="1" applyAlignment="1">
      <alignment vertical="center"/>
    </xf>
    <xf numFmtId="0" fontId="3" fillId="0" borderId="76" xfId="0" applyFont="1" applyBorder="1" applyAlignment="1">
      <alignment vertical="center"/>
    </xf>
    <xf numFmtId="165" fontId="3" fillId="0" borderId="72" xfId="1" applyNumberFormat="1" applyFont="1" applyBorder="1" applyAlignment="1">
      <alignment vertical="center"/>
    </xf>
    <xf numFmtId="10" fontId="3" fillId="0" borderId="74" xfId="2" applyNumberFormat="1" applyFont="1" applyBorder="1" applyAlignment="1">
      <alignment horizontal="center" vertical="center"/>
    </xf>
    <xf numFmtId="0" fontId="4" fillId="2" borderId="0" xfId="0" applyFont="1" applyFill="1" applyAlignment="1">
      <alignment horizontal="right" vertical="center"/>
    </xf>
    <xf numFmtId="165" fontId="16" fillId="2" borderId="57" xfId="1" applyNumberFormat="1" applyFont="1" applyFill="1" applyBorder="1" applyAlignment="1">
      <alignment vertical="center"/>
    </xf>
    <xf numFmtId="10" fontId="16" fillId="2" borderId="60" xfId="0" applyNumberFormat="1" applyFont="1" applyFill="1" applyBorder="1" applyAlignment="1">
      <alignment horizontal="center" vertical="center"/>
    </xf>
    <xf numFmtId="165" fontId="16" fillId="2" borderId="59" xfId="1" applyNumberFormat="1" applyFont="1" applyFill="1" applyBorder="1" applyAlignment="1">
      <alignment vertical="center"/>
    </xf>
    <xf numFmtId="10" fontId="16" fillId="2" borderId="77" xfId="2" applyNumberFormat="1" applyFont="1" applyFill="1" applyBorder="1" applyAlignment="1">
      <alignment horizontal="center" vertical="center"/>
    </xf>
    <xf numFmtId="165" fontId="2" fillId="2" borderId="0" xfId="0" applyNumberFormat="1" applyFont="1" applyFill="1" applyAlignment="1">
      <alignment vertical="center"/>
    </xf>
    <xf numFmtId="165" fontId="4" fillId="2" borderId="0" xfId="1" applyNumberFormat="1" applyFont="1" applyFill="1" applyBorder="1" applyAlignment="1"/>
    <xf numFmtId="10" fontId="4" fillId="2" borderId="0" xfId="2" applyNumberFormat="1" applyFont="1" applyFill="1" applyBorder="1" applyAlignment="1">
      <alignment horizontal="center"/>
    </xf>
    <xf numFmtId="165" fontId="2" fillId="2" borderId="0" xfId="0" applyNumberFormat="1" applyFont="1" applyFill="1"/>
    <xf numFmtId="10" fontId="2" fillId="2" borderId="0" xfId="2" applyNumberFormat="1" applyFont="1" applyFill="1"/>
    <xf numFmtId="0" fontId="7" fillId="2" borderId="0" xfId="0" applyFont="1" applyFill="1"/>
    <xf numFmtId="0" fontId="7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0"/>
      <c:rotY val="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9207-0149-B78E-639F258D61F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9207-0149-B78E-639F258D61F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9207-0149-B78E-639F258D61F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9207-0149-B78E-639F258D61F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9207-0149-B78E-639F258D61F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9207-0149-B78E-639F258D61F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9207-0149-B78E-639F258D61F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9207-0149-B78E-639F258D61F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9207-0149-B78E-639F258D61F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9207-0149-B78E-639F258D61F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9207-0149-B78E-639F258D61F7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7-9207-0149-B78E-639F258D61F7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9-9207-0149-B78E-639F258D61F7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B-9207-0149-B78E-639F258D61F7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D-9207-0149-B78E-639F258D61F7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F-9207-0149-B78E-639F258D61F7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1-9207-0149-B78E-639F258D61F7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3-9207-0149-B78E-639F258D61F7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5-9207-0149-B78E-639F258D61F7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7-9207-0149-B78E-639F258D61F7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9-9207-0149-B78E-639F258D61F7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B-9207-0149-B78E-639F258D61F7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D-9207-0149-B78E-639F258D61F7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F-9207-0149-B78E-639F258D61F7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1-9207-0149-B78E-639F258D61F7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3-9207-0149-B78E-639F258D61F7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5-9207-0149-B78E-639F258D61F7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7-9207-0149-B78E-639F258D61F7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9-9207-0149-B78E-639F258D61F7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B-9207-0149-B78E-639F258D61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DM Sans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'4-Drive Age by Size '!$E$5:$E$34</c:f>
              <c:strCache>
                <c:ptCount val="30"/>
                <c:pt idx="0">
                  <c:v>WUH721816ALE6L4 - 16TB</c:v>
                </c:pt>
                <c:pt idx="1">
                  <c:v>ST16000NM002J - 16TB</c:v>
                </c:pt>
                <c:pt idx="2">
                  <c:v>MG08ACA16TA - 16TB</c:v>
                </c:pt>
                <c:pt idx="3">
                  <c:v>MG08ACA16TEY - 16TB</c:v>
                </c:pt>
                <c:pt idx="4">
                  <c:v>ST16000NM001G - 16TB</c:v>
                </c:pt>
                <c:pt idx="5">
                  <c:v>ST8000NM000A - 8TB</c:v>
                </c:pt>
                <c:pt idx="6">
                  <c:v>MG08ACA16TE - 16TB</c:v>
                </c:pt>
                <c:pt idx="7">
                  <c:v>WUH721816ALE6L0 - 16TB</c:v>
                </c:pt>
                <c:pt idx="8">
                  <c:v>MG07ACA14TEY - 14TB</c:v>
                </c:pt>
                <c:pt idx="9">
                  <c:v>HUH721212ALE604 - 12TB</c:v>
                </c:pt>
                <c:pt idx="10">
                  <c:v>ST14000NM001G - 14TB</c:v>
                </c:pt>
                <c:pt idx="11">
                  <c:v>ST14000NM0138 - 14TB</c:v>
                </c:pt>
                <c:pt idx="12">
                  <c:v>WUH721414ALE6L4 - 14TB</c:v>
                </c:pt>
                <c:pt idx="13">
                  <c:v>ST12000NM001G - 12TB</c:v>
                </c:pt>
                <c:pt idx="14">
                  <c:v>MG07ACA14TA - 14TB</c:v>
                </c:pt>
                <c:pt idx="15">
                  <c:v>ST12000NM0008 - 12TB</c:v>
                </c:pt>
                <c:pt idx="16">
                  <c:v>ST12000NM0007 - 12TB</c:v>
                </c:pt>
                <c:pt idx="17">
                  <c:v>HUH721212ALE600 - 12TB</c:v>
                </c:pt>
                <c:pt idx="18">
                  <c:v>HUH721212ALN604 - 12TB</c:v>
                </c:pt>
                <c:pt idx="19">
                  <c:v> - </c:v>
                </c:pt>
                <c:pt idx="20">
                  <c:v>HUH728080ALE600 - 8TB</c:v>
                </c:pt>
                <c:pt idx="21">
                  <c:v>ST10000NM0086 - 10TB</c:v>
                </c:pt>
                <c:pt idx="22">
                  <c:v>ST8000NM0055 - 8TB</c:v>
                </c:pt>
                <c:pt idx="23">
                  <c:v>HUH728080ALE604 - 8TB</c:v>
                </c:pt>
                <c:pt idx="24">
                  <c:v>HMS5C4040BLE640 - 4TB</c:v>
                </c:pt>
                <c:pt idx="25">
                  <c:v>ST8000DM002 - 8TB</c:v>
                </c:pt>
                <c:pt idx="26">
                  <c:v>HMS5C4040ALE640 - 4TB</c:v>
                </c:pt>
                <c:pt idx="27">
                  <c:v>ST4000DM000 - 4TB</c:v>
                </c:pt>
                <c:pt idx="28">
                  <c:v>MD04ABA400V - 4TB</c:v>
                </c:pt>
                <c:pt idx="29">
                  <c:v>ST6000DX000 - 6TB</c:v>
                </c:pt>
              </c:strCache>
            </c:strRef>
          </c:cat>
          <c:val>
            <c:numRef>
              <c:f>'4-Drive Age by Size '!$F$5:$F$34</c:f>
              <c:numCache>
                <c:formatCode>General</c:formatCode>
                <c:ptCount val="30"/>
                <c:pt idx="0">
                  <c:v>4.5999999999999996</c:v>
                </c:pt>
                <c:pt idx="1">
                  <c:v>6.6</c:v>
                </c:pt>
                <c:pt idx="2">
                  <c:v>6.9</c:v>
                </c:pt>
                <c:pt idx="3">
                  <c:v>12.9</c:v>
                </c:pt>
                <c:pt idx="4">
                  <c:v>13.6</c:v>
                </c:pt>
                <c:pt idx="5">
                  <c:v>14.2</c:v>
                </c:pt>
                <c:pt idx="6">
                  <c:v>14.7</c:v>
                </c:pt>
                <c:pt idx="7">
                  <c:v>14.9</c:v>
                </c:pt>
                <c:pt idx="8">
                  <c:v>20.7</c:v>
                </c:pt>
                <c:pt idx="9">
                  <c:v>21.3</c:v>
                </c:pt>
                <c:pt idx="10">
                  <c:v>22.8</c:v>
                </c:pt>
                <c:pt idx="11">
                  <c:v>24.8</c:v>
                </c:pt>
                <c:pt idx="12">
                  <c:v>24.8</c:v>
                </c:pt>
                <c:pt idx="13">
                  <c:v>24.9</c:v>
                </c:pt>
                <c:pt idx="14">
                  <c:v>26</c:v>
                </c:pt>
                <c:pt idx="15">
                  <c:v>33.1</c:v>
                </c:pt>
                <c:pt idx="16">
                  <c:v>37.700000000000003</c:v>
                </c:pt>
                <c:pt idx="17">
                  <c:v>38.9</c:v>
                </c:pt>
                <c:pt idx="18">
                  <c:v>44.8</c:v>
                </c:pt>
                <c:pt idx="20">
                  <c:v>56.6</c:v>
                </c:pt>
                <c:pt idx="21">
                  <c:v>60.7</c:v>
                </c:pt>
                <c:pt idx="22">
                  <c:v>63.2</c:v>
                </c:pt>
                <c:pt idx="23">
                  <c:v>65.5</c:v>
                </c:pt>
                <c:pt idx="24">
                  <c:v>74.099999999999994</c:v>
                </c:pt>
                <c:pt idx="25">
                  <c:v>74.599999999999994</c:v>
                </c:pt>
                <c:pt idx="26">
                  <c:v>77.099999999999994</c:v>
                </c:pt>
                <c:pt idx="27">
                  <c:v>85.9</c:v>
                </c:pt>
                <c:pt idx="28">
                  <c:v>91.3</c:v>
                </c:pt>
                <c:pt idx="29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9207-0149-B78E-639F258D61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0"/>
        <c:shape val="box"/>
        <c:axId val="2070410143"/>
        <c:axId val="166334656"/>
        <c:axId val="0"/>
      </c:bar3DChart>
      <c:catAx>
        <c:axId val="20704101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M Sans" pitchFamily="2" charset="77"/>
                <a:ea typeface="+mn-ea"/>
                <a:cs typeface="+mn-cs"/>
              </a:defRPr>
            </a:pPr>
            <a:endParaRPr lang="en-US"/>
          </a:p>
        </c:txPr>
        <c:crossAx val="166334656"/>
        <c:crosses val="autoZero"/>
        <c:auto val="0"/>
        <c:lblAlgn val="ctr"/>
        <c:lblOffset val="100"/>
        <c:noMultiLvlLbl val="0"/>
      </c:catAx>
      <c:valAx>
        <c:axId val="1663346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M Sans" pitchFamily="2" charset="77"/>
                <a:ea typeface="+mn-ea"/>
                <a:cs typeface="+mn-cs"/>
              </a:defRPr>
            </a:pPr>
            <a:endParaRPr lang="en-US"/>
          </a:p>
        </c:txPr>
        <c:crossAx val="2070410143"/>
        <c:crossesAt val="1"/>
        <c:crossBetween val="between"/>
        <c:majorUnit val="1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'6-Quarterly MFG Chart'!$C$38</c:f>
              <c:strCache>
                <c:ptCount val="1"/>
                <c:pt idx="0">
                  <c:v> HGST</c:v>
                </c:pt>
              </c:strCache>
            </c:strRef>
          </c:tx>
          <c:spPr>
            <a:ln w="5080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2">
                  <a:lumMod val="2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'6-Quarterly MFG Chart'!$D$37:$O$37</c:f>
              <c:strCache>
                <c:ptCount val="12"/>
                <c:pt idx="0">
                  <c:v>Q1 2020</c:v>
                </c:pt>
                <c:pt idx="1">
                  <c:v>Q2 2020</c:v>
                </c:pt>
                <c:pt idx="2">
                  <c:v>Q3 2020</c:v>
                </c:pt>
                <c:pt idx="3">
                  <c:v>Q4 2020</c:v>
                </c:pt>
                <c:pt idx="4">
                  <c:v>Q1 2021</c:v>
                </c:pt>
                <c:pt idx="5">
                  <c:v>Q2 2021</c:v>
                </c:pt>
                <c:pt idx="6">
                  <c:v>Q3 2021</c:v>
                </c:pt>
                <c:pt idx="7">
                  <c:v>Q4 2021</c:v>
                </c:pt>
                <c:pt idx="8">
                  <c:v>Q1 2022</c:v>
                </c:pt>
                <c:pt idx="9">
                  <c:v>Q2 2022</c:v>
                </c:pt>
                <c:pt idx="10">
                  <c:v>Q3 2022</c:v>
                </c:pt>
                <c:pt idx="11">
                  <c:v>Q4 2022</c:v>
                </c:pt>
              </c:strCache>
            </c:strRef>
          </c:cat>
          <c:val>
            <c:numRef>
              <c:f>'6-Quarterly MFG Chart'!$D$38:$O$38</c:f>
              <c:numCache>
                <c:formatCode>0.00%</c:formatCode>
                <c:ptCount val="12"/>
                <c:pt idx="0">
                  <c:v>3.7314520706245931E-3</c:v>
                </c:pt>
                <c:pt idx="1">
                  <c:v>4.3202711709932262E-3</c:v>
                </c:pt>
                <c:pt idx="2">
                  <c:v>2.9528313766208915E-3</c:v>
                </c:pt>
                <c:pt idx="3">
                  <c:v>3.5333766395902414E-3</c:v>
                </c:pt>
                <c:pt idx="4">
                  <c:v>4.6790780293373422E-3</c:v>
                </c:pt>
                <c:pt idx="5">
                  <c:v>3.7959544485466172E-3</c:v>
                </c:pt>
                <c:pt idx="6">
                  <c:v>3.1332615548937282E-3</c:v>
                </c:pt>
                <c:pt idx="7">
                  <c:v>3.7482385908526447E-3</c:v>
                </c:pt>
                <c:pt idx="8">
                  <c:v>7.4999999999999997E-3</c:v>
                </c:pt>
                <c:pt idx="9">
                  <c:v>6.4999999999999997E-3</c:v>
                </c:pt>
                <c:pt idx="10">
                  <c:v>6.6E-3</c:v>
                </c:pt>
                <c:pt idx="11">
                  <c:v>5.1000000000000004E-3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4AD-6A41-BFBA-EE9F3A4A1264}"/>
            </c:ext>
          </c:extLst>
        </c:ser>
        <c:ser>
          <c:idx val="1"/>
          <c:order val="1"/>
          <c:tx>
            <c:strRef>
              <c:f>'6-Quarterly MFG Chart'!$C$39</c:f>
              <c:strCache>
                <c:ptCount val="1"/>
                <c:pt idx="0">
                  <c:v> Seagate</c:v>
                </c:pt>
              </c:strCache>
            </c:strRef>
          </c:tx>
          <c:spPr>
            <a:ln w="508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cat>
            <c:strRef>
              <c:f>'6-Quarterly MFG Chart'!$D$37:$O$37</c:f>
              <c:strCache>
                <c:ptCount val="12"/>
                <c:pt idx="0">
                  <c:v>Q1 2020</c:v>
                </c:pt>
                <c:pt idx="1">
                  <c:v>Q2 2020</c:v>
                </c:pt>
                <c:pt idx="2">
                  <c:v>Q3 2020</c:v>
                </c:pt>
                <c:pt idx="3">
                  <c:v>Q4 2020</c:v>
                </c:pt>
                <c:pt idx="4">
                  <c:v>Q1 2021</c:v>
                </c:pt>
                <c:pt idx="5">
                  <c:v>Q2 2021</c:v>
                </c:pt>
                <c:pt idx="6">
                  <c:v>Q3 2021</c:v>
                </c:pt>
                <c:pt idx="7">
                  <c:v>Q4 2021</c:v>
                </c:pt>
                <c:pt idx="8">
                  <c:v>Q1 2022</c:v>
                </c:pt>
                <c:pt idx="9">
                  <c:v>Q2 2022</c:v>
                </c:pt>
                <c:pt idx="10">
                  <c:v>Q3 2022</c:v>
                </c:pt>
                <c:pt idx="11">
                  <c:v>Q4 2022</c:v>
                </c:pt>
              </c:strCache>
            </c:strRef>
          </c:cat>
          <c:val>
            <c:numRef>
              <c:f>'6-Quarterly MFG Chart'!$D$39:$O$39</c:f>
              <c:numCache>
                <c:formatCode>0.00%</c:formatCode>
                <c:ptCount val="12"/>
                <c:pt idx="0">
                  <c:v>1.2893521265660372E-2</c:v>
                </c:pt>
                <c:pt idx="1">
                  <c:v>9.0022619682446018E-3</c:v>
                </c:pt>
                <c:pt idx="2">
                  <c:v>1.0612035086456445E-2</c:v>
                </c:pt>
                <c:pt idx="3">
                  <c:v>1.2113760734368458E-2</c:v>
                </c:pt>
                <c:pt idx="4">
                  <c:v>1.0713392296274884E-2</c:v>
                </c:pt>
                <c:pt idx="5">
                  <c:v>1.407336537013084E-2</c:v>
                </c:pt>
                <c:pt idx="6">
                  <c:v>1.6265060851065313E-2</c:v>
                </c:pt>
                <c:pt idx="7">
                  <c:v>1.4777421214839413E-2</c:v>
                </c:pt>
                <c:pt idx="8">
                  <c:v>1.6799999999999999E-2</c:v>
                </c:pt>
                <c:pt idx="9">
                  <c:v>2.0899999999999998E-2</c:v>
                </c:pt>
                <c:pt idx="10">
                  <c:v>2.41E-2</c:v>
                </c:pt>
                <c:pt idx="11">
                  <c:v>1.8700000000000001E-2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4AD-6A41-BFBA-EE9F3A4A1264}"/>
            </c:ext>
          </c:extLst>
        </c:ser>
        <c:ser>
          <c:idx val="2"/>
          <c:order val="2"/>
          <c:tx>
            <c:strRef>
              <c:f>'6-Quarterly MFG Chart'!$C$40</c:f>
              <c:strCache>
                <c:ptCount val="1"/>
                <c:pt idx="0">
                  <c:v> Toshiba</c:v>
                </c:pt>
              </c:strCache>
            </c:strRef>
          </c:tx>
          <c:spPr>
            <a:ln w="508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cat>
            <c:strRef>
              <c:f>'6-Quarterly MFG Chart'!$D$37:$O$37</c:f>
              <c:strCache>
                <c:ptCount val="12"/>
                <c:pt idx="0">
                  <c:v>Q1 2020</c:v>
                </c:pt>
                <c:pt idx="1">
                  <c:v>Q2 2020</c:v>
                </c:pt>
                <c:pt idx="2">
                  <c:v>Q3 2020</c:v>
                </c:pt>
                <c:pt idx="3">
                  <c:v>Q4 2020</c:v>
                </c:pt>
                <c:pt idx="4">
                  <c:v>Q1 2021</c:v>
                </c:pt>
                <c:pt idx="5">
                  <c:v>Q2 2021</c:v>
                </c:pt>
                <c:pt idx="6">
                  <c:v>Q3 2021</c:v>
                </c:pt>
                <c:pt idx="7">
                  <c:v>Q4 2021</c:v>
                </c:pt>
                <c:pt idx="8">
                  <c:v>Q1 2022</c:v>
                </c:pt>
                <c:pt idx="9">
                  <c:v>Q2 2022</c:v>
                </c:pt>
                <c:pt idx="10">
                  <c:v>Q3 2022</c:v>
                </c:pt>
                <c:pt idx="11">
                  <c:v>Q4 2022</c:v>
                </c:pt>
              </c:strCache>
            </c:strRef>
          </c:cat>
          <c:val>
            <c:numRef>
              <c:f>'6-Quarterly MFG Chart'!$D$40:$O$40</c:f>
              <c:numCache>
                <c:formatCode>0.00%</c:formatCode>
                <c:ptCount val="12"/>
                <c:pt idx="0">
                  <c:v>1.2445736376287464E-2</c:v>
                </c:pt>
                <c:pt idx="1">
                  <c:v>1.0852501129849432E-2</c:v>
                </c:pt>
                <c:pt idx="2">
                  <c:v>9.7689983180260613E-3</c:v>
                </c:pt>
                <c:pt idx="3">
                  <c:v>6.7486694353794518E-3</c:v>
                </c:pt>
                <c:pt idx="4">
                  <c:v>5.555744008711754E-3</c:v>
                </c:pt>
                <c:pt idx="5">
                  <c:v>7.4502810072323246E-3</c:v>
                </c:pt>
                <c:pt idx="6">
                  <c:v>8.1266114791531674E-3</c:v>
                </c:pt>
                <c:pt idx="7">
                  <c:v>9.185874429614686E-3</c:v>
                </c:pt>
                <c:pt idx="8">
                  <c:v>9.5999999999999992E-3</c:v>
                </c:pt>
                <c:pt idx="9">
                  <c:v>1.17E-2</c:v>
                </c:pt>
                <c:pt idx="10">
                  <c:v>1.23E-2</c:v>
                </c:pt>
                <c:pt idx="11">
                  <c:v>8.2000000000000007E-3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4AD-6A41-BFBA-EE9F3A4A1264}"/>
            </c:ext>
          </c:extLst>
        </c:ser>
        <c:ser>
          <c:idx val="3"/>
          <c:order val="3"/>
          <c:tx>
            <c:strRef>
              <c:f>'6-Quarterly MFG Chart'!$C$41</c:f>
              <c:strCache>
                <c:ptCount val="1"/>
                <c:pt idx="0">
                  <c:v> WDC</c:v>
                </c:pt>
              </c:strCache>
            </c:strRef>
          </c:tx>
          <c:spPr>
            <a:ln w="508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cat>
            <c:strRef>
              <c:f>'6-Quarterly MFG Chart'!$D$37:$O$37</c:f>
              <c:strCache>
                <c:ptCount val="12"/>
                <c:pt idx="0">
                  <c:v>Q1 2020</c:v>
                </c:pt>
                <c:pt idx="1">
                  <c:v>Q2 2020</c:v>
                </c:pt>
                <c:pt idx="2">
                  <c:v>Q3 2020</c:v>
                </c:pt>
                <c:pt idx="3">
                  <c:v>Q4 2020</c:v>
                </c:pt>
                <c:pt idx="4">
                  <c:v>Q1 2021</c:v>
                </c:pt>
                <c:pt idx="5">
                  <c:v>Q2 2021</c:v>
                </c:pt>
                <c:pt idx="6">
                  <c:v>Q3 2021</c:v>
                </c:pt>
                <c:pt idx="7">
                  <c:v>Q4 2021</c:v>
                </c:pt>
                <c:pt idx="8">
                  <c:v>Q1 2022</c:v>
                </c:pt>
                <c:pt idx="9">
                  <c:v>Q2 2022</c:v>
                </c:pt>
                <c:pt idx="10">
                  <c:v>Q3 2022</c:v>
                </c:pt>
                <c:pt idx="11">
                  <c:v>Q4 2022</c:v>
                </c:pt>
              </c:strCache>
            </c:strRef>
          </c:cat>
          <c:val>
            <c:numRef>
              <c:f>'6-Quarterly MFG Chart'!$D$41:$O$41</c:f>
              <c:numCache>
                <c:formatCode>0.00%</c:formatCode>
                <c:ptCount val="12"/>
                <c:pt idx="3">
                  <c:v>1.5879161754277585E-3</c:v>
                </c:pt>
                <c:pt idx="4">
                  <c:v>5.653480375453053E-3</c:v>
                </c:pt>
                <c:pt idx="5">
                  <c:v>4.5642800692269978E-3</c:v>
                </c:pt>
                <c:pt idx="6">
                  <c:v>3.9001791589147882E-3</c:v>
                </c:pt>
                <c:pt idx="7">
                  <c:v>3.2058249400005708E-3</c:v>
                </c:pt>
                <c:pt idx="8">
                  <c:v>0</c:v>
                </c:pt>
                <c:pt idx="9">
                  <c:v>1.6000000000000001E-3</c:v>
                </c:pt>
                <c:pt idx="10">
                  <c:v>3.0000000000000001E-3</c:v>
                </c:pt>
                <c:pt idx="11">
                  <c:v>2E-3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4AD-6A41-BFBA-EE9F3A4A1264}"/>
            </c:ext>
          </c:extLst>
        </c:ser>
        <c:ser>
          <c:idx val="4"/>
          <c:order val="4"/>
          <c:tx>
            <c:strRef>
              <c:f>'6-Quarterly MFG Chart'!$C$42</c:f>
              <c:strCache>
                <c:ptCount val="1"/>
                <c:pt idx="0">
                  <c:v>Total</c:v>
                </c:pt>
              </c:strCache>
            </c:strRef>
          </c:tx>
          <c:spPr>
            <a:ln w="6667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solidFill>
                <a:srgbClr val="7030A0"/>
              </a:solidFill>
              <a:ln w="22225">
                <a:solidFill>
                  <a:srgbClr val="7030A0"/>
                </a:solidFill>
              </a:ln>
              <a:effectLst/>
            </c:spPr>
          </c:marker>
          <c:cat>
            <c:strRef>
              <c:f>'6-Quarterly MFG Chart'!$D$37:$O$37</c:f>
              <c:strCache>
                <c:ptCount val="12"/>
                <c:pt idx="0">
                  <c:v>Q1 2020</c:v>
                </c:pt>
                <c:pt idx="1">
                  <c:v>Q2 2020</c:v>
                </c:pt>
                <c:pt idx="2">
                  <c:v>Q3 2020</c:v>
                </c:pt>
                <c:pt idx="3">
                  <c:v>Q4 2020</c:v>
                </c:pt>
                <c:pt idx="4">
                  <c:v>Q1 2021</c:v>
                </c:pt>
                <c:pt idx="5">
                  <c:v>Q2 2021</c:v>
                </c:pt>
                <c:pt idx="6">
                  <c:v>Q3 2021</c:v>
                </c:pt>
                <c:pt idx="7">
                  <c:v>Q4 2021</c:v>
                </c:pt>
                <c:pt idx="8">
                  <c:v>Q1 2022</c:v>
                </c:pt>
                <c:pt idx="9">
                  <c:v>Q2 2022</c:v>
                </c:pt>
                <c:pt idx="10">
                  <c:v>Q3 2022</c:v>
                </c:pt>
                <c:pt idx="11">
                  <c:v>Q4 2022</c:v>
                </c:pt>
              </c:strCache>
            </c:strRef>
          </c:cat>
          <c:val>
            <c:numRef>
              <c:f>'6-Quarterly MFG Chart'!$D$42:$O$42</c:f>
              <c:numCache>
                <c:formatCode>0.00%</c:formatCode>
                <c:ptCount val="12"/>
                <c:pt idx="0">
                  <c:v>1.0699999999999999E-2</c:v>
                </c:pt>
                <c:pt idx="1">
                  <c:v>8.0999999999999996E-3</c:v>
                </c:pt>
                <c:pt idx="2">
                  <c:v>8.8999999999999999E-3</c:v>
                </c:pt>
                <c:pt idx="3">
                  <c:v>9.4999999999999998E-3</c:v>
                </c:pt>
                <c:pt idx="4">
                  <c:v>8.5000000000000006E-3</c:v>
                </c:pt>
                <c:pt idx="5">
                  <c:v>1.01E-2</c:v>
                </c:pt>
                <c:pt idx="6">
                  <c:v>1.0999999999999999E-2</c:v>
                </c:pt>
                <c:pt idx="7">
                  <c:v>1.0500000000000001E-2</c:v>
                </c:pt>
                <c:pt idx="8">
                  <c:v>1.2200000000000001E-2</c:v>
                </c:pt>
                <c:pt idx="9">
                  <c:v>1.46E-2</c:v>
                </c:pt>
                <c:pt idx="10">
                  <c:v>1.6400000000000001E-2</c:v>
                </c:pt>
                <c:pt idx="11">
                  <c:v>1.21E-2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4AD-6A41-BFBA-EE9F3A4A1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395712"/>
        <c:axId val="259047600"/>
      </c:lineChart>
      <c:catAx>
        <c:axId val="2593957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M Sans" pitchFamily="2" charset="77"/>
                <a:ea typeface="+mn-ea"/>
                <a:cs typeface="+mn-cs"/>
              </a:defRPr>
            </a:pPr>
            <a:endParaRPr lang="en-US"/>
          </a:p>
        </c:txPr>
        <c:crossAx val="259047600"/>
        <c:crosses val="autoZero"/>
        <c:auto val="1"/>
        <c:lblAlgn val="ctr"/>
        <c:lblOffset val="100"/>
        <c:noMultiLvlLbl val="0"/>
      </c:catAx>
      <c:valAx>
        <c:axId val="259047600"/>
        <c:scaling>
          <c:orientation val="minMax"/>
          <c:max val="2.5000000000000005E-2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.0%" sourceLinked="0"/>
        <c:majorTickMark val="cross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M Sans" pitchFamily="2" charset="77"/>
                <a:ea typeface="+mn-ea"/>
                <a:cs typeface="+mn-cs"/>
              </a:defRPr>
            </a:pPr>
            <a:endParaRPr lang="en-US"/>
          </a:p>
        </c:txPr>
        <c:crossAx val="259395712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287130480898373E-2"/>
          <c:y val="0.92688759271007348"/>
          <c:w val="0.90731815911716229"/>
          <c:h val="5.7142455947979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DM Sans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97693</xdr:colOff>
      <xdr:row>34</xdr:row>
      <xdr:rowOff>48845</xdr:rowOff>
    </xdr:from>
    <xdr:to>
      <xdr:col>9</xdr:col>
      <xdr:colOff>271102</xdr:colOff>
      <xdr:row>36</xdr:row>
      <xdr:rowOff>4297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D201A6-44B8-BB42-B5F0-806F899CB6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140" b="20575"/>
        <a:stretch/>
      </xdr:blipFill>
      <xdr:spPr>
        <a:xfrm>
          <a:off x="5571393" y="9815145"/>
          <a:ext cx="1519609" cy="36185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449386</xdr:colOff>
      <xdr:row>26</xdr:row>
      <xdr:rowOff>107462</xdr:rowOff>
    </xdr:from>
    <xdr:to>
      <xdr:col>9</xdr:col>
      <xdr:colOff>210724</xdr:colOff>
      <xdr:row>28</xdr:row>
      <xdr:rowOff>43376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5DB4DB-63AB-744F-7C01-34B29C6CCC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746" t="23765" r="7852" b="22451"/>
        <a:stretch/>
      </xdr:blipFill>
      <xdr:spPr>
        <a:xfrm>
          <a:off x="6516078" y="7864231"/>
          <a:ext cx="1343954" cy="3657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322385</xdr:colOff>
      <xdr:row>36</xdr:row>
      <xdr:rowOff>9768</xdr:rowOff>
    </xdr:from>
    <xdr:to>
      <xdr:col>10</xdr:col>
      <xdr:colOff>207530</xdr:colOff>
      <xdr:row>37</xdr:row>
      <xdr:rowOff>33605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5B6EDB-0753-B048-BE57-007CAEAFB4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43" t="18763" r="6517" b="22450"/>
        <a:stretch/>
      </xdr:blipFill>
      <xdr:spPr>
        <a:xfrm>
          <a:off x="6037385" y="9928468"/>
          <a:ext cx="1269445" cy="3667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713155</xdr:colOff>
      <xdr:row>17</xdr:row>
      <xdr:rowOff>136770</xdr:rowOff>
    </xdr:from>
    <xdr:to>
      <xdr:col>5</xdr:col>
      <xdr:colOff>225591</xdr:colOff>
      <xdr:row>18</xdr:row>
      <xdr:rowOff>219222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1E4118-6AF5-434B-90F9-0E51395641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14" t="21890" r="8118" b="22451"/>
        <a:stretch/>
      </xdr:blipFill>
      <xdr:spPr>
        <a:xfrm>
          <a:off x="16448455" y="6448670"/>
          <a:ext cx="1290436" cy="3618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8468</xdr:colOff>
      <xdr:row>4</xdr:row>
      <xdr:rowOff>42339</xdr:rowOff>
    </xdr:from>
    <xdr:to>
      <xdr:col>17</xdr:col>
      <xdr:colOff>21167</xdr:colOff>
      <xdr:row>34</xdr:row>
      <xdr:rowOff>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274CE8-8BC3-114F-9755-64EAA53686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391585</xdr:colOff>
      <xdr:row>33</xdr:row>
      <xdr:rowOff>137584</xdr:rowOff>
    </xdr:from>
    <xdr:to>
      <xdr:col>17</xdr:col>
      <xdr:colOff>44980</xdr:colOff>
      <xdr:row>35</xdr:row>
      <xdr:rowOff>90594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043125-45A3-594A-ACC6-6D46849BEA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234" t="23036" r="7118" b="20731"/>
        <a:stretch/>
      </xdr:blipFill>
      <xdr:spPr>
        <a:xfrm>
          <a:off x="18209685" y="7351184"/>
          <a:ext cx="1304395" cy="372110"/>
        </a:xfrm>
        <a:prstGeom prst="rect">
          <a:avLst/>
        </a:prstGeom>
      </xdr:spPr>
    </xdr:pic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0.60205</cdr:x>
      <cdr:y>0</cdr:y>
    </cdr:from>
    <cdr:to>
      <cdr:x>0.85333</cdr:x>
      <cdr:y>0.1261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4A76BD7-1619-154C-910F-534DD159D497}"/>
            </a:ext>
          </a:extLst>
        </cdr:cNvPr>
        <cdr:cNvSpPr txBox="1"/>
      </cdr:nvSpPr>
      <cdr:spPr>
        <a:xfrm xmlns:a="http://schemas.openxmlformats.org/drawingml/2006/main">
          <a:off x="7454900" y="-1104900"/>
          <a:ext cx="3111500" cy="1092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611741</xdr:colOff>
      <xdr:row>10</xdr:row>
      <xdr:rowOff>173404</xdr:rowOff>
    </xdr:from>
    <xdr:to>
      <xdr:col>8</xdr:col>
      <xdr:colOff>112885</xdr:colOff>
      <xdr:row>12</xdr:row>
      <xdr:rowOff>30854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0E09DC-E031-5340-89EA-E77AACC010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212" t="21888" r="8120" b="22451"/>
        <a:stretch/>
      </xdr:blipFill>
      <xdr:spPr>
        <a:xfrm>
          <a:off x="5183741" y="3081704"/>
          <a:ext cx="1152144" cy="3273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570685</xdr:colOff>
      <xdr:row>12</xdr:row>
      <xdr:rowOff>63504</xdr:rowOff>
    </xdr:from>
    <xdr:to>
      <xdr:col>15</xdr:col>
      <xdr:colOff>137584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5850EE-4CC2-3B4B-95B1-0D8361DDA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158751</xdr:colOff>
      <xdr:row>42</xdr:row>
      <xdr:rowOff>74084</xdr:rowOff>
    </xdr:from>
    <xdr:to>
      <xdr:col>15</xdr:col>
      <xdr:colOff>206889</xdr:colOff>
      <xdr:row>44</xdr:row>
      <xdr:rowOff>37678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AA513C-30CE-1F4C-B261-2E8A9E392C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44" t="21680" r="8275" b="21409"/>
        <a:stretch/>
      </xdr:blipFill>
      <xdr:spPr>
        <a:xfrm>
          <a:off x="8909051" y="9103784"/>
          <a:ext cx="1267338" cy="36999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381002</xdr:colOff>
      <xdr:row>34</xdr:row>
      <xdr:rowOff>39076</xdr:rowOff>
    </xdr:from>
    <xdr:to>
      <xdr:col>9</xdr:col>
      <xdr:colOff>181423</xdr:colOff>
      <xdr:row>35</xdr:row>
      <xdr:rowOff>189913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D0C1FF-2327-35FF-DE40-B05CCACCA1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44" t="23140" r="7318" b="21826"/>
        <a:stretch/>
      </xdr:blipFill>
      <xdr:spPr>
        <a:xfrm>
          <a:off x="7043617" y="10072076"/>
          <a:ext cx="1334191" cy="3657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381002</xdr:colOff>
      <xdr:row>28</xdr:row>
      <xdr:rowOff>39076</xdr:rowOff>
    </xdr:from>
    <xdr:to>
      <xdr:col>9</xdr:col>
      <xdr:colOff>181423</xdr:colOff>
      <xdr:row>29</xdr:row>
      <xdr:rowOff>189913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4B4CEB-E63F-814E-B65B-3D63828B31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44" t="23140" r="7318" b="21826"/>
        <a:stretch/>
      </xdr:blipFill>
      <xdr:spPr>
        <a:xfrm>
          <a:off x="7023102" y="9957776"/>
          <a:ext cx="1337121" cy="36673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nual%202018-2022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 - Annual 2020 2021 2022"/>
      <sheetName val="Data - Annual 2020 2021 2022"/>
      <sheetName val="Table - 2019"/>
      <sheetName val="Table - 2020"/>
      <sheetName val="Table - 2021"/>
      <sheetName val="Table - 2022"/>
      <sheetName val="Drive by Size and MFG"/>
      <sheetName val="QTR-by-QTR AFR by Size"/>
      <sheetName val="Average Age"/>
      <sheetName val="Lifetime MFG - Current"/>
      <sheetName val="Quarterly Cha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5">
          <cell r="G5" t="str">
            <v>WUH721816ALE6L4 - 16TB</v>
          </cell>
          <cell r="H5">
            <v>4.5999999999999996</v>
          </cell>
        </row>
        <row r="6">
          <cell r="G6" t="str">
            <v>ST16000NM002J - 16TB</v>
          </cell>
          <cell r="H6">
            <v>6.6</v>
          </cell>
        </row>
        <row r="7">
          <cell r="G7" t="str">
            <v>MG08ACA16TA - 16TB</v>
          </cell>
          <cell r="H7">
            <v>6.9</v>
          </cell>
        </row>
        <row r="8">
          <cell r="G8" t="str">
            <v>MG08ACA16TEY - 16TB</v>
          </cell>
          <cell r="H8">
            <v>12.9</v>
          </cell>
        </row>
        <row r="9">
          <cell r="G9" t="str">
            <v>ST16000NM001G - 16TB</v>
          </cell>
          <cell r="H9">
            <v>13.6</v>
          </cell>
        </row>
        <row r="10">
          <cell r="G10" t="str">
            <v>ST8000NM000A - 8TB</v>
          </cell>
          <cell r="H10">
            <v>14.2</v>
          </cell>
        </row>
        <row r="11">
          <cell r="G11" t="str">
            <v>MG08ACA16TE - 16TB</v>
          </cell>
          <cell r="H11">
            <v>14.7</v>
          </cell>
        </row>
        <row r="12">
          <cell r="G12" t="str">
            <v>WUH721816ALE6L0 - 16TB</v>
          </cell>
          <cell r="H12">
            <v>14.9</v>
          </cell>
        </row>
        <row r="13">
          <cell r="G13" t="str">
            <v>MG07ACA14TEY - 14TB</v>
          </cell>
          <cell r="H13">
            <v>20.7</v>
          </cell>
        </row>
        <row r="14">
          <cell r="G14" t="str">
            <v>HUH721212ALE604 - 12TB</v>
          </cell>
          <cell r="H14">
            <v>21.3</v>
          </cell>
        </row>
        <row r="15">
          <cell r="G15" t="str">
            <v>ST14000NM001G - 14TB</v>
          </cell>
          <cell r="H15">
            <v>22.8</v>
          </cell>
        </row>
        <row r="16">
          <cell r="G16" t="str">
            <v>ST14000NM0138 - 14TB</v>
          </cell>
          <cell r="H16">
            <v>24.8</v>
          </cell>
        </row>
        <row r="17">
          <cell r="G17" t="str">
            <v>WUH721414ALE6L4 - 14TB</v>
          </cell>
          <cell r="H17">
            <v>24.8</v>
          </cell>
        </row>
        <row r="18">
          <cell r="G18" t="str">
            <v>ST12000NM001G - 12TB</v>
          </cell>
          <cell r="H18">
            <v>24.9</v>
          </cell>
        </row>
        <row r="19">
          <cell r="G19" t="str">
            <v>MG07ACA14TA - 14TB</v>
          </cell>
          <cell r="H19">
            <v>26</v>
          </cell>
        </row>
        <row r="20">
          <cell r="G20" t="str">
            <v>ST12000NM0008 - 12TB</v>
          </cell>
          <cell r="H20">
            <v>33.1</v>
          </cell>
        </row>
        <row r="21">
          <cell r="G21" t="str">
            <v>ST12000NM0007 - 12TB</v>
          </cell>
          <cell r="H21">
            <v>37.700000000000003</v>
          </cell>
        </row>
        <row r="22">
          <cell r="G22" t="str">
            <v>HUH721212ALE600 - 12TB</v>
          </cell>
          <cell r="H22">
            <v>38.9</v>
          </cell>
        </row>
        <row r="23">
          <cell r="G23" t="str">
            <v>HUH721212ALN604 - 12TB</v>
          </cell>
          <cell r="H23">
            <v>44.8</v>
          </cell>
        </row>
        <row r="24">
          <cell r="G24" t="str">
            <v xml:space="preserve"> - </v>
          </cell>
        </row>
        <row r="25">
          <cell r="G25" t="str">
            <v>HUH728080ALE600 - 8TB</v>
          </cell>
          <cell r="H25">
            <v>56.6</v>
          </cell>
        </row>
        <row r="26">
          <cell r="G26" t="str">
            <v>ST10000NM0086 - 10TB</v>
          </cell>
          <cell r="H26">
            <v>60.7</v>
          </cell>
        </row>
        <row r="27">
          <cell r="G27" t="str">
            <v>ST8000NM0055 - 8TB</v>
          </cell>
          <cell r="H27">
            <v>63.2</v>
          </cell>
        </row>
        <row r="28">
          <cell r="G28" t="str">
            <v>HUH728080ALE604 - 8TB</v>
          </cell>
          <cell r="H28">
            <v>65.5</v>
          </cell>
        </row>
        <row r="29">
          <cell r="G29" t="str">
            <v>HMS5C4040BLE640 - 4TB</v>
          </cell>
          <cell r="H29">
            <v>74.099999999999994</v>
          </cell>
        </row>
        <row r="30">
          <cell r="G30" t="str">
            <v>ST8000DM002 - 8TB</v>
          </cell>
          <cell r="H30">
            <v>74.599999999999994</v>
          </cell>
        </row>
        <row r="31">
          <cell r="G31" t="str">
            <v>HMS5C4040ALE640 - 4TB</v>
          </cell>
          <cell r="H31">
            <v>77.099999999999994</v>
          </cell>
        </row>
        <row r="32">
          <cell r="G32" t="str">
            <v>ST4000DM000 - 4TB</v>
          </cell>
          <cell r="H32">
            <v>85.9</v>
          </cell>
        </row>
        <row r="33">
          <cell r="G33" t="str">
            <v>MD04ABA400V - 4TB</v>
          </cell>
          <cell r="H33">
            <v>91.3</v>
          </cell>
        </row>
        <row r="34">
          <cell r="G34" t="str">
            <v>ST6000DX000 - 6TB</v>
          </cell>
          <cell r="H34">
            <v>92.5</v>
          </cell>
        </row>
      </sheetData>
      <sheetData sheetId="7" refreshError="1"/>
      <sheetData sheetId="8" refreshError="1"/>
      <sheetData sheetId="9" refreshError="1"/>
      <sheetData sheetId="10">
        <row r="37">
          <cell r="D37" t="str">
            <v>Q1 2020</v>
          </cell>
          <cell r="E37" t="str">
            <v>Q2 2020</v>
          </cell>
          <cell r="F37" t="str">
            <v>Q3 2020</v>
          </cell>
          <cell r="G37" t="str">
            <v>Q4 2020</v>
          </cell>
          <cell r="H37" t="str">
            <v>Q1 2021</v>
          </cell>
          <cell r="I37" t="str">
            <v>Q2 2021</v>
          </cell>
          <cell r="J37" t="str">
            <v>Q3 2021</v>
          </cell>
          <cell r="K37" t="str">
            <v>Q4 2021</v>
          </cell>
          <cell r="L37" t="str">
            <v>Q1 2022</v>
          </cell>
          <cell r="M37" t="str">
            <v>Q2 2022</v>
          </cell>
          <cell r="N37" t="str">
            <v>Q3 2022</v>
          </cell>
          <cell r="O37" t="str">
            <v>Q4 2022</v>
          </cell>
        </row>
        <row r="38">
          <cell r="C38" t="str">
            <v xml:space="preserve"> HGST</v>
          </cell>
          <cell r="D38">
            <v>3.7314520706245931E-3</v>
          </cell>
          <cell r="E38">
            <v>4.3202711709932262E-3</v>
          </cell>
          <cell r="F38">
            <v>2.9528313766208915E-3</v>
          </cell>
          <cell r="G38">
            <v>3.5333766395902414E-3</v>
          </cell>
          <cell r="H38">
            <v>4.6790780293373422E-3</v>
          </cell>
          <cell r="I38">
            <v>3.7959544485466172E-3</v>
          </cell>
          <cell r="J38">
            <v>3.1332615548937282E-3</v>
          </cell>
          <cell r="K38">
            <v>3.7482385908526447E-3</v>
          </cell>
          <cell r="L38">
            <v>7.4999999999999997E-3</v>
          </cell>
          <cell r="M38">
            <v>6.4999999999999997E-3</v>
          </cell>
          <cell r="N38">
            <v>6.6E-3</v>
          </cell>
          <cell r="O38">
            <v>5.1000000000000004E-3</v>
          </cell>
        </row>
        <row r="39">
          <cell r="C39" t="str">
            <v xml:space="preserve"> Seagate</v>
          </cell>
          <cell r="D39">
            <v>1.2893521265660372E-2</v>
          </cell>
          <cell r="E39">
            <v>9.0022619682446018E-3</v>
          </cell>
          <cell r="F39">
            <v>1.0612035086456445E-2</v>
          </cell>
          <cell r="G39">
            <v>1.2113760734368458E-2</v>
          </cell>
          <cell r="H39">
            <v>1.0713392296274884E-2</v>
          </cell>
          <cell r="I39">
            <v>1.407336537013084E-2</v>
          </cell>
          <cell r="J39">
            <v>1.6265060851065313E-2</v>
          </cell>
          <cell r="K39">
            <v>1.4777421214839413E-2</v>
          </cell>
          <cell r="L39">
            <v>1.6799999999999999E-2</v>
          </cell>
          <cell r="M39">
            <v>2.0899999999999998E-2</v>
          </cell>
          <cell r="N39">
            <v>2.41E-2</v>
          </cell>
          <cell r="O39">
            <v>1.8700000000000001E-2</v>
          </cell>
        </row>
        <row r="40">
          <cell r="C40" t="str">
            <v xml:space="preserve"> Toshiba</v>
          </cell>
          <cell r="D40">
            <v>1.2445736376287464E-2</v>
          </cell>
          <cell r="E40">
            <v>1.0852501129849432E-2</v>
          </cell>
          <cell r="F40">
            <v>9.7689983180260613E-3</v>
          </cell>
          <cell r="G40">
            <v>6.7486694353794518E-3</v>
          </cell>
          <cell r="H40">
            <v>5.555744008711754E-3</v>
          </cell>
          <cell r="I40">
            <v>7.4502810072323246E-3</v>
          </cell>
          <cell r="J40">
            <v>8.1266114791531674E-3</v>
          </cell>
          <cell r="K40">
            <v>9.185874429614686E-3</v>
          </cell>
          <cell r="L40">
            <v>9.5999999999999992E-3</v>
          </cell>
          <cell r="M40">
            <v>1.17E-2</v>
          </cell>
          <cell r="N40">
            <v>1.23E-2</v>
          </cell>
          <cell r="O40">
            <v>8.2000000000000007E-3</v>
          </cell>
        </row>
        <row r="41">
          <cell r="C41" t="str">
            <v xml:space="preserve"> WDC</v>
          </cell>
          <cell r="G41">
            <v>1.5879161754277585E-3</v>
          </cell>
          <cell r="H41">
            <v>5.653480375453053E-3</v>
          </cell>
          <cell r="I41">
            <v>4.5642800692269978E-3</v>
          </cell>
          <cell r="J41">
            <v>3.9001791589147882E-3</v>
          </cell>
          <cell r="K41">
            <v>3.2058249400005708E-3</v>
          </cell>
          <cell r="L41">
            <v>0</v>
          </cell>
          <cell r="M41">
            <v>1.6000000000000001E-3</v>
          </cell>
          <cell r="N41">
            <v>3.0000000000000001E-3</v>
          </cell>
          <cell r="O41">
            <v>2E-3</v>
          </cell>
        </row>
        <row r="42">
          <cell r="C42" t="str">
            <v>Total</v>
          </cell>
          <cell r="D42">
            <v>1.0699999999999999E-2</v>
          </cell>
          <cell r="E42">
            <v>8.0999999999999996E-3</v>
          </cell>
          <cell r="F42">
            <v>8.8999999999999999E-3</v>
          </cell>
          <cell r="G42">
            <v>9.4999999999999998E-3</v>
          </cell>
          <cell r="H42">
            <v>8.5000000000000006E-3</v>
          </cell>
          <cell r="I42">
            <v>1.01E-2</v>
          </cell>
          <cell r="J42">
            <v>1.0999999999999999E-2</v>
          </cell>
          <cell r="K42">
            <v>1.0500000000000001E-2</v>
          </cell>
          <cell r="L42">
            <v>1.2200000000000001E-2</v>
          </cell>
          <cell r="M42">
            <v>1.46E-2</v>
          </cell>
          <cell r="N42">
            <v>1.6400000000000001E-2</v>
          </cell>
          <cell r="O42">
            <v>1.21E-2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A6C48-CA4E-DB49-A047-7B5DA834E812}">
  <dimension ref="A1:X36"/>
  <sheetViews>
    <sheetView topLeftCell="B1" zoomScale="130" zoomScaleNormal="130" workbookViewId="0">
      <selection activeCell="M20" sqref="M20"/>
    </sheetView>
  </sheetViews>
  <sheetFormatPr baseColWidth="10" defaultRowHeight="16"/>
  <cols>
    <col min="1" max="1" width="5.83203125" style="122" customWidth="1"/>
    <col min="2" max="2" width="8.83203125" style="122" customWidth="1"/>
    <col min="3" max="3" width="18.83203125" style="122" customWidth="1"/>
    <col min="4" max="4" width="6.83203125" style="122" customWidth="1"/>
    <col min="5" max="6" width="9.33203125" style="122" customWidth="1"/>
    <col min="7" max="7" width="12.83203125" style="122" customWidth="1"/>
    <col min="8" max="9" width="8.83203125" style="122" customWidth="1"/>
    <col min="10" max="10" width="10.83203125" style="122"/>
    <col min="11" max="11" width="4.83203125" style="122" customWidth="1"/>
    <col min="12" max="12" width="9.33203125" customWidth="1"/>
    <col min="13" max="13" width="18.6640625" customWidth="1"/>
    <col min="14" max="14" width="12.83203125" customWidth="1"/>
    <col min="15" max="15" width="8.33203125" customWidth="1"/>
    <col min="16" max="16" width="9.5" customWidth="1"/>
    <col min="17" max="17" width="8.33203125" customWidth="1"/>
    <col min="18" max="18" width="10" customWidth="1"/>
    <col min="19" max="19" width="12.6640625" customWidth="1"/>
    <col min="20" max="22" width="11.6640625" customWidth="1"/>
    <col min="25" max="16384" width="10.83203125" style="122"/>
  </cols>
  <sheetData>
    <row r="1" spans="1:24">
      <c r="A1" s="121"/>
      <c r="B1" s="121"/>
      <c r="C1" s="121"/>
      <c r="D1" s="121"/>
      <c r="E1" s="121"/>
      <c r="F1" s="121"/>
      <c r="G1" s="121"/>
      <c r="H1" s="121"/>
      <c r="I1" s="121"/>
      <c r="J1" s="121"/>
    </row>
    <row r="2" spans="1:24" ht="22">
      <c r="A2" s="121"/>
      <c r="B2" s="75" t="s">
        <v>105</v>
      </c>
      <c r="C2" s="75"/>
      <c r="D2" s="75"/>
      <c r="E2" s="75"/>
      <c r="F2" s="75"/>
      <c r="G2" s="75"/>
      <c r="H2" s="75"/>
      <c r="I2" s="75"/>
      <c r="J2" s="121"/>
    </row>
    <row r="3" spans="1:24" s="125" customFormat="1" ht="21" customHeight="1">
      <c r="A3" s="123"/>
      <c r="B3" s="124" t="s">
        <v>106</v>
      </c>
      <c r="C3" s="124"/>
      <c r="D3" s="124"/>
      <c r="E3" s="124"/>
      <c r="F3" s="124"/>
      <c r="G3" s="124"/>
      <c r="H3" s="124"/>
      <c r="I3" s="124"/>
      <c r="J3" s="123"/>
      <c r="L3"/>
      <c r="M3"/>
      <c r="N3"/>
      <c r="O3"/>
      <c r="P3"/>
      <c r="Q3"/>
      <c r="R3"/>
      <c r="S3"/>
      <c r="T3"/>
      <c r="U3"/>
      <c r="V3"/>
      <c r="W3"/>
      <c r="X3"/>
    </row>
    <row r="4" spans="1:24" ht="41" customHeight="1" thickBot="1">
      <c r="A4" s="121"/>
      <c r="B4" s="126" t="s">
        <v>60</v>
      </c>
      <c r="C4" s="127" t="s">
        <v>49</v>
      </c>
      <c r="D4" s="128" t="s">
        <v>50</v>
      </c>
      <c r="E4" s="128" t="s">
        <v>51</v>
      </c>
      <c r="F4" s="128" t="s">
        <v>100</v>
      </c>
      <c r="G4" s="128" t="s">
        <v>101</v>
      </c>
      <c r="H4" s="128" t="s">
        <v>74</v>
      </c>
      <c r="I4" s="129" t="s">
        <v>102</v>
      </c>
      <c r="J4" s="121"/>
    </row>
    <row r="5" spans="1:24" ht="22" customHeight="1" thickTop="1">
      <c r="A5" s="121"/>
      <c r="B5" s="130" t="s">
        <v>0</v>
      </c>
      <c r="C5" s="131" t="s">
        <v>3</v>
      </c>
      <c r="D5" s="132" t="s">
        <v>2</v>
      </c>
      <c r="E5" s="133">
        <v>3723</v>
      </c>
      <c r="F5" s="132">
        <v>77.099999999999994</v>
      </c>
      <c r="G5" s="133">
        <v>1322966</v>
      </c>
      <c r="H5" s="134">
        <v>23</v>
      </c>
      <c r="I5" s="135">
        <f t="shared" ref="I5:I34" si="0">H5/(G5/365)</f>
        <v>6.3455901361032709E-3</v>
      </c>
      <c r="J5" s="121"/>
    </row>
    <row r="6" spans="1:24" ht="22" customHeight="1">
      <c r="A6" s="121"/>
      <c r="B6" s="136" t="s">
        <v>0</v>
      </c>
      <c r="C6" s="137" t="s">
        <v>4</v>
      </c>
      <c r="D6" s="138" t="s">
        <v>2</v>
      </c>
      <c r="E6" s="139">
        <v>12730</v>
      </c>
      <c r="F6" s="138">
        <v>74.099999999999994</v>
      </c>
      <c r="G6" s="139">
        <v>4641631</v>
      </c>
      <c r="H6" s="140">
        <v>52</v>
      </c>
      <c r="I6" s="118">
        <f t="shared" si="0"/>
        <v>4.0890798945456891E-3</v>
      </c>
      <c r="J6" s="121"/>
    </row>
    <row r="7" spans="1:24" ht="22" customHeight="1">
      <c r="A7" s="121"/>
      <c r="B7" s="136" t="s">
        <v>0</v>
      </c>
      <c r="C7" s="137" t="s">
        <v>5</v>
      </c>
      <c r="D7" s="138" t="s">
        <v>6</v>
      </c>
      <c r="E7" s="139">
        <v>1117</v>
      </c>
      <c r="F7" s="138">
        <v>56.6</v>
      </c>
      <c r="G7" s="139">
        <v>408895</v>
      </c>
      <c r="H7" s="140">
        <v>16</v>
      </c>
      <c r="I7" s="118">
        <f t="shared" si="0"/>
        <v>1.4282395235940767E-2</v>
      </c>
      <c r="J7" s="121"/>
    </row>
    <row r="8" spans="1:24" ht="22" customHeight="1">
      <c r="A8" s="121"/>
      <c r="B8" s="136" t="s">
        <v>0</v>
      </c>
      <c r="C8" s="137" t="s">
        <v>7</v>
      </c>
      <c r="D8" s="138" t="s">
        <v>6</v>
      </c>
      <c r="E8" s="139">
        <v>94</v>
      </c>
      <c r="F8" s="138">
        <v>65.5</v>
      </c>
      <c r="G8" s="139">
        <v>27684</v>
      </c>
      <c r="H8" s="140">
        <v>4</v>
      </c>
      <c r="I8" s="118">
        <f t="shared" si="0"/>
        <v>5.2738043635312815E-2</v>
      </c>
      <c r="J8" s="121"/>
    </row>
    <row r="9" spans="1:24" ht="23" customHeight="1">
      <c r="A9" s="121"/>
      <c r="B9" s="136" t="s">
        <v>0</v>
      </c>
      <c r="C9" s="137" t="s">
        <v>10</v>
      </c>
      <c r="D9" s="138" t="s">
        <v>11</v>
      </c>
      <c r="E9" s="139">
        <v>2606</v>
      </c>
      <c r="F9" s="138">
        <v>38.9</v>
      </c>
      <c r="G9" s="139">
        <v>948201</v>
      </c>
      <c r="H9" s="140">
        <v>7</v>
      </c>
      <c r="I9" s="118">
        <f t="shared" si="0"/>
        <v>2.6945763609192565E-3</v>
      </c>
      <c r="J9" s="121"/>
    </row>
    <row r="10" spans="1:24" ht="22" customHeight="1">
      <c r="A10" s="121"/>
      <c r="B10" s="136" t="s">
        <v>0</v>
      </c>
      <c r="C10" s="137" t="s">
        <v>12</v>
      </c>
      <c r="D10" s="138" t="s">
        <v>11</v>
      </c>
      <c r="E10" s="139">
        <v>13165</v>
      </c>
      <c r="F10" s="138">
        <v>21.3</v>
      </c>
      <c r="G10" s="139">
        <v>4789187</v>
      </c>
      <c r="H10" s="140">
        <v>73</v>
      </c>
      <c r="I10" s="118">
        <f t="shared" si="0"/>
        <v>5.5635747779320373E-3</v>
      </c>
      <c r="J10" s="121"/>
    </row>
    <row r="11" spans="1:24" ht="22" customHeight="1">
      <c r="A11" s="121"/>
      <c r="B11" s="136" t="s">
        <v>0</v>
      </c>
      <c r="C11" s="144" t="s">
        <v>13</v>
      </c>
      <c r="D11" s="138" t="s">
        <v>11</v>
      </c>
      <c r="E11" s="139">
        <v>10769</v>
      </c>
      <c r="F11" s="138">
        <v>44.8</v>
      </c>
      <c r="G11" s="139">
        <v>3930437</v>
      </c>
      <c r="H11" s="140">
        <v>80</v>
      </c>
      <c r="I11" s="118">
        <f t="shared" si="0"/>
        <v>7.4291993485711633E-3</v>
      </c>
      <c r="J11" s="121"/>
    </row>
    <row r="12" spans="1:24" ht="22" customHeight="1">
      <c r="A12" s="121"/>
      <c r="B12" s="136" t="s">
        <v>14</v>
      </c>
      <c r="C12" s="137" t="s">
        <v>15</v>
      </c>
      <c r="D12" s="138" t="s">
        <v>2</v>
      </c>
      <c r="E12" s="139">
        <v>18246</v>
      </c>
      <c r="F12" s="138">
        <v>85.9</v>
      </c>
      <c r="G12" s="139">
        <v>6699353</v>
      </c>
      <c r="H12" s="140">
        <v>633</v>
      </c>
      <c r="I12" s="118">
        <f t="shared" si="0"/>
        <v>3.4487658733612037E-2</v>
      </c>
      <c r="J12" s="121"/>
    </row>
    <row r="13" spans="1:24" ht="22" customHeight="1">
      <c r="A13" s="121"/>
      <c r="B13" s="136" t="s">
        <v>14</v>
      </c>
      <c r="C13" s="137" t="s">
        <v>17</v>
      </c>
      <c r="D13" s="138" t="s">
        <v>18</v>
      </c>
      <c r="E13" s="139">
        <v>886</v>
      </c>
      <c r="F13" s="138">
        <v>92.5</v>
      </c>
      <c r="G13" s="139">
        <v>323387</v>
      </c>
      <c r="H13" s="140">
        <v>6</v>
      </c>
      <c r="I13" s="118">
        <f t="shared" si="0"/>
        <v>6.7720718519915764E-3</v>
      </c>
      <c r="J13" s="121"/>
    </row>
    <row r="14" spans="1:24" ht="22" customHeight="1">
      <c r="A14" s="121"/>
      <c r="B14" s="136" t="s">
        <v>14</v>
      </c>
      <c r="C14" s="137" t="s">
        <v>19</v>
      </c>
      <c r="D14" s="138" t="s">
        <v>6</v>
      </c>
      <c r="E14" s="139">
        <v>9523</v>
      </c>
      <c r="F14" s="138">
        <v>74.599999999999994</v>
      </c>
      <c r="G14" s="139">
        <v>3505962</v>
      </c>
      <c r="H14" s="140">
        <v>189</v>
      </c>
      <c r="I14" s="118">
        <f t="shared" si="0"/>
        <v>1.9676482517494487E-2</v>
      </c>
      <c r="J14" s="121"/>
    </row>
    <row r="15" spans="1:24" ht="22" customHeight="1">
      <c r="A15" s="121"/>
      <c r="B15" s="136" t="s">
        <v>14</v>
      </c>
      <c r="C15" s="137" t="s">
        <v>20</v>
      </c>
      <c r="D15" s="138" t="s">
        <v>6</v>
      </c>
      <c r="E15" s="139">
        <v>79</v>
      </c>
      <c r="F15" s="138">
        <v>14.2</v>
      </c>
      <c r="G15" s="139">
        <v>22839</v>
      </c>
      <c r="H15" s="140">
        <v>0</v>
      </c>
      <c r="I15" s="118">
        <f t="shared" si="0"/>
        <v>0</v>
      </c>
      <c r="J15" s="121"/>
    </row>
    <row r="16" spans="1:24" ht="22" customHeight="1">
      <c r="A16" s="121"/>
      <c r="B16" s="136" t="s">
        <v>14</v>
      </c>
      <c r="C16" s="137" t="s">
        <v>21</v>
      </c>
      <c r="D16" s="138" t="s">
        <v>6</v>
      </c>
      <c r="E16" s="139">
        <v>14417</v>
      </c>
      <c r="F16" s="138">
        <v>63.2</v>
      </c>
      <c r="G16" s="139">
        <v>5230097</v>
      </c>
      <c r="H16" s="140">
        <v>347</v>
      </c>
      <c r="I16" s="118">
        <f t="shared" si="0"/>
        <v>2.4216568067475613E-2</v>
      </c>
      <c r="J16" s="121"/>
    </row>
    <row r="17" spans="1:10" ht="22" customHeight="1">
      <c r="A17" s="121"/>
      <c r="B17" s="136" t="s">
        <v>14</v>
      </c>
      <c r="C17" s="137" t="s">
        <v>22</v>
      </c>
      <c r="D17" s="138" t="s">
        <v>9</v>
      </c>
      <c r="E17" s="139">
        <v>1174</v>
      </c>
      <c r="F17" s="138">
        <v>60.7</v>
      </c>
      <c r="G17" s="139">
        <v>430092</v>
      </c>
      <c r="H17" s="140">
        <v>44</v>
      </c>
      <c r="I17" s="118">
        <f t="shared" si="0"/>
        <v>3.7340848004612973E-2</v>
      </c>
      <c r="J17" s="121"/>
    </row>
    <row r="18" spans="1:10" ht="22" customHeight="1">
      <c r="A18" s="121"/>
      <c r="B18" s="136" t="s">
        <v>14</v>
      </c>
      <c r="C18" s="137" t="s">
        <v>23</v>
      </c>
      <c r="D18" s="138" t="s">
        <v>11</v>
      </c>
      <c r="E18" s="139">
        <v>1262</v>
      </c>
      <c r="F18" s="138">
        <v>37.700000000000003</v>
      </c>
      <c r="G18" s="139">
        <v>469211</v>
      </c>
      <c r="H18" s="140">
        <v>61</v>
      </c>
      <c r="I18" s="118">
        <f t="shared" si="0"/>
        <v>4.7451999207179713E-2</v>
      </c>
      <c r="J18" s="121"/>
    </row>
    <row r="19" spans="1:10" ht="22" customHeight="1">
      <c r="A19" s="121"/>
      <c r="B19" s="136" t="s">
        <v>14</v>
      </c>
      <c r="C19" s="137" t="s">
        <v>24</v>
      </c>
      <c r="D19" s="138" t="s">
        <v>11</v>
      </c>
      <c r="E19" s="139">
        <v>19821</v>
      </c>
      <c r="F19" s="138">
        <v>33.1</v>
      </c>
      <c r="G19" s="139">
        <v>7291905</v>
      </c>
      <c r="H19" s="140">
        <v>404</v>
      </c>
      <c r="I19" s="118">
        <f t="shared" si="0"/>
        <v>2.0222424729888829E-2</v>
      </c>
      <c r="J19" s="121"/>
    </row>
    <row r="20" spans="1:10" ht="22" customHeight="1">
      <c r="A20" s="121"/>
      <c r="B20" s="136" t="s">
        <v>14</v>
      </c>
      <c r="C20" s="137" t="s">
        <v>25</v>
      </c>
      <c r="D20" s="138" t="s">
        <v>11</v>
      </c>
      <c r="E20" s="139">
        <v>12623</v>
      </c>
      <c r="F20" s="138">
        <v>24.9</v>
      </c>
      <c r="G20" s="139">
        <v>4515095</v>
      </c>
      <c r="H20" s="140">
        <v>116</v>
      </c>
      <c r="I20" s="118">
        <f t="shared" si="0"/>
        <v>9.3774328114912316E-3</v>
      </c>
      <c r="J20" s="121"/>
    </row>
    <row r="21" spans="1:10" ht="22" customHeight="1">
      <c r="A21" s="121"/>
      <c r="B21" s="136" t="s">
        <v>14</v>
      </c>
      <c r="C21" s="137" t="s">
        <v>26</v>
      </c>
      <c r="D21" s="138" t="s">
        <v>27</v>
      </c>
      <c r="E21" s="139">
        <v>10751</v>
      </c>
      <c r="F21" s="138">
        <v>22.8</v>
      </c>
      <c r="G21" s="139">
        <v>3912395</v>
      </c>
      <c r="H21" s="140">
        <v>126</v>
      </c>
      <c r="I21" s="118">
        <f t="shared" si="0"/>
        <v>1.1754948056113967E-2</v>
      </c>
      <c r="J21" s="121"/>
    </row>
    <row r="22" spans="1:10" ht="22" customHeight="1">
      <c r="A22" s="121"/>
      <c r="B22" s="136" t="s">
        <v>14</v>
      </c>
      <c r="C22" s="137" t="s">
        <v>28</v>
      </c>
      <c r="D22" s="138" t="s">
        <v>27</v>
      </c>
      <c r="E22" s="139">
        <v>1519</v>
      </c>
      <c r="F22" s="138">
        <v>24.8</v>
      </c>
      <c r="G22" s="139">
        <v>570042</v>
      </c>
      <c r="H22" s="140">
        <v>89</v>
      </c>
      <c r="I22" s="118">
        <f t="shared" si="0"/>
        <v>5.6987029025931418E-2</v>
      </c>
      <c r="J22" s="121"/>
    </row>
    <row r="23" spans="1:10" ht="22" customHeight="1">
      <c r="A23" s="121"/>
      <c r="B23" s="136" t="s">
        <v>14</v>
      </c>
      <c r="C23" s="137" t="s">
        <v>29</v>
      </c>
      <c r="D23" s="138" t="s">
        <v>30</v>
      </c>
      <c r="E23" s="139">
        <v>20393</v>
      </c>
      <c r="F23" s="138">
        <v>13.6</v>
      </c>
      <c r="G23" s="139">
        <v>6057376</v>
      </c>
      <c r="H23" s="140">
        <v>142</v>
      </c>
      <c r="I23" s="118">
        <f t="shared" si="0"/>
        <v>8.5565102777176126E-3</v>
      </c>
      <c r="J23" s="121"/>
    </row>
    <row r="24" spans="1:10" ht="22" customHeight="1">
      <c r="A24" s="121"/>
      <c r="B24" s="136" t="s">
        <v>14</v>
      </c>
      <c r="C24" s="137" t="s">
        <v>32</v>
      </c>
      <c r="D24" s="138" t="s">
        <v>30</v>
      </c>
      <c r="E24" s="139">
        <v>310</v>
      </c>
      <c r="F24" s="138">
        <v>6.6</v>
      </c>
      <c r="G24" s="139">
        <v>50625</v>
      </c>
      <c r="H24" s="140">
        <v>2</v>
      </c>
      <c r="I24" s="118">
        <f t="shared" si="0"/>
        <v>1.4419753086419752E-2</v>
      </c>
      <c r="J24" s="121"/>
    </row>
    <row r="25" spans="1:10" ht="22" customHeight="1">
      <c r="A25" s="121"/>
      <c r="B25" s="136" t="s">
        <v>40</v>
      </c>
      <c r="C25" s="137" t="s">
        <v>35</v>
      </c>
      <c r="D25" s="138" t="s">
        <v>2</v>
      </c>
      <c r="E25" s="139">
        <v>94</v>
      </c>
      <c r="F25" s="138">
        <v>91.3</v>
      </c>
      <c r="G25" s="139">
        <v>35031</v>
      </c>
      <c r="H25" s="140">
        <v>3</v>
      </c>
      <c r="I25" s="118">
        <f t="shared" si="0"/>
        <v>3.1258028603237134E-2</v>
      </c>
      <c r="J25" s="121"/>
    </row>
    <row r="26" spans="1:10" ht="22" customHeight="1">
      <c r="A26" s="121"/>
      <c r="B26" s="136" t="s">
        <v>40</v>
      </c>
      <c r="C26" s="137" t="s">
        <v>37</v>
      </c>
      <c r="D26" s="138" t="s">
        <v>27</v>
      </c>
      <c r="E26" s="139">
        <v>38182</v>
      </c>
      <c r="F26" s="138">
        <v>26</v>
      </c>
      <c r="G26" s="139">
        <v>13921635</v>
      </c>
      <c r="H26" s="140">
        <v>385</v>
      </c>
      <c r="I26" s="118">
        <f t="shared" si="0"/>
        <v>1.0094001171557794E-2</v>
      </c>
      <c r="J26" s="121"/>
    </row>
    <row r="27" spans="1:10" ht="22" customHeight="1">
      <c r="A27" s="121"/>
      <c r="B27" s="136" t="s">
        <v>40</v>
      </c>
      <c r="C27" s="137" t="s">
        <v>38</v>
      </c>
      <c r="D27" s="138" t="s">
        <v>27</v>
      </c>
      <c r="E27" s="139">
        <v>552</v>
      </c>
      <c r="F27" s="138">
        <v>20.7</v>
      </c>
      <c r="G27" s="139">
        <v>184247</v>
      </c>
      <c r="H27" s="140">
        <v>8</v>
      </c>
      <c r="I27" s="118">
        <f t="shared" si="0"/>
        <v>1.5848290609887815E-2</v>
      </c>
      <c r="J27" s="121"/>
    </row>
    <row r="28" spans="1:10" ht="22" customHeight="1">
      <c r="A28" s="121"/>
      <c r="B28" s="136" t="s">
        <v>40</v>
      </c>
      <c r="C28" s="137" t="s">
        <v>39</v>
      </c>
      <c r="D28" s="138" t="s">
        <v>30</v>
      </c>
      <c r="E28" s="139">
        <v>3751</v>
      </c>
      <c r="F28" s="138">
        <v>6.9</v>
      </c>
      <c r="G28" s="139">
        <v>625329</v>
      </c>
      <c r="H28" s="140">
        <v>10</v>
      </c>
      <c r="I28" s="118">
        <f t="shared" si="0"/>
        <v>5.8369274413948499E-3</v>
      </c>
      <c r="J28" s="121"/>
    </row>
    <row r="29" spans="1:10" ht="22" customHeight="1">
      <c r="A29" s="121"/>
      <c r="B29" s="136" t="s">
        <v>40</v>
      </c>
      <c r="C29" s="137" t="s">
        <v>41</v>
      </c>
      <c r="D29" s="138" t="s">
        <v>30</v>
      </c>
      <c r="E29" s="139">
        <v>5936</v>
      </c>
      <c r="F29" s="138">
        <v>14.7</v>
      </c>
      <c r="G29" s="139">
        <v>2167676</v>
      </c>
      <c r="H29" s="140">
        <v>93</v>
      </c>
      <c r="I29" s="118">
        <f t="shared" si="0"/>
        <v>1.5659628099402311E-2</v>
      </c>
      <c r="J29" s="121"/>
    </row>
    <row r="30" spans="1:10" ht="22" customHeight="1">
      <c r="A30" s="121"/>
      <c r="B30" s="136" t="s">
        <v>40</v>
      </c>
      <c r="C30" s="144" t="s">
        <v>42</v>
      </c>
      <c r="D30" s="138" t="s">
        <v>30</v>
      </c>
      <c r="E30" s="139">
        <v>5286</v>
      </c>
      <c r="F30" s="138">
        <v>12.9</v>
      </c>
      <c r="G30" s="139">
        <v>1362038</v>
      </c>
      <c r="H30" s="140">
        <v>24</v>
      </c>
      <c r="I30" s="118">
        <f t="shared" si="0"/>
        <v>6.4315386208020622E-3</v>
      </c>
      <c r="J30" s="121"/>
    </row>
    <row r="31" spans="1:10" ht="22" customHeight="1">
      <c r="A31" s="121"/>
      <c r="B31" s="136" t="s">
        <v>43</v>
      </c>
      <c r="C31" s="144" t="s">
        <v>45</v>
      </c>
      <c r="D31" s="138" t="s">
        <v>27</v>
      </c>
      <c r="E31" s="139">
        <v>8410</v>
      </c>
      <c r="F31" s="138">
        <v>24.8</v>
      </c>
      <c r="G31" s="139">
        <v>3065102</v>
      </c>
      <c r="H31" s="140">
        <v>10</v>
      </c>
      <c r="I31" s="118">
        <f t="shared" si="0"/>
        <v>1.1908249709145079E-3</v>
      </c>
      <c r="J31" s="121"/>
    </row>
    <row r="32" spans="1:10" ht="22" customHeight="1">
      <c r="A32" s="121"/>
      <c r="B32" s="136" t="s">
        <v>43</v>
      </c>
      <c r="C32" s="137" t="s">
        <v>46</v>
      </c>
      <c r="D32" s="138" t="s">
        <v>30</v>
      </c>
      <c r="E32" s="139">
        <v>2701</v>
      </c>
      <c r="F32" s="138">
        <v>14.9</v>
      </c>
      <c r="G32" s="139">
        <v>938328</v>
      </c>
      <c r="H32" s="140">
        <v>3</v>
      </c>
      <c r="I32" s="118">
        <f t="shared" si="0"/>
        <v>1.1669693326853724E-3</v>
      </c>
      <c r="J32" s="121"/>
    </row>
    <row r="33" spans="1:24" ht="22" customHeight="1" thickBot="1">
      <c r="A33" s="121"/>
      <c r="B33" s="162" t="s">
        <v>43</v>
      </c>
      <c r="C33" s="163" t="s">
        <v>47</v>
      </c>
      <c r="D33" s="164" t="s">
        <v>30</v>
      </c>
      <c r="E33" s="165">
        <v>10801</v>
      </c>
      <c r="F33" s="164">
        <v>4.5999999999999996</v>
      </c>
      <c r="G33" s="165">
        <v>1313668</v>
      </c>
      <c r="H33" s="166">
        <v>13</v>
      </c>
      <c r="I33" s="167">
        <f t="shared" si="0"/>
        <v>3.6120237381134352E-3</v>
      </c>
      <c r="J33" s="121"/>
    </row>
    <row r="34" spans="1:24" s="174" customFormat="1" ht="30" customHeight="1">
      <c r="A34" s="168"/>
      <c r="B34" s="169" t="s">
        <v>115</v>
      </c>
      <c r="C34" s="169"/>
      <c r="D34" s="170"/>
      <c r="E34" s="171">
        <f>SUM(E5:E33)</f>
        <v>230921</v>
      </c>
      <c r="F34" s="172"/>
      <c r="G34" s="171">
        <f>SUM(G5:G33)</f>
        <v>78760434</v>
      </c>
      <c r="H34" s="171">
        <f>SUM(H5:H33)</f>
        <v>2963</v>
      </c>
      <c r="I34" s="173">
        <f t="shared" si="0"/>
        <v>1.3731450489467846E-2</v>
      </c>
      <c r="J34" s="168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>
      <c r="A35" s="121"/>
      <c r="C35" s="121"/>
      <c r="D35" s="175"/>
      <c r="E35" s="121"/>
      <c r="F35" s="121"/>
      <c r="G35" s="121"/>
      <c r="H35" s="121"/>
      <c r="I35" s="121"/>
      <c r="J35" s="121"/>
    </row>
    <row r="36" spans="1:24">
      <c r="A36" s="121"/>
      <c r="B36" s="121"/>
      <c r="C36" s="121"/>
      <c r="D36" s="175"/>
      <c r="E36" s="121"/>
      <c r="F36" s="121"/>
      <c r="G36" s="121"/>
      <c r="H36" s="121"/>
      <c r="I36" s="121"/>
      <c r="J36" s="121"/>
      <c r="K36" s="176"/>
    </row>
  </sheetData>
  <mergeCells count="2">
    <mergeCell ref="B2:I2"/>
    <mergeCell ref="B3:I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DC4FB-5693-1843-A154-F0DB378B8D6F}">
  <dimension ref="A1:R49"/>
  <sheetViews>
    <sheetView zoomScale="130" zoomScaleNormal="130" workbookViewId="0">
      <selection activeCell="N32" sqref="N32"/>
    </sheetView>
  </sheetViews>
  <sheetFormatPr baseColWidth="10" defaultRowHeight="17"/>
  <cols>
    <col min="1" max="1" width="4.83203125" style="1" customWidth="1"/>
    <col min="2" max="2" width="8.33203125" style="1" customWidth="1"/>
    <col min="3" max="3" width="18.83203125" style="1" customWidth="1"/>
    <col min="4" max="4" width="6.6640625" style="1" customWidth="1"/>
    <col min="5" max="5" width="9.33203125" style="1" customWidth="1"/>
    <col min="6" max="6" width="8.83203125" style="1" customWidth="1"/>
    <col min="7" max="7" width="9.33203125" style="1" customWidth="1"/>
    <col min="8" max="8" width="8.83203125" style="1" customWidth="1"/>
    <col min="9" max="9" width="9.33203125" style="1" customWidth="1"/>
    <col min="10" max="10" width="8.83203125" style="1" customWidth="1"/>
    <col min="11" max="11" width="4.83203125" style="1" customWidth="1"/>
    <col min="12" max="12" width="21.1640625" style="1" customWidth="1"/>
    <col min="14" max="14" width="26.1640625" customWidth="1"/>
    <col min="16" max="16384" width="10.83203125" style="1"/>
  </cols>
  <sheetData>
    <row r="1" spans="1:18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8" ht="22">
      <c r="A2" s="75" t="s">
        <v>116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3"/>
    </row>
    <row r="3" spans="1:18" ht="19" customHeight="1">
      <c r="A3" s="3"/>
      <c r="B3" s="76" t="s">
        <v>117</v>
      </c>
      <c r="C3" s="76"/>
      <c r="D3" s="76"/>
      <c r="E3" s="76"/>
      <c r="F3" s="76"/>
      <c r="G3" s="76"/>
      <c r="H3" s="76"/>
      <c r="I3" s="76"/>
      <c r="J3" s="76"/>
      <c r="K3" s="3"/>
      <c r="L3" s="3"/>
    </row>
    <row r="4" spans="1:18" ht="9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8" ht="21" customHeight="1">
      <c r="A5" s="3"/>
      <c r="B5" s="178"/>
      <c r="C5" s="178"/>
      <c r="D5" s="178"/>
      <c r="E5" s="179">
        <v>2020</v>
      </c>
      <c r="F5" s="180"/>
      <c r="G5" s="181">
        <v>2021</v>
      </c>
      <c r="H5" s="182"/>
      <c r="I5" s="183">
        <v>2022</v>
      </c>
      <c r="J5" s="184"/>
      <c r="K5" s="3"/>
      <c r="L5" s="3"/>
    </row>
    <row r="6" spans="1:18" s="194" customFormat="1" ht="33" customHeight="1" thickBot="1">
      <c r="A6" s="178"/>
      <c r="B6" s="185" t="s">
        <v>60</v>
      </c>
      <c r="C6" s="127" t="s">
        <v>49</v>
      </c>
      <c r="D6" s="186" t="s">
        <v>118</v>
      </c>
      <c r="E6" s="187" t="s">
        <v>51</v>
      </c>
      <c r="F6" s="188" t="s">
        <v>102</v>
      </c>
      <c r="G6" s="189" t="s">
        <v>51</v>
      </c>
      <c r="H6" s="190" t="s">
        <v>102</v>
      </c>
      <c r="I6" s="191" t="s">
        <v>51</v>
      </c>
      <c r="J6" s="192" t="s">
        <v>102</v>
      </c>
      <c r="K6" s="178"/>
      <c r="L6" s="193"/>
      <c r="M6"/>
      <c r="N6"/>
      <c r="O6"/>
    </row>
    <row r="7" spans="1:18" s="199" customFormat="1" ht="22" customHeight="1" thickTop="1">
      <c r="A7" s="177"/>
      <c r="B7" s="130" t="s">
        <v>0</v>
      </c>
      <c r="C7" s="131" t="s">
        <v>3</v>
      </c>
      <c r="D7" s="195" t="s">
        <v>2</v>
      </c>
      <c r="E7" s="196">
        <v>3100</v>
      </c>
      <c r="F7" s="197">
        <v>2.6942886616582425E-3</v>
      </c>
      <c r="G7" s="196">
        <v>3429</v>
      </c>
      <c r="H7" s="197">
        <v>5.8374585548859994E-3</v>
      </c>
      <c r="I7" s="198">
        <v>3723</v>
      </c>
      <c r="J7" s="135">
        <v>6.3455901361032709E-3</v>
      </c>
      <c r="K7" s="177"/>
      <c r="L7" s="169"/>
      <c r="M7"/>
      <c r="N7"/>
      <c r="O7"/>
    </row>
    <row r="8" spans="1:18" s="199" customFormat="1" ht="22" customHeight="1">
      <c r="A8" s="177"/>
      <c r="B8" s="136" t="s">
        <v>0</v>
      </c>
      <c r="C8" s="137" t="s">
        <v>4</v>
      </c>
      <c r="D8" s="200" t="s">
        <v>2</v>
      </c>
      <c r="E8" s="201">
        <v>12744</v>
      </c>
      <c r="F8" s="202">
        <v>2.6613488299179356E-3</v>
      </c>
      <c r="G8" s="201">
        <v>12703</v>
      </c>
      <c r="H8" s="202">
        <v>3.0631631339332844E-3</v>
      </c>
      <c r="I8" s="203">
        <v>12730</v>
      </c>
      <c r="J8" s="118">
        <v>4.0890798945456891E-3</v>
      </c>
      <c r="K8" s="177"/>
      <c r="L8" s="169"/>
      <c r="M8"/>
      <c r="N8"/>
      <c r="O8"/>
    </row>
    <row r="9" spans="1:18" s="199" customFormat="1" ht="22" customHeight="1">
      <c r="A9" s="177"/>
      <c r="B9" s="136" t="s">
        <v>0</v>
      </c>
      <c r="C9" s="137" t="s">
        <v>5</v>
      </c>
      <c r="D9" s="200" t="s">
        <v>6</v>
      </c>
      <c r="E9" s="201">
        <v>1075</v>
      </c>
      <c r="F9" s="202">
        <v>2.9435483870967742E-3</v>
      </c>
      <c r="G9" s="201">
        <v>1124</v>
      </c>
      <c r="H9" s="202">
        <v>6.4282713107886771E-3</v>
      </c>
      <c r="I9" s="203">
        <v>1117</v>
      </c>
      <c r="J9" s="118">
        <v>1.4282395235940767E-2</v>
      </c>
      <c r="K9" s="177"/>
      <c r="L9" s="169"/>
      <c r="M9"/>
      <c r="N9"/>
      <c r="O9"/>
    </row>
    <row r="10" spans="1:18" s="199" customFormat="1" ht="22" customHeight="1">
      <c r="A10" s="177"/>
      <c r="B10" s="136" t="s">
        <v>0</v>
      </c>
      <c r="C10" s="137" t="s">
        <v>7</v>
      </c>
      <c r="D10" s="200" t="s">
        <v>6</v>
      </c>
      <c r="E10" s="201"/>
      <c r="F10" s="202"/>
      <c r="G10" s="201"/>
      <c r="H10" s="202"/>
      <c r="I10" s="203">
        <v>94</v>
      </c>
      <c r="J10" s="118">
        <v>5.2738043635312815E-2</v>
      </c>
      <c r="K10" s="177"/>
      <c r="L10" s="169"/>
      <c r="M10"/>
      <c r="N10"/>
      <c r="O10"/>
    </row>
    <row r="11" spans="1:18" s="199" customFormat="1" ht="22" customHeight="1">
      <c r="A11" s="177"/>
      <c r="B11" s="136" t="s">
        <v>0</v>
      </c>
      <c r="C11" s="137" t="s">
        <v>10</v>
      </c>
      <c r="D11" s="200" t="s">
        <v>11</v>
      </c>
      <c r="E11" s="201">
        <v>2600</v>
      </c>
      <c r="F11" s="202">
        <v>3.1148204498020172E-3</v>
      </c>
      <c r="G11" s="201">
        <v>2600</v>
      </c>
      <c r="H11" s="202">
        <v>2.6988201244309241E-3</v>
      </c>
      <c r="I11" s="203">
        <v>2606</v>
      </c>
      <c r="J11" s="118">
        <v>2.6945763609192565E-3</v>
      </c>
      <c r="K11" s="177"/>
      <c r="L11" s="169"/>
      <c r="M11"/>
      <c r="N11"/>
      <c r="O11"/>
    </row>
    <row r="12" spans="1:18" s="199" customFormat="1" ht="22" customHeight="1">
      <c r="A12" s="177"/>
      <c r="B12" s="136" t="s">
        <v>0</v>
      </c>
      <c r="C12" s="144" t="s">
        <v>12</v>
      </c>
      <c r="D12" s="200" t="s">
        <v>11</v>
      </c>
      <c r="E12" s="201">
        <v>2506</v>
      </c>
      <c r="F12" s="202">
        <v>1.1911711914250177E-2</v>
      </c>
      <c r="G12" s="201">
        <v>13138</v>
      </c>
      <c r="H12" s="202">
        <v>2.8708953230422779E-3</v>
      </c>
      <c r="I12" s="203">
        <v>13165</v>
      </c>
      <c r="J12" s="118">
        <v>5.5635747779320373E-3</v>
      </c>
      <c r="K12" s="177"/>
      <c r="L12" s="169"/>
      <c r="M12"/>
      <c r="N12"/>
      <c r="O12"/>
    </row>
    <row r="13" spans="1:18" s="199" customFormat="1" ht="22" customHeight="1">
      <c r="A13" s="177"/>
      <c r="B13" s="136" t="s">
        <v>0</v>
      </c>
      <c r="C13" s="137" t="s">
        <v>13</v>
      </c>
      <c r="D13" s="200" t="s">
        <v>11</v>
      </c>
      <c r="E13" s="201">
        <v>10830</v>
      </c>
      <c r="F13" s="202">
        <v>4.598743849967557E-3</v>
      </c>
      <c r="G13" s="204">
        <v>10818</v>
      </c>
      <c r="H13" s="202">
        <v>4.8028211639933151E-3</v>
      </c>
      <c r="I13" s="203">
        <v>10769</v>
      </c>
      <c r="J13" s="118">
        <v>7.4291993485711633E-3</v>
      </c>
      <c r="K13" s="177"/>
      <c r="L13" s="169"/>
      <c r="M13"/>
      <c r="N13"/>
      <c r="O13"/>
    </row>
    <row r="14" spans="1:18" s="199" customFormat="1" ht="22" customHeight="1">
      <c r="A14" s="177"/>
      <c r="B14" s="136" t="s">
        <v>14</v>
      </c>
      <c r="C14" s="137" t="s">
        <v>15</v>
      </c>
      <c r="D14" s="200" t="s">
        <v>2</v>
      </c>
      <c r="E14" s="201">
        <v>18939</v>
      </c>
      <c r="F14" s="202">
        <v>1.4059629381954817E-2</v>
      </c>
      <c r="G14" s="201">
        <v>18611</v>
      </c>
      <c r="H14" s="202">
        <v>1.8045113439865153E-2</v>
      </c>
      <c r="I14" s="203">
        <v>18246</v>
      </c>
      <c r="J14" s="118">
        <v>3.4487658733612037E-2</v>
      </c>
      <c r="K14" s="177"/>
      <c r="L14" s="169"/>
      <c r="M14"/>
      <c r="N14"/>
      <c r="O14"/>
    </row>
    <row r="15" spans="1:18" s="199" customFormat="1" ht="22" customHeight="1">
      <c r="A15" s="177"/>
      <c r="B15" s="136" t="s">
        <v>14</v>
      </c>
      <c r="C15" s="137" t="s">
        <v>17</v>
      </c>
      <c r="D15" s="200" t="s">
        <v>18</v>
      </c>
      <c r="E15" s="201">
        <v>886</v>
      </c>
      <c r="F15" s="202">
        <v>2.2511756996376532E-3</v>
      </c>
      <c r="G15" s="201">
        <v>886</v>
      </c>
      <c r="H15" s="202">
        <v>1.128668171557562E-3</v>
      </c>
      <c r="I15" s="203">
        <v>886</v>
      </c>
      <c r="J15" s="118">
        <v>6.7720718519915764E-3</v>
      </c>
      <c r="K15" s="177"/>
      <c r="L15" s="169"/>
      <c r="M15"/>
      <c r="N15"/>
      <c r="O15"/>
    </row>
    <row r="16" spans="1:18" s="199" customFormat="1" ht="22" customHeight="1">
      <c r="A16" s="177"/>
      <c r="B16" s="136" t="s">
        <v>14</v>
      </c>
      <c r="C16" s="137" t="s">
        <v>19</v>
      </c>
      <c r="D16" s="200" t="s">
        <v>6</v>
      </c>
      <c r="E16" s="201">
        <v>9772</v>
      </c>
      <c r="F16" s="202">
        <v>9.2655409469123411E-3</v>
      </c>
      <c r="G16" s="201">
        <v>9718</v>
      </c>
      <c r="H16" s="202">
        <v>1.4581659968518469E-2</v>
      </c>
      <c r="I16" s="203">
        <v>9523</v>
      </c>
      <c r="J16" s="118">
        <v>1.9676482517494487E-2</v>
      </c>
      <c r="K16" s="177"/>
      <c r="L16" s="169"/>
      <c r="M16"/>
      <c r="N16"/>
      <c r="O16"/>
      <c r="R16" s="14"/>
    </row>
    <row r="17" spans="1:18" s="199" customFormat="1" ht="22" customHeight="1">
      <c r="A17" s="177"/>
      <c r="B17" s="136" t="s">
        <v>14</v>
      </c>
      <c r="C17" s="205" t="s">
        <v>20</v>
      </c>
      <c r="D17" s="206" t="s">
        <v>6</v>
      </c>
      <c r="E17" s="201"/>
      <c r="F17" s="202"/>
      <c r="G17" s="201"/>
      <c r="H17" s="202"/>
      <c r="I17" s="203">
        <v>79</v>
      </c>
      <c r="J17" s="118">
        <v>0</v>
      </c>
      <c r="K17" s="177"/>
      <c r="L17" s="169"/>
      <c r="M17"/>
      <c r="N17"/>
      <c r="O17"/>
      <c r="R17" s="14"/>
    </row>
    <row r="18" spans="1:18" s="199" customFormat="1" ht="22" customHeight="1">
      <c r="A18" s="177"/>
      <c r="B18" s="136" t="s">
        <v>14</v>
      </c>
      <c r="C18" s="137" t="s">
        <v>21</v>
      </c>
      <c r="D18" s="200" t="s">
        <v>6</v>
      </c>
      <c r="E18" s="201">
        <v>14406</v>
      </c>
      <c r="F18" s="202">
        <v>1.2220080616025981E-2</v>
      </c>
      <c r="G18" s="204">
        <v>14334</v>
      </c>
      <c r="H18" s="202">
        <v>1.4866929466117161E-2</v>
      </c>
      <c r="I18" s="203">
        <v>14417</v>
      </c>
      <c r="J18" s="118">
        <v>2.4216568067475613E-2</v>
      </c>
      <c r="K18" s="177"/>
      <c r="L18" s="169"/>
      <c r="M18"/>
      <c r="N18"/>
      <c r="O18"/>
      <c r="R18" s="14"/>
    </row>
    <row r="19" spans="1:18" s="199" customFormat="1" ht="22" customHeight="1">
      <c r="A19" s="177"/>
      <c r="B19" s="136" t="s">
        <v>14</v>
      </c>
      <c r="C19" s="137" t="s">
        <v>22</v>
      </c>
      <c r="D19" s="200" t="s">
        <v>9</v>
      </c>
      <c r="E19" s="201">
        <v>1201</v>
      </c>
      <c r="F19" s="202">
        <v>1.3295480674882241E-2</v>
      </c>
      <c r="G19" s="201">
        <v>1192</v>
      </c>
      <c r="H19" s="202">
        <v>2.2554016354236518E-2</v>
      </c>
      <c r="I19" s="203">
        <v>1174</v>
      </c>
      <c r="J19" s="118">
        <v>3.7340848004612973E-2</v>
      </c>
      <c r="K19" s="177"/>
      <c r="L19" s="169"/>
      <c r="M19"/>
      <c r="N19"/>
      <c r="O19"/>
      <c r="R19" s="14"/>
    </row>
    <row r="20" spans="1:18" s="199" customFormat="1" ht="22" customHeight="1">
      <c r="A20" s="177"/>
      <c r="B20" s="136" t="s">
        <v>14</v>
      </c>
      <c r="C20" s="137" t="s">
        <v>23</v>
      </c>
      <c r="D20" s="200" t="s">
        <v>11</v>
      </c>
      <c r="E20" s="201">
        <v>23036</v>
      </c>
      <c r="F20" s="202">
        <v>1.0356730719895528E-2</v>
      </c>
      <c r="G20" s="204">
        <v>1324</v>
      </c>
      <c r="H20" s="202">
        <v>2.0075803032121285E-2</v>
      </c>
      <c r="I20" s="203">
        <v>1262</v>
      </c>
      <c r="J20" s="118">
        <v>4.7451999207179713E-2</v>
      </c>
      <c r="K20" s="177"/>
      <c r="L20" s="169"/>
      <c r="M20"/>
      <c r="N20"/>
      <c r="O20"/>
      <c r="R20" s="14"/>
    </row>
    <row r="21" spans="1:18" s="199" customFormat="1" ht="22" customHeight="1">
      <c r="A21" s="177"/>
      <c r="B21" s="136" t="s">
        <v>14</v>
      </c>
      <c r="C21" s="137" t="s">
        <v>24</v>
      </c>
      <c r="D21" s="200" t="s">
        <v>11</v>
      </c>
      <c r="E21" s="201">
        <v>19287</v>
      </c>
      <c r="F21" s="202">
        <v>1.0136702876950898E-2</v>
      </c>
      <c r="G21" s="204">
        <v>20201</v>
      </c>
      <c r="H21" s="202">
        <v>1.0839858091449332E-2</v>
      </c>
      <c r="I21" s="203">
        <v>19821</v>
      </c>
      <c r="J21" s="118">
        <v>2.0222424729888829E-2</v>
      </c>
      <c r="K21" s="177"/>
      <c r="L21" s="169"/>
      <c r="M21"/>
      <c r="N21"/>
      <c r="O21"/>
      <c r="R21" s="14"/>
    </row>
    <row r="22" spans="1:18" s="199" customFormat="1" ht="22" customHeight="1">
      <c r="A22" s="177"/>
      <c r="B22" s="136" t="s">
        <v>14</v>
      </c>
      <c r="C22" s="137" t="s">
        <v>25</v>
      </c>
      <c r="D22" s="200" t="s">
        <v>11</v>
      </c>
      <c r="E22" s="201">
        <v>7130</v>
      </c>
      <c r="F22" s="202">
        <v>8.4481028029956429E-3</v>
      </c>
      <c r="G22" s="201">
        <v>12171</v>
      </c>
      <c r="H22" s="202">
        <v>5.2274982853487357E-3</v>
      </c>
      <c r="I22" s="203">
        <v>12623</v>
      </c>
      <c r="J22" s="118">
        <v>9.3774328114912316E-3</v>
      </c>
      <c r="K22" s="177"/>
      <c r="L22" s="169"/>
      <c r="M22"/>
      <c r="N22"/>
      <c r="O22"/>
      <c r="R22" s="14"/>
    </row>
    <row r="23" spans="1:18" s="199" customFormat="1" ht="22" customHeight="1">
      <c r="A23" s="177"/>
      <c r="B23" s="136" t="s">
        <v>14</v>
      </c>
      <c r="C23" s="137" t="s">
        <v>26</v>
      </c>
      <c r="D23" s="200" t="s">
        <v>27</v>
      </c>
      <c r="E23" s="201">
        <v>5987</v>
      </c>
      <c r="F23" s="202">
        <v>1.0449470369310048E-2</v>
      </c>
      <c r="G23" s="201">
        <v>10738</v>
      </c>
      <c r="H23" s="202">
        <v>1.0277690829772103E-2</v>
      </c>
      <c r="I23" s="203">
        <v>10751</v>
      </c>
      <c r="J23" s="118">
        <v>1.1754948056113967E-2</v>
      </c>
      <c r="K23" s="177"/>
      <c r="L23" s="169"/>
      <c r="M23"/>
      <c r="N23"/>
      <c r="O23"/>
      <c r="R23" s="14"/>
    </row>
    <row r="24" spans="1:18" s="199" customFormat="1" ht="22" customHeight="1">
      <c r="A24" s="177"/>
      <c r="B24" s="136" t="s">
        <v>14</v>
      </c>
      <c r="C24" s="144" t="s">
        <v>28</v>
      </c>
      <c r="D24" s="200" t="s">
        <v>27</v>
      </c>
      <c r="E24" s="201">
        <v>360</v>
      </c>
      <c r="F24" s="202">
        <v>0</v>
      </c>
      <c r="G24" s="201">
        <v>1611</v>
      </c>
      <c r="H24" s="202">
        <v>4.793400269815308E-2</v>
      </c>
      <c r="I24" s="203">
        <v>1519</v>
      </c>
      <c r="J24" s="118">
        <v>5.6987029025931418E-2</v>
      </c>
      <c r="K24" s="177"/>
      <c r="L24" s="169"/>
      <c r="M24"/>
      <c r="N24"/>
      <c r="O24"/>
      <c r="R24" s="14"/>
    </row>
    <row r="25" spans="1:18" s="199" customFormat="1" ht="22" customHeight="1">
      <c r="A25" s="177"/>
      <c r="B25" s="136" t="s">
        <v>14</v>
      </c>
      <c r="C25" s="144" t="s">
        <v>29</v>
      </c>
      <c r="D25" s="200" t="s">
        <v>30</v>
      </c>
      <c r="E25" s="201">
        <v>59</v>
      </c>
      <c r="F25" s="202">
        <v>1.7117666369647799E-2</v>
      </c>
      <c r="G25" s="201">
        <v>10861</v>
      </c>
      <c r="H25" s="202">
        <v>1.1130382615070482E-2</v>
      </c>
      <c r="I25" s="203">
        <v>20393</v>
      </c>
      <c r="J25" s="118">
        <v>8.5565102777176126E-3</v>
      </c>
      <c r="K25" s="177"/>
      <c r="L25" s="169"/>
      <c r="M25"/>
      <c r="N25"/>
      <c r="O25"/>
      <c r="R25" s="14"/>
    </row>
    <row r="26" spans="1:18" s="199" customFormat="1" ht="22" customHeight="1">
      <c r="A26" s="177"/>
      <c r="B26" s="136" t="s">
        <v>14</v>
      </c>
      <c r="C26" s="205" t="s">
        <v>32</v>
      </c>
      <c r="D26" s="206" t="s">
        <v>30</v>
      </c>
      <c r="E26" s="207"/>
      <c r="F26" s="208"/>
      <c r="G26" s="207"/>
      <c r="H26" s="208"/>
      <c r="I26" s="203">
        <v>310</v>
      </c>
      <c r="J26" s="118">
        <v>1.4419753086419752E-2</v>
      </c>
      <c r="K26" s="177"/>
      <c r="L26" s="169"/>
      <c r="M26"/>
      <c r="N26"/>
      <c r="O26"/>
      <c r="R26" s="14"/>
    </row>
    <row r="27" spans="1:18" s="199" customFormat="1" ht="22" customHeight="1">
      <c r="A27" s="177"/>
      <c r="B27" s="136" t="s">
        <v>40</v>
      </c>
      <c r="C27" s="137" t="s">
        <v>35</v>
      </c>
      <c r="D27" s="200" t="s">
        <v>2</v>
      </c>
      <c r="E27" s="201">
        <v>99</v>
      </c>
      <c r="F27" s="202">
        <v>2.014682342551195E-2</v>
      </c>
      <c r="G27" s="201">
        <v>97</v>
      </c>
      <c r="H27" s="202">
        <v>2.0401889270842067E-2</v>
      </c>
      <c r="I27" s="203">
        <v>94</v>
      </c>
      <c r="J27" s="118">
        <v>3.1258028603237134E-2</v>
      </c>
      <c r="K27" s="177"/>
      <c r="L27" s="169"/>
      <c r="M27"/>
      <c r="N27"/>
      <c r="O27"/>
      <c r="R27" s="14"/>
    </row>
    <row r="28" spans="1:18" s="199" customFormat="1" ht="22" customHeight="1">
      <c r="A28" s="177"/>
      <c r="B28" s="136" t="s">
        <v>40</v>
      </c>
      <c r="C28" s="137" t="s">
        <v>37</v>
      </c>
      <c r="D28" s="200" t="s">
        <v>27</v>
      </c>
      <c r="E28" s="201">
        <v>21046</v>
      </c>
      <c r="F28" s="202">
        <v>9.0720286912958966E-3</v>
      </c>
      <c r="G28" s="201">
        <v>38214</v>
      </c>
      <c r="H28" s="202">
        <v>7.6972112898055787E-3</v>
      </c>
      <c r="I28" s="203">
        <v>38182</v>
      </c>
      <c r="J28" s="118">
        <v>1.0094001171557794E-2</v>
      </c>
      <c r="K28" s="177"/>
      <c r="L28" s="169"/>
      <c r="M28"/>
      <c r="N28"/>
      <c r="O28"/>
    </row>
    <row r="29" spans="1:18" s="199" customFormat="1" ht="22" customHeight="1">
      <c r="A29" s="177"/>
      <c r="B29" s="136" t="s">
        <v>40</v>
      </c>
      <c r="C29" s="137" t="s">
        <v>38</v>
      </c>
      <c r="D29" s="200" t="s">
        <v>27</v>
      </c>
      <c r="E29" s="201">
        <v>160</v>
      </c>
      <c r="F29" s="202">
        <v>0</v>
      </c>
      <c r="G29" s="201">
        <v>462</v>
      </c>
      <c r="H29" s="202">
        <v>1.6627727630662701E-2</v>
      </c>
      <c r="I29" s="203">
        <v>552</v>
      </c>
      <c r="J29" s="118">
        <v>1.5848290609887815E-2</v>
      </c>
      <c r="K29" s="177"/>
      <c r="L29" s="169"/>
      <c r="M29"/>
      <c r="N29"/>
      <c r="O29"/>
    </row>
    <row r="30" spans="1:18" s="199" customFormat="1" ht="22" customHeight="1">
      <c r="A30" s="177"/>
      <c r="B30" s="136" t="s">
        <v>40</v>
      </c>
      <c r="C30" s="205" t="s">
        <v>39</v>
      </c>
      <c r="D30" s="206" t="s">
        <v>30</v>
      </c>
      <c r="E30" s="201"/>
      <c r="F30" s="202"/>
      <c r="G30" s="201"/>
      <c r="H30" s="202"/>
      <c r="I30" s="203">
        <v>3751</v>
      </c>
      <c r="J30" s="118">
        <v>5.8369274413948499E-3</v>
      </c>
      <c r="K30" s="177"/>
      <c r="L30" s="169"/>
      <c r="M30"/>
      <c r="N30"/>
      <c r="O30"/>
    </row>
    <row r="31" spans="1:18" s="199" customFormat="1" ht="22" customHeight="1">
      <c r="A31" s="177"/>
      <c r="B31" s="136" t="s">
        <v>40</v>
      </c>
      <c r="C31" s="137" t="s">
        <v>41</v>
      </c>
      <c r="D31" s="200" t="s">
        <v>30</v>
      </c>
      <c r="E31" s="201"/>
      <c r="F31" s="202"/>
      <c r="G31" s="201">
        <v>5985</v>
      </c>
      <c r="H31" s="202">
        <v>9.1175919565353158E-3</v>
      </c>
      <c r="I31" s="203">
        <v>5936</v>
      </c>
      <c r="J31" s="118">
        <v>1.5659628099402311E-2</v>
      </c>
      <c r="K31" s="177"/>
      <c r="L31" s="169"/>
      <c r="M31"/>
      <c r="N31"/>
      <c r="O31"/>
      <c r="R31" s="14"/>
    </row>
    <row r="32" spans="1:18" s="14" customFormat="1" ht="22" customHeight="1">
      <c r="A32" s="5"/>
      <c r="B32" s="136" t="s">
        <v>40</v>
      </c>
      <c r="C32" s="137" t="s">
        <v>42</v>
      </c>
      <c r="D32" s="200" t="s">
        <v>30</v>
      </c>
      <c r="E32" s="201">
        <v>1014</v>
      </c>
      <c r="F32" s="202">
        <v>0</v>
      </c>
      <c r="G32" s="201">
        <v>2367</v>
      </c>
      <c r="H32" s="202">
        <v>6.9981140823319838E-3</v>
      </c>
      <c r="I32" s="203">
        <v>5286</v>
      </c>
      <c r="J32" s="118">
        <v>6.4315386208020622E-3</v>
      </c>
      <c r="K32" s="209"/>
      <c r="L32" s="169"/>
      <c r="M32"/>
      <c r="N32"/>
      <c r="O32"/>
    </row>
    <row r="33" spans="1:15" s="14" customFormat="1" ht="22" customHeight="1">
      <c r="A33" s="5"/>
      <c r="B33" s="136" t="s">
        <v>43</v>
      </c>
      <c r="C33" s="137" t="s">
        <v>45</v>
      </c>
      <c r="D33" s="200" t="s">
        <v>27</v>
      </c>
      <c r="E33" s="201">
        <v>6002</v>
      </c>
      <c r="F33" s="202">
        <v>1.5879161754277585E-3</v>
      </c>
      <c r="G33" s="201">
        <v>8408</v>
      </c>
      <c r="H33" s="202">
        <v>4.3289735232863195E-3</v>
      </c>
      <c r="I33" s="203">
        <v>8410</v>
      </c>
      <c r="J33" s="118">
        <v>1.1908249709145079E-3</v>
      </c>
      <c r="K33" s="209"/>
      <c r="L33" s="169"/>
      <c r="M33"/>
      <c r="N33"/>
      <c r="O33"/>
    </row>
    <row r="34" spans="1:15" s="14" customFormat="1" ht="22" customHeight="1">
      <c r="A34" s="5"/>
      <c r="B34" s="136" t="s">
        <v>43</v>
      </c>
      <c r="C34" s="137" t="s">
        <v>46</v>
      </c>
      <c r="D34" s="200" t="s">
        <v>30</v>
      </c>
      <c r="E34" s="201"/>
      <c r="F34" s="202"/>
      <c r="G34" s="201">
        <v>1767</v>
      </c>
      <c r="H34" s="202">
        <v>1.4228188965942003E-3</v>
      </c>
      <c r="I34" s="203">
        <v>2701</v>
      </c>
      <c r="J34" s="118">
        <v>1.1669693326853724E-3</v>
      </c>
      <c r="K34" s="209"/>
      <c r="L34" s="169"/>
      <c r="M34"/>
      <c r="N34"/>
      <c r="O34"/>
    </row>
    <row r="35" spans="1:15" s="14" customFormat="1" ht="22" customHeight="1" thickBot="1">
      <c r="A35" s="5"/>
      <c r="B35" s="210" t="s">
        <v>43</v>
      </c>
      <c r="C35" s="211" t="s">
        <v>47</v>
      </c>
      <c r="D35" s="212" t="s">
        <v>30</v>
      </c>
      <c r="E35" s="213"/>
      <c r="F35" s="214"/>
      <c r="G35" s="213"/>
      <c r="H35" s="214"/>
      <c r="I35" s="215">
        <v>10801</v>
      </c>
      <c r="J35" s="216">
        <v>3.6120237381134352E-3</v>
      </c>
      <c r="K35" s="209"/>
      <c r="L35" s="169"/>
      <c r="M35"/>
      <c r="N35"/>
      <c r="O35"/>
    </row>
    <row r="36" spans="1:15" s="14" customFormat="1" ht="22" customHeight="1" thickTop="1">
      <c r="A36" s="5"/>
      <c r="B36" s="5"/>
      <c r="C36" s="5"/>
      <c r="D36" s="217" t="s">
        <v>56</v>
      </c>
      <c r="E36" s="218">
        <f>SUM(E7:E35)</f>
        <v>162239</v>
      </c>
      <c r="F36" s="219">
        <v>9.2999999999999992E-3</v>
      </c>
      <c r="G36" s="220">
        <f>SUM(G7:G35)</f>
        <v>202759</v>
      </c>
      <c r="H36" s="219">
        <v>1.01E-2</v>
      </c>
      <c r="I36" s="220">
        <f>SUM(I7:I35)</f>
        <v>230921</v>
      </c>
      <c r="J36" s="221">
        <v>1.37E-2</v>
      </c>
      <c r="K36" s="209"/>
      <c r="L36" s="222"/>
      <c r="M36"/>
      <c r="N36"/>
      <c r="O36"/>
    </row>
    <row r="37" spans="1:15" s="14" customFormat="1" ht="27" customHeight="1">
      <c r="A37" s="5"/>
      <c r="B37" s="177"/>
      <c r="C37" s="177"/>
      <c r="D37" s="177"/>
      <c r="E37" s="223"/>
      <c r="F37" s="224"/>
      <c r="G37" s="223"/>
      <c r="H37" s="224"/>
      <c r="I37" s="223"/>
      <c r="J37" s="224"/>
      <c r="K37" s="5"/>
      <c r="L37" s="5"/>
      <c r="M37"/>
      <c r="N37"/>
      <c r="O37"/>
    </row>
    <row r="38" spans="1:15">
      <c r="A38" s="3"/>
      <c r="B38" s="3"/>
      <c r="C38" s="3"/>
      <c r="D38" s="3"/>
      <c r="E38" s="3"/>
      <c r="F38" s="3"/>
      <c r="G38" s="3"/>
      <c r="H38" s="3"/>
      <c r="I38" s="225"/>
      <c r="J38" s="226"/>
      <c r="K38" s="227"/>
      <c r="L38" s="3"/>
    </row>
    <row r="39" spans="1:15">
      <c r="A39" s="3"/>
      <c r="B39" s="3"/>
      <c r="C39" s="3"/>
      <c r="D39" s="3"/>
      <c r="E39" s="3" t="s">
        <v>119</v>
      </c>
      <c r="F39" s="3"/>
      <c r="G39" s="3" t="s">
        <v>120</v>
      </c>
      <c r="H39" s="3"/>
      <c r="I39" s="3" t="s">
        <v>121</v>
      </c>
      <c r="J39" s="3"/>
      <c r="K39" s="227"/>
      <c r="L39" s="3"/>
    </row>
    <row r="40" spans="1:15">
      <c r="A40" s="3"/>
      <c r="B40" s="3"/>
      <c r="C40" s="3"/>
      <c r="D40" s="3"/>
      <c r="E40" s="3"/>
      <c r="F40" s="3"/>
      <c r="G40" s="3"/>
      <c r="H40" s="3"/>
      <c r="I40" s="225"/>
      <c r="J40" s="3"/>
      <c r="K40" s="3"/>
      <c r="L40" s="3"/>
    </row>
    <row r="41" spans="1:15">
      <c r="K41" s="228"/>
    </row>
    <row r="42" spans="1:15">
      <c r="K42" s="228"/>
    </row>
    <row r="43" spans="1:15">
      <c r="K43" s="228"/>
    </row>
    <row r="44" spans="1:15">
      <c r="K44" s="228"/>
    </row>
    <row r="49" spans="11:11">
      <c r="K49" s="228"/>
    </row>
  </sheetData>
  <mergeCells count="5">
    <mergeCell ref="A2:K2"/>
    <mergeCell ref="B3:J3"/>
    <mergeCell ref="E5:F5"/>
    <mergeCell ref="G5:H5"/>
    <mergeCell ref="I5:J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B600F-882A-E144-BDC3-2678965445F9}">
  <dimension ref="A1:F54"/>
  <sheetViews>
    <sheetView zoomScale="130" zoomScaleNormal="130" workbookViewId="0">
      <selection activeCell="A55" sqref="A55:XFD76"/>
    </sheetView>
  </sheetViews>
  <sheetFormatPr baseColWidth="10" defaultRowHeight="16"/>
  <cols>
    <col min="1" max="1" width="10" style="122" customWidth="1"/>
    <col min="2" max="2" width="12.6640625" style="122" customWidth="1"/>
    <col min="3" max="5" width="11.6640625" style="122" customWidth="1"/>
    <col min="6" max="16384" width="10.83203125" style="122"/>
  </cols>
  <sheetData>
    <row r="1" spans="1:6" ht="22" customHeight="1">
      <c r="A1" s="121"/>
      <c r="B1" s="121"/>
      <c r="C1" s="121"/>
      <c r="D1" s="121"/>
      <c r="E1" s="121"/>
      <c r="F1" s="121"/>
    </row>
    <row r="2" spans="1:6" ht="22" customHeight="1">
      <c r="A2" s="121"/>
      <c r="B2" s="75" t="s">
        <v>107</v>
      </c>
      <c r="C2" s="75"/>
      <c r="D2" s="75"/>
      <c r="E2" s="75"/>
      <c r="F2" s="121"/>
    </row>
    <row r="3" spans="1:6" ht="22" customHeight="1">
      <c r="A3" s="121"/>
      <c r="B3" s="78" t="s">
        <v>108</v>
      </c>
      <c r="C3" s="78"/>
      <c r="D3" s="78"/>
      <c r="E3" s="78"/>
      <c r="F3" s="121"/>
    </row>
    <row r="4" spans="1:6" ht="23" customHeight="1">
      <c r="A4" s="121"/>
      <c r="B4" s="77" t="s">
        <v>109</v>
      </c>
      <c r="C4" s="77"/>
      <c r="D4" s="77"/>
      <c r="E4" s="77"/>
      <c r="F4" s="123"/>
    </row>
    <row r="5" spans="1:6" ht="22" customHeight="1" thickBot="1">
      <c r="A5" s="121"/>
      <c r="B5" s="141" t="s">
        <v>50</v>
      </c>
      <c r="C5" s="142" t="s">
        <v>110</v>
      </c>
      <c r="D5" s="142" t="s">
        <v>111</v>
      </c>
      <c r="E5" s="143" t="s">
        <v>112</v>
      </c>
      <c r="F5" s="121"/>
    </row>
    <row r="6" spans="1:6" ht="22" customHeight="1">
      <c r="A6" s="121"/>
      <c r="B6" s="145" t="s">
        <v>2</v>
      </c>
      <c r="C6" s="146">
        <v>1.14E-2</v>
      </c>
      <c r="D6" s="147">
        <v>2.04358916672133E-2</v>
      </c>
      <c r="E6" s="148">
        <f>D6-C6</f>
        <v>9.0358916672132993E-3</v>
      </c>
      <c r="F6" s="121"/>
    </row>
    <row r="7" spans="1:6" ht="22" customHeight="1">
      <c r="A7" s="121"/>
      <c r="B7" s="149" t="s">
        <v>18</v>
      </c>
      <c r="C7" s="150">
        <v>1.1000000000000001E-3</v>
      </c>
      <c r="D7" s="151">
        <v>6.7720718519915764E-3</v>
      </c>
      <c r="E7" s="152">
        <f t="shared" ref="E7:E10" si="0">D7-C7</f>
        <v>5.6720718519915761E-3</v>
      </c>
      <c r="F7" s="121"/>
    </row>
    <row r="8" spans="1:6" ht="22" customHeight="1">
      <c r="A8" s="121"/>
      <c r="B8" s="149" t="s">
        <v>6</v>
      </c>
      <c r="C8" s="150">
        <v>1.44E-2</v>
      </c>
      <c r="D8" s="151">
        <v>2.2069545712528019E-2</v>
      </c>
      <c r="E8" s="152">
        <f t="shared" si="0"/>
        <v>7.6695457125280191E-3</v>
      </c>
      <c r="F8" s="121"/>
    </row>
    <row r="9" spans="1:6" ht="22" customHeight="1" thickBot="1">
      <c r="A9" s="121"/>
      <c r="B9" s="153" t="s">
        <v>9</v>
      </c>
      <c r="C9" s="154">
        <v>2.2599999999999999E-2</v>
      </c>
      <c r="D9" s="155">
        <v>3.7340848004612973E-2</v>
      </c>
      <c r="E9" s="156">
        <f t="shared" si="0"/>
        <v>1.4740848004612974E-2</v>
      </c>
      <c r="F9" s="121"/>
    </row>
    <row r="10" spans="1:6" ht="22" customHeight="1">
      <c r="A10" s="121"/>
      <c r="B10" s="157" t="s">
        <v>113</v>
      </c>
      <c r="C10" s="158">
        <v>1.2699999999999999E-2</v>
      </c>
      <c r="D10" s="159">
        <v>2.1225112026759876E-2</v>
      </c>
      <c r="E10" s="160">
        <f t="shared" si="0"/>
        <v>8.5251120267598769E-3</v>
      </c>
      <c r="F10" s="121"/>
    </row>
    <row r="11" spans="1:6" ht="22" customHeight="1">
      <c r="A11" s="121"/>
      <c r="B11" s="4"/>
      <c r="C11" s="3"/>
      <c r="D11" s="3"/>
      <c r="E11" s="3"/>
      <c r="F11" s="121"/>
    </row>
    <row r="12" spans="1:6" ht="22" customHeight="1">
      <c r="A12" s="121"/>
      <c r="B12" s="77" t="s">
        <v>114</v>
      </c>
      <c r="C12" s="77"/>
      <c r="D12" s="77"/>
      <c r="E12" s="77"/>
      <c r="F12" s="121"/>
    </row>
    <row r="13" spans="1:6" ht="22" customHeight="1" thickBot="1">
      <c r="A13" s="121"/>
      <c r="B13" s="141" t="s">
        <v>50</v>
      </c>
      <c r="C13" s="142" t="s">
        <v>110</v>
      </c>
      <c r="D13" s="142" t="s">
        <v>111</v>
      </c>
      <c r="E13" s="143" t="s">
        <v>112</v>
      </c>
      <c r="F13" s="121"/>
    </row>
    <row r="14" spans="1:6" ht="22" customHeight="1">
      <c r="A14" s="121"/>
      <c r="B14" s="145" t="s">
        <v>11</v>
      </c>
      <c r="C14" s="146">
        <v>8.3999999999999995E-3</v>
      </c>
      <c r="D14" s="147">
        <v>1.2325216746819046E-2</v>
      </c>
      <c r="E14" s="148">
        <f t="shared" ref="E14:E17" si="1">D14-C14</f>
        <v>3.9252167468190463E-3</v>
      </c>
      <c r="F14" s="121"/>
    </row>
    <row r="15" spans="1:6" ht="22" customHeight="1">
      <c r="A15" s="121"/>
      <c r="B15" s="149" t="s">
        <v>27</v>
      </c>
      <c r="C15" s="150">
        <v>8.8999999999999999E-3</v>
      </c>
      <c r="D15" s="151">
        <v>1.041729156792361E-2</v>
      </c>
      <c r="E15" s="152">
        <f t="shared" si="1"/>
        <v>1.5172915679236097E-3</v>
      </c>
      <c r="F15" s="121"/>
    </row>
    <row r="16" spans="1:6" ht="22" customHeight="1" thickBot="1">
      <c r="A16" s="121"/>
      <c r="B16" s="153" t="s">
        <v>30</v>
      </c>
      <c r="C16" s="154">
        <v>9.1000000000000004E-3</v>
      </c>
      <c r="D16" s="155">
        <v>8.3703288203633378E-3</v>
      </c>
      <c r="E16" s="161">
        <f t="shared" si="1"/>
        <v>-7.2967117963666263E-4</v>
      </c>
      <c r="F16" s="121"/>
    </row>
    <row r="17" spans="1:6" ht="22" customHeight="1">
      <c r="A17" s="121"/>
      <c r="B17" s="157" t="s">
        <v>113</v>
      </c>
      <c r="C17" s="158">
        <v>8.6999999999999994E-3</v>
      </c>
      <c r="D17" s="159">
        <v>1.0706884065415945E-2</v>
      </c>
      <c r="E17" s="160">
        <f t="shared" si="1"/>
        <v>2.0068840654159457E-3</v>
      </c>
      <c r="F17" s="121"/>
    </row>
    <row r="18" spans="1:6" ht="22" customHeight="1">
      <c r="A18" s="121"/>
      <c r="B18" s="121"/>
      <c r="C18" s="121"/>
      <c r="D18" s="121"/>
      <c r="E18" s="121"/>
      <c r="F18" s="121"/>
    </row>
    <row r="19" spans="1:6" ht="22" customHeight="1">
      <c r="A19" s="121"/>
      <c r="B19" s="121"/>
      <c r="C19" s="121"/>
      <c r="D19" s="121"/>
      <c r="E19" s="121"/>
      <c r="F19" s="121"/>
    </row>
    <row r="20" spans="1:6" ht="22" customHeight="1">
      <c r="A20" s="121"/>
      <c r="B20" s="121"/>
      <c r="C20" s="121"/>
      <c r="D20" s="121"/>
      <c r="E20" s="121"/>
      <c r="F20" s="121"/>
    </row>
    <row r="21" spans="1:6" ht="22" customHeight="1">
      <c r="A21" s="121"/>
      <c r="B21" s="121"/>
      <c r="C21" s="121"/>
      <c r="D21" s="121"/>
      <c r="E21" s="121"/>
      <c r="F21" s="121"/>
    </row>
    <row r="22" spans="1:6" ht="22" customHeight="1"/>
    <row r="23" spans="1:6" ht="22" customHeight="1"/>
    <row r="24" spans="1:6" ht="22" customHeight="1"/>
    <row r="25" spans="1:6" ht="22" customHeight="1"/>
    <row r="26" spans="1:6" ht="22" customHeight="1"/>
    <row r="27" spans="1:6" ht="22" customHeight="1"/>
    <row r="28" spans="1:6" ht="22" customHeight="1"/>
    <row r="29" spans="1:6" s="174" customFormat="1" ht="30" customHeight="1"/>
    <row r="36" s="174" customFormat="1" ht="21" customHeight="1"/>
    <row r="37" s="174" customFormat="1" ht="21" customHeight="1"/>
    <row r="38" s="174" customFormat="1" ht="21" customHeight="1"/>
    <row r="39" s="174" customFormat="1" ht="21" customHeight="1"/>
    <row r="40" s="174" customFormat="1" ht="21" customHeight="1"/>
    <row r="41" s="174" customFormat="1" ht="21" customHeight="1"/>
    <row r="42" s="174" customFormat="1" ht="21" customHeight="1"/>
    <row r="43" s="174" customFormat="1" ht="21" customHeight="1"/>
    <row r="44" s="174" customFormat="1" ht="21" customHeight="1"/>
    <row r="45" s="174" customFormat="1" ht="21" customHeight="1"/>
    <row r="46" s="174" customFormat="1" ht="21" customHeight="1"/>
    <row r="47" s="174" customFormat="1" ht="21" customHeight="1"/>
    <row r="48" s="174" customFormat="1" ht="21" customHeight="1"/>
    <row r="49" s="174" customFormat="1" ht="21" customHeight="1"/>
    <row r="50" s="174" customFormat="1" ht="21" customHeight="1"/>
    <row r="51" s="174" customFormat="1" ht="21" customHeight="1"/>
    <row r="52" s="174" customFormat="1" ht="21" customHeight="1"/>
    <row r="53" s="174" customFormat="1" ht="21" customHeight="1"/>
    <row r="54" s="174" customFormat="1" ht="21" customHeight="1"/>
  </sheetData>
  <mergeCells count="4">
    <mergeCell ref="B2:E2"/>
    <mergeCell ref="B3:E3"/>
    <mergeCell ref="B4:E4"/>
    <mergeCell ref="B12:E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92A90-D97F-BB40-9A5E-A01B40950FA2}">
  <dimension ref="A1:R167"/>
  <sheetViews>
    <sheetView zoomScale="120" zoomScaleNormal="120" workbookViewId="0">
      <selection activeCell="P43" sqref="P43"/>
    </sheetView>
  </sheetViews>
  <sheetFormatPr baseColWidth="10" defaultRowHeight="16"/>
  <cols>
    <col min="1" max="1" width="9.6640625" customWidth="1"/>
    <col min="2" max="2" width="18" customWidth="1"/>
    <col min="3" max="3" width="7.1640625" customWidth="1"/>
    <col min="4" max="4" width="10.1640625" customWidth="1"/>
    <col min="5" max="5" width="23.5" customWidth="1"/>
    <col min="6" max="6" width="6.6640625" customWidth="1"/>
    <col min="7" max="7" width="7.83203125" customWidth="1"/>
    <col min="8" max="8" width="5.33203125" customWidth="1"/>
    <col min="9" max="9" width="10.83203125" style="40"/>
    <col min="13" max="13" width="22.5" bestFit="1" customWidth="1"/>
  </cols>
  <sheetData>
    <row r="1" spans="1:18">
      <c r="H1" s="43"/>
      <c r="I1" s="97"/>
      <c r="J1" s="43"/>
      <c r="K1" s="43"/>
      <c r="L1" s="43"/>
      <c r="M1" s="43"/>
      <c r="N1" s="43"/>
      <c r="O1" s="43"/>
      <c r="P1" s="43"/>
      <c r="Q1" s="43"/>
      <c r="R1" s="43"/>
    </row>
    <row r="2" spans="1:18">
      <c r="H2" s="43"/>
      <c r="I2" s="97"/>
      <c r="J2" s="43"/>
      <c r="K2" s="43"/>
      <c r="L2" s="43"/>
      <c r="M2" s="43"/>
      <c r="N2" s="43"/>
      <c r="O2" s="43"/>
      <c r="P2" s="43"/>
      <c r="Q2" s="43"/>
      <c r="R2" s="43"/>
    </row>
    <row r="3" spans="1:18" ht="25" customHeight="1">
      <c r="H3" s="43"/>
      <c r="I3" s="75" t="s">
        <v>103</v>
      </c>
      <c r="J3" s="75"/>
      <c r="K3" s="75"/>
      <c r="L3" s="75"/>
      <c r="M3" s="75"/>
      <c r="N3" s="75"/>
      <c r="O3" s="75"/>
      <c r="P3" s="75"/>
      <c r="Q3" s="75"/>
      <c r="R3" s="43"/>
    </row>
    <row r="4" spans="1:18" ht="20" customHeight="1">
      <c r="H4" s="43"/>
      <c r="I4" s="98" t="s">
        <v>104</v>
      </c>
      <c r="J4" s="98"/>
      <c r="K4" s="98"/>
      <c r="L4" s="98"/>
      <c r="M4" s="98"/>
      <c r="N4" s="98"/>
      <c r="O4" s="98"/>
      <c r="P4" s="98"/>
      <c r="Q4" s="98"/>
      <c r="R4" s="43"/>
    </row>
    <row r="5" spans="1:18" ht="17">
      <c r="A5" s="1" t="s">
        <v>43</v>
      </c>
      <c r="B5" t="s">
        <v>47</v>
      </c>
      <c r="C5" s="2" t="s">
        <v>30</v>
      </c>
      <c r="D5" s="1">
        <v>10801</v>
      </c>
      <c r="E5" t="str">
        <f>_xlfn.CONCAT(B5," - ",C5)</f>
        <v>WUH721816ALE6L4 - 16TB</v>
      </c>
      <c r="F5">
        <v>4.5999999999999996</v>
      </c>
      <c r="H5" s="43"/>
      <c r="I5" s="97"/>
      <c r="J5" s="43"/>
      <c r="K5" s="43"/>
      <c r="L5" s="43"/>
      <c r="M5" s="43"/>
      <c r="N5" s="43"/>
      <c r="O5" s="43"/>
      <c r="P5" s="43"/>
      <c r="Q5" s="43"/>
      <c r="R5" s="43"/>
    </row>
    <row r="6" spans="1:18" ht="17">
      <c r="A6" s="1" t="s">
        <v>14</v>
      </c>
      <c r="B6" t="s">
        <v>32</v>
      </c>
      <c r="C6" s="2" t="s">
        <v>30</v>
      </c>
      <c r="D6" s="1">
        <v>310</v>
      </c>
      <c r="E6" t="str">
        <f t="shared" ref="E6:E34" si="0">_xlfn.CONCAT(B6," - ",C6)</f>
        <v>ST16000NM002J - 16TB</v>
      </c>
      <c r="F6">
        <v>6.6</v>
      </c>
      <c r="H6" s="43"/>
      <c r="I6" s="97"/>
      <c r="J6" s="43"/>
      <c r="K6" s="43"/>
      <c r="L6" s="43"/>
      <c r="M6" s="43"/>
      <c r="N6" s="43"/>
      <c r="O6" s="43"/>
      <c r="P6" s="43"/>
      <c r="Q6" s="43"/>
      <c r="R6" s="43"/>
    </row>
    <row r="7" spans="1:18" ht="17">
      <c r="A7" s="1" t="s">
        <v>40</v>
      </c>
      <c r="B7" t="s">
        <v>39</v>
      </c>
      <c r="C7" s="2" t="s">
        <v>30</v>
      </c>
      <c r="D7" s="1">
        <v>3751</v>
      </c>
      <c r="E7" t="str">
        <f t="shared" si="0"/>
        <v>MG08ACA16TA - 16TB</v>
      </c>
      <c r="F7">
        <v>6.9</v>
      </c>
      <c r="H7" s="43"/>
      <c r="I7" s="97"/>
      <c r="J7" s="43"/>
      <c r="K7" s="43"/>
      <c r="L7" s="43"/>
      <c r="M7" s="43"/>
      <c r="N7" s="43"/>
      <c r="O7" s="43"/>
      <c r="P7" s="43"/>
      <c r="Q7" s="43"/>
      <c r="R7" s="43"/>
    </row>
    <row r="8" spans="1:18" ht="17">
      <c r="A8" s="1" t="s">
        <v>40</v>
      </c>
      <c r="B8" t="s">
        <v>42</v>
      </c>
      <c r="C8" s="2" t="s">
        <v>30</v>
      </c>
      <c r="D8" s="1">
        <v>5286</v>
      </c>
      <c r="E8" t="str">
        <f t="shared" si="0"/>
        <v>MG08ACA16TEY - 16TB</v>
      </c>
      <c r="F8">
        <v>12.9</v>
      </c>
      <c r="H8" s="43"/>
      <c r="I8" s="97"/>
      <c r="J8" s="43"/>
      <c r="K8" s="43"/>
      <c r="L8" s="43"/>
      <c r="M8" s="43"/>
      <c r="N8" s="43"/>
      <c r="O8" s="43"/>
      <c r="P8" s="43"/>
      <c r="Q8" s="43"/>
      <c r="R8" s="43"/>
    </row>
    <row r="9" spans="1:18" ht="17">
      <c r="A9" s="1" t="s">
        <v>14</v>
      </c>
      <c r="B9" t="s">
        <v>29</v>
      </c>
      <c r="C9" s="2" t="s">
        <v>30</v>
      </c>
      <c r="D9" s="1">
        <v>20393</v>
      </c>
      <c r="E9" t="str">
        <f t="shared" si="0"/>
        <v>ST16000NM001G - 16TB</v>
      </c>
      <c r="F9">
        <v>13.6</v>
      </c>
      <c r="H9" s="43"/>
      <c r="I9" s="97"/>
      <c r="J9" s="43"/>
      <c r="K9" s="43"/>
      <c r="L9" s="43"/>
      <c r="M9" s="43"/>
      <c r="N9" s="43"/>
      <c r="O9" s="43"/>
      <c r="P9" s="43"/>
      <c r="Q9" s="43"/>
      <c r="R9" s="43"/>
    </row>
    <row r="10" spans="1:18" ht="17">
      <c r="A10" s="1" t="s">
        <v>14</v>
      </c>
      <c r="B10" t="s">
        <v>20</v>
      </c>
      <c r="C10" s="2" t="s">
        <v>6</v>
      </c>
      <c r="D10" s="1">
        <v>79</v>
      </c>
      <c r="E10" t="str">
        <f t="shared" si="0"/>
        <v>ST8000NM000A - 8TB</v>
      </c>
      <c r="F10">
        <v>14.2</v>
      </c>
      <c r="H10" s="43"/>
      <c r="I10" s="97"/>
      <c r="J10" s="43"/>
      <c r="K10" s="43"/>
      <c r="L10" s="43"/>
      <c r="M10" s="43"/>
      <c r="N10" s="43"/>
      <c r="O10" s="43"/>
      <c r="P10" s="43"/>
      <c r="Q10" s="43"/>
      <c r="R10" s="43"/>
    </row>
    <row r="11" spans="1:18" ht="17">
      <c r="A11" s="1" t="s">
        <v>40</v>
      </c>
      <c r="B11" t="s">
        <v>41</v>
      </c>
      <c r="C11" s="2" t="s">
        <v>30</v>
      </c>
      <c r="D11" s="1">
        <v>5936</v>
      </c>
      <c r="E11" t="str">
        <f t="shared" si="0"/>
        <v>MG08ACA16TE - 16TB</v>
      </c>
      <c r="F11">
        <v>14.7</v>
      </c>
      <c r="H11" s="43"/>
      <c r="I11" s="97"/>
      <c r="J11" s="43"/>
      <c r="K11" s="43"/>
      <c r="L11" s="43"/>
      <c r="M11" s="43"/>
      <c r="N11" s="43"/>
      <c r="O11" s="43"/>
      <c r="P11" s="43"/>
      <c r="Q11" s="43"/>
      <c r="R11" s="43"/>
    </row>
    <row r="12" spans="1:18" ht="17">
      <c r="A12" s="1" t="s">
        <v>43</v>
      </c>
      <c r="B12" t="s">
        <v>46</v>
      </c>
      <c r="C12" s="2" t="s">
        <v>30</v>
      </c>
      <c r="D12" s="1">
        <v>2701</v>
      </c>
      <c r="E12" t="str">
        <f t="shared" si="0"/>
        <v>WUH721816ALE6L0 - 16TB</v>
      </c>
      <c r="F12">
        <v>14.9</v>
      </c>
      <c r="H12" s="43"/>
      <c r="I12" s="97"/>
      <c r="J12" s="43"/>
      <c r="K12" s="43"/>
      <c r="L12" s="43"/>
      <c r="M12" s="43"/>
      <c r="N12" s="43"/>
      <c r="O12" s="43"/>
      <c r="P12" s="43"/>
      <c r="Q12" s="43"/>
      <c r="R12" s="43"/>
    </row>
    <row r="13" spans="1:18" ht="17">
      <c r="A13" s="1" t="s">
        <v>40</v>
      </c>
      <c r="B13" t="s">
        <v>38</v>
      </c>
      <c r="C13" s="2" t="s">
        <v>27</v>
      </c>
      <c r="D13" s="1">
        <v>552</v>
      </c>
      <c r="E13" t="str">
        <f t="shared" si="0"/>
        <v>MG07ACA14TEY - 14TB</v>
      </c>
      <c r="F13">
        <v>20.7</v>
      </c>
      <c r="H13" s="43"/>
      <c r="I13" s="97"/>
      <c r="J13" s="43"/>
      <c r="K13" s="43"/>
      <c r="L13" s="43"/>
      <c r="M13" s="43"/>
      <c r="N13" s="43"/>
      <c r="O13" s="43"/>
      <c r="P13" s="43"/>
      <c r="Q13" s="43"/>
      <c r="R13" s="43"/>
    </row>
    <row r="14" spans="1:18" ht="17">
      <c r="A14" s="1" t="s">
        <v>0</v>
      </c>
      <c r="B14" t="s">
        <v>12</v>
      </c>
      <c r="C14" s="2" t="s">
        <v>11</v>
      </c>
      <c r="D14" s="1">
        <v>13165</v>
      </c>
      <c r="E14" t="str">
        <f t="shared" si="0"/>
        <v>HUH721212ALE604 - 12TB</v>
      </c>
      <c r="F14">
        <v>21.3</v>
      </c>
      <c r="H14" s="43"/>
      <c r="I14" s="97"/>
      <c r="J14" s="43"/>
      <c r="K14" s="43"/>
      <c r="L14" s="43"/>
      <c r="M14" s="43"/>
      <c r="N14" s="43"/>
      <c r="O14" s="43"/>
      <c r="P14" s="43"/>
      <c r="Q14" s="43"/>
      <c r="R14" s="43"/>
    </row>
    <row r="15" spans="1:18" ht="17">
      <c r="A15" s="1" t="s">
        <v>14</v>
      </c>
      <c r="B15" t="s">
        <v>26</v>
      </c>
      <c r="C15" s="2" t="s">
        <v>27</v>
      </c>
      <c r="D15" s="1">
        <v>10751</v>
      </c>
      <c r="E15" t="str">
        <f t="shared" si="0"/>
        <v>ST14000NM001G - 14TB</v>
      </c>
      <c r="F15">
        <v>22.8</v>
      </c>
      <c r="H15" s="43"/>
      <c r="I15" s="97"/>
      <c r="J15" s="43"/>
      <c r="K15" s="43"/>
      <c r="L15" s="43"/>
      <c r="M15" s="43"/>
      <c r="N15" s="43"/>
      <c r="O15" s="43"/>
      <c r="P15" s="43"/>
      <c r="Q15" s="43"/>
      <c r="R15" s="43"/>
    </row>
    <row r="16" spans="1:18" ht="17">
      <c r="A16" s="1" t="s">
        <v>14</v>
      </c>
      <c r="B16" t="s">
        <v>28</v>
      </c>
      <c r="C16" s="2" t="s">
        <v>27</v>
      </c>
      <c r="D16" s="1">
        <v>1519</v>
      </c>
      <c r="E16" t="str">
        <f t="shared" si="0"/>
        <v>ST14000NM0138 - 14TB</v>
      </c>
      <c r="F16">
        <v>24.8</v>
      </c>
      <c r="H16" s="43"/>
      <c r="I16" s="97"/>
      <c r="J16" s="43"/>
      <c r="K16" s="43"/>
      <c r="L16" s="43"/>
      <c r="M16" s="43"/>
      <c r="N16" s="43"/>
      <c r="O16" s="43"/>
      <c r="P16" s="43"/>
      <c r="Q16" s="43"/>
      <c r="R16" s="43"/>
    </row>
    <row r="17" spans="1:18" ht="17">
      <c r="A17" s="1" t="s">
        <v>43</v>
      </c>
      <c r="B17" t="s">
        <v>45</v>
      </c>
      <c r="C17" s="2" t="s">
        <v>27</v>
      </c>
      <c r="D17" s="1">
        <v>8410</v>
      </c>
      <c r="E17" t="str">
        <f t="shared" si="0"/>
        <v>WUH721414ALE6L4 - 14TB</v>
      </c>
      <c r="F17">
        <v>24.8</v>
      </c>
      <c r="H17" s="43"/>
      <c r="I17" s="97"/>
      <c r="J17" s="43"/>
      <c r="K17" s="43"/>
      <c r="L17" s="43"/>
      <c r="M17" s="43"/>
      <c r="N17" s="43"/>
      <c r="O17" s="43"/>
      <c r="P17" s="43"/>
      <c r="Q17" s="43"/>
      <c r="R17" s="43"/>
    </row>
    <row r="18" spans="1:18" ht="17">
      <c r="A18" s="1" t="s">
        <v>14</v>
      </c>
      <c r="B18" t="s">
        <v>25</v>
      </c>
      <c r="C18" s="2" t="s">
        <v>11</v>
      </c>
      <c r="D18" s="1">
        <v>12623</v>
      </c>
      <c r="E18" t="str">
        <f t="shared" si="0"/>
        <v>ST12000NM001G - 12TB</v>
      </c>
      <c r="F18">
        <v>24.9</v>
      </c>
      <c r="H18" s="43"/>
      <c r="I18" s="97"/>
      <c r="J18" s="43"/>
      <c r="K18" s="43"/>
      <c r="L18" s="43"/>
      <c r="M18" s="43"/>
      <c r="N18" s="43"/>
      <c r="O18" s="43"/>
      <c r="P18" s="43"/>
      <c r="Q18" s="43"/>
      <c r="R18" s="43"/>
    </row>
    <row r="19" spans="1:18" ht="17">
      <c r="A19" s="1" t="s">
        <v>40</v>
      </c>
      <c r="B19" t="s">
        <v>37</v>
      </c>
      <c r="C19" s="2" t="s">
        <v>27</v>
      </c>
      <c r="D19" s="1">
        <v>38182</v>
      </c>
      <c r="E19" t="str">
        <f t="shared" si="0"/>
        <v>MG07ACA14TA - 14TB</v>
      </c>
      <c r="F19">
        <v>26</v>
      </c>
      <c r="H19" s="43"/>
      <c r="I19" s="97"/>
      <c r="J19" s="43"/>
      <c r="K19" s="43"/>
      <c r="L19" s="43"/>
      <c r="M19" s="43"/>
      <c r="N19" s="43"/>
      <c r="O19" s="43"/>
      <c r="P19" s="43"/>
      <c r="Q19" s="43"/>
      <c r="R19" s="43"/>
    </row>
    <row r="20" spans="1:18" ht="16" customHeight="1">
      <c r="A20" s="1" t="s">
        <v>14</v>
      </c>
      <c r="B20" t="s">
        <v>24</v>
      </c>
      <c r="C20" s="2" t="s">
        <v>11</v>
      </c>
      <c r="D20" s="120">
        <v>19821</v>
      </c>
      <c r="E20" t="str">
        <f t="shared" si="0"/>
        <v>ST12000NM0008 - 12TB</v>
      </c>
      <c r="F20">
        <v>33.1</v>
      </c>
      <c r="H20" s="43"/>
      <c r="I20" s="97"/>
      <c r="J20" s="43"/>
      <c r="K20" s="43"/>
      <c r="L20" s="43"/>
      <c r="M20" s="43"/>
      <c r="N20" s="43"/>
      <c r="O20" s="43"/>
      <c r="P20" s="43"/>
      <c r="Q20" s="43"/>
      <c r="R20" s="43"/>
    </row>
    <row r="21" spans="1:18" ht="17">
      <c r="A21" s="1" t="s">
        <v>14</v>
      </c>
      <c r="B21" t="s">
        <v>23</v>
      </c>
      <c r="C21" s="2" t="s">
        <v>11</v>
      </c>
      <c r="D21" s="1">
        <v>1262</v>
      </c>
      <c r="E21" t="str">
        <f t="shared" si="0"/>
        <v>ST12000NM0007 - 12TB</v>
      </c>
      <c r="F21">
        <v>37.700000000000003</v>
      </c>
      <c r="H21" s="43"/>
      <c r="I21" s="97"/>
      <c r="J21" s="43"/>
      <c r="K21" s="43"/>
      <c r="L21" s="43"/>
      <c r="M21" s="43"/>
      <c r="N21" s="43"/>
      <c r="O21" s="43"/>
      <c r="P21" s="43"/>
      <c r="Q21" s="43"/>
      <c r="R21" s="43"/>
    </row>
    <row r="22" spans="1:18" ht="17">
      <c r="A22" s="1" t="s">
        <v>0</v>
      </c>
      <c r="B22" t="s">
        <v>10</v>
      </c>
      <c r="C22" s="2" t="s">
        <v>11</v>
      </c>
      <c r="D22" s="1">
        <v>2606</v>
      </c>
      <c r="E22" t="str">
        <f t="shared" si="0"/>
        <v>HUH721212ALE600 - 12TB</v>
      </c>
      <c r="F22">
        <v>38.9</v>
      </c>
      <c r="H22" s="43"/>
      <c r="I22" s="97"/>
      <c r="J22" s="43"/>
      <c r="K22" s="43"/>
      <c r="L22" s="43"/>
      <c r="M22" s="43"/>
      <c r="N22" s="43"/>
      <c r="O22" s="43"/>
      <c r="P22" s="43"/>
      <c r="Q22" s="43"/>
      <c r="R22" s="43"/>
    </row>
    <row r="23" spans="1:18" ht="17">
      <c r="A23" s="1" t="s">
        <v>0</v>
      </c>
      <c r="B23" t="s">
        <v>13</v>
      </c>
      <c r="C23" s="2" t="s">
        <v>11</v>
      </c>
      <c r="D23" s="120">
        <v>10769</v>
      </c>
      <c r="E23" t="str">
        <f t="shared" si="0"/>
        <v>HUH721212ALN604 - 12TB</v>
      </c>
      <c r="F23">
        <v>44.8</v>
      </c>
      <c r="H23" s="43"/>
      <c r="I23" s="97"/>
      <c r="J23" s="43"/>
      <c r="K23" s="43"/>
      <c r="L23" s="43"/>
      <c r="M23" s="43"/>
      <c r="N23" s="43"/>
      <c r="O23" s="43"/>
      <c r="P23" s="43"/>
      <c r="Q23" s="43"/>
      <c r="R23" s="43"/>
    </row>
    <row r="24" spans="1:18" ht="17">
      <c r="A24" s="1"/>
      <c r="C24" s="2"/>
      <c r="D24" s="1"/>
      <c r="E24" t="str">
        <f t="shared" si="0"/>
        <v xml:space="preserve"> - </v>
      </c>
      <c r="H24" s="43"/>
      <c r="I24" s="97"/>
      <c r="J24" s="43"/>
      <c r="K24" s="43"/>
      <c r="L24" s="43"/>
      <c r="M24" s="43"/>
      <c r="N24" s="43"/>
      <c r="O24" s="43"/>
      <c r="P24" s="43"/>
      <c r="Q24" s="43"/>
      <c r="R24" s="43"/>
    </row>
    <row r="25" spans="1:18" ht="17">
      <c r="A25" s="1" t="s">
        <v>0</v>
      </c>
      <c r="B25" t="s">
        <v>5</v>
      </c>
      <c r="C25" s="2" t="s">
        <v>6</v>
      </c>
      <c r="D25" s="1">
        <v>1117</v>
      </c>
      <c r="E25" t="str">
        <f t="shared" si="0"/>
        <v>HUH728080ALE600 - 8TB</v>
      </c>
      <c r="F25">
        <v>56.6</v>
      </c>
      <c r="H25" s="43"/>
      <c r="I25" s="97"/>
      <c r="J25" s="43"/>
      <c r="K25" s="43"/>
      <c r="L25" s="43"/>
      <c r="M25" s="43"/>
      <c r="N25" s="43"/>
      <c r="O25" s="43"/>
      <c r="P25" s="43"/>
      <c r="Q25" s="43"/>
      <c r="R25" s="43"/>
    </row>
    <row r="26" spans="1:18" ht="17">
      <c r="A26" s="1" t="s">
        <v>14</v>
      </c>
      <c r="B26" t="s">
        <v>22</v>
      </c>
      <c r="C26" s="2" t="s">
        <v>9</v>
      </c>
      <c r="D26" s="1">
        <v>1174</v>
      </c>
      <c r="E26" t="str">
        <f t="shared" si="0"/>
        <v>ST10000NM0086 - 10TB</v>
      </c>
      <c r="F26">
        <v>60.7</v>
      </c>
      <c r="H26" s="43"/>
      <c r="I26" s="97"/>
      <c r="J26" s="43"/>
      <c r="K26" s="43"/>
      <c r="L26" s="43"/>
      <c r="M26" s="43"/>
      <c r="N26" s="43"/>
      <c r="O26" s="43"/>
      <c r="P26" s="43"/>
      <c r="Q26" s="43"/>
      <c r="R26" s="43"/>
    </row>
    <row r="27" spans="1:18" ht="17">
      <c r="A27" s="1" t="s">
        <v>14</v>
      </c>
      <c r="B27" t="s">
        <v>21</v>
      </c>
      <c r="C27" s="2" t="s">
        <v>6</v>
      </c>
      <c r="D27" s="1">
        <v>14417</v>
      </c>
      <c r="E27" t="str">
        <f t="shared" si="0"/>
        <v>ST8000NM0055 - 8TB</v>
      </c>
      <c r="F27">
        <v>63.2</v>
      </c>
      <c r="H27" s="43"/>
      <c r="I27" s="97"/>
      <c r="J27" s="43"/>
      <c r="K27" s="43"/>
      <c r="L27" s="43"/>
      <c r="M27" s="43"/>
      <c r="N27" s="43"/>
      <c r="O27" s="43"/>
      <c r="P27" s="43"/>
      <c r="Q27" s="43"/>
      <c r="R27" s="43"/>
    </row>
    <row r="28" spans="1:18" ht="17">
      <c r="A28" s="1" t="s">
        <v>0</v>
      </c>
      <c r="B28" t="s">
        <v>7</v>
      </c>
      <c r="C28" s="2" t="s">
        <v>6</v>
      </c>
      <c r="D28" s="120">
        <v>94</v>
      </c>
      <c r="E28" t="str">
        <f t="shared" si="0"/>
        <v>HUH728080ALE604 - 8TB</v>
      </c>
      <c r="F28">
        <v>65.5</v>
      </c>
      <c r="H28" s="43"/>
      <c r="I28" s="97"/>
      <c r="J28" s="43"/>
      <c r="K28" s="43"/>
      <c r="L28" s="43"/>
      <c r="M28" s="43"/>
      <c r="N28" s="43"/>
      <c r="O28" s="43"/>
      <c r="P28" s="43"/>
      <c r="Q28" s="43"/>
      <c r="R28" s="43"/>
    </row>
    <row r="29" spans="1:18" ht="17" customHeight="1">
      <c r="A29" s="1" t="s">
        <v>0</v>
      </c>
      <c r="B29" t="s">
        <v>4</v>
      </c>
      <c r="C29" s="2" t="s">
        <v>2</v>
      </c>
      <c r="D29" s="1">
        <v>12730</v>
      </c>
      <c r="E29" t="str">
        <f t="shared" si="0"/>
        <v>HMS5C4040BLE640 - 4TB</v>
      </c>
      <c r="F29">
        <v>74.099999999999994</v>
      </c>
      <c r="H29" s="43"/>
      <c r="I29" s="97"/>
      <c r="J29" s="43"/>
      <c r="K29" s="43"/>
      <c r="L29" s="43"/>
      <c r="M29" s="43"/>
      <c r="N29" s="43"/>
      <c r="O29" s="43"/>
      <c r="P29" s="43"/>
      <c r="Q29" s="43"/>
      <c r="R29" s="43"/>
    </row>
    <row r="30" spans="1:18">
      <c r="A30" t="s">
        <v>14</v>
      </c>
      <c r="B30" t="s">
        <v>19</v>
      </c>
      <c r="C30" s="40" t="s">
        <v>6</v>
      </c>
      <c r="D30">
        <v>9523</v>
      </c>
      <c r="E30" t="str">
        <f t="shared" si="0"/>
        <v>ST8000DM002 - 8TB</v>
      </c>
      <c r="F30">
        <v>74.599999999999994</v>
      </c>
      <c r="H30" s="43"/>
      <c r="I30" s="97"/>
      <c r="J30" s="43"/>
      <c r="K30" s="43"/>
      <c r="L30" s="43"/>
      <c r="M30" s="43"/>
      <c r="N30" s="43"/>
      <c r="O30" s="43"/>
      <c r="P30" s="43"/>
      <c r="Q30" s="43"/>
      <c r="R30" s="43"/>
    </row>
    <row r="31" spans="1:18" ht="17">
      <c r="A31" s="1" t="s">
        <v>0</v>
      </c>
      <c r="B31" t="s">
        <v>3</v>
      </c>
      <c r="C31" s="2" t="s">
        <v>2</v>
      </c>
      <c r="D31" s="1">
        <v>3723</v>
      </c>
      <c r="E31" t="str">
        <f t="shared" si="0"/>
        <v>HMS5C4040ALE640 - 4TB</v>
      </c>
      <c r="F31">
        <v>77.099999999999994</v>
      </c>
      <c r="H31" s="43"/>
      <c r="I31" s="97"/>
      <c r="J31" s="43"/>
      <c r="K31" s="43"/>
      <c r="L31" s="43"/>
      <c r="M31" s="43"/>
      <c r="N31" s="43"/>
      <c r="O31" s="43"/>
      <c r="P31" s="43"/>
      <c r="Q31" s="43"/>
      <c r="R31" s="43"/>
    </row>
    <row r="32" spans="1:18" ht="17">
      <c r="A32" s="1" t="s">
        <v>14</v>
      </c>
      <c r="B32" t="s">
        <v>15</v>
      </c>
      <c r="C32" s="2" t="s">
        <v>2</v>
      </c>
      <c r="D32" s="1">
        <v>18246</v>
      </c>
      <c r="E32" t="str">
        <f t="shared" si="0"/>
        <v>ST4000DM000 - 4TB</v>
      </c>
      <c r="F32">
        <v>85.9</v>
      </c>
      <c r="H32" s="43"/>
      <c r="I32" s="97"/>
      <c r="J32" s="43"/>
      <c r="K32" s="43"/>
      <c r="L32" s="43"/>
      <c r="M32" s="43"/>
      <c r="N32" s="43"/>
      <c r="O32" s="43"/>
      <c r="P32" s="43"/>
      <c r="Q32" s="43"/>
      <c r="R32" s="43"/>
    </row>
    <row r="33" spans="1:18" ht="17">
      <c r="A33" s="1" t="s">
        <v>40</v>
      </c>
      <c r="B33" t="s">
        <v>35</v>
      </c>
      <c r="C33" s="2" t="s">
        <v>2</v>
      </c>
      <c r="D33" s="1">
        <v>94</v>
      </c>
      <c r="E33" t="str">
        <f t="shared" si="0"/>
        <v>MD04ABA400V - 4TB</v>
      </c>
      <c r="F33">
        <v>91.3</v>
      </c>
      <c r="H33" s="43"/>
      <c r="I33" s="97"/>
      <c r="J33" s="43"/>
      <c r="K33" s="43"/>
      <c r="L33" s="43"/>
      <c r="M33" s="43"/>
      <c r="N33" s="43"/>
      <c r="O33" s="43"/>
      <c r="P33" s="43"/>
      <c r="Q33" s="43"/>
      <c r="R33" s="43"/>
    </row>
    <row r="34" spans="1:18" ht="17">
      <c r="A34" s="1" t="s">
        <v>14</v>
      </c>
      <c r="B34" t="s">
        <v>17</v>
      </c>
      <c r="C34" s="2" t="s">
        <v>18</v>
      </c>
      <c r="D34" s="1">
        <v>886</v>
      </c>
      <c r="E34" t="str">
        <f t="shared" si="0"/>
        <v>ST6000DX000 - 6TB</v>
      </c>
      <c r="F34">
        <v>92.5</v>
      </c>
      <c r="H34" s="43"/>
      <c r="I34" s="97"/>
      <c r="J34" s="43"/>
      <c r="K34" s="43"/>
      <c r="L34" s="43"/>
      <c r="M34" s="43"/>
      <c r="N34" s="43"/>
      <c r="O34" s="43"/>
      <c r="P34" s="43"/>
      <c r="Q34" s="43"/>
      <c r="R34" s="43"/>
    </row>
    <row r="35" spans="1:18">
      <c r="H35" s="43"/>
      <c r="I35" s="97"/>
      <c r="J35" s="43"/>
      <c r="K35" s="43"/>
      <c r="L35" s="43"/>
      <c r="M35" s="43"/>
      <c r="N35" s="43"/>
      <c r="O35" s="43"/>
      <c r="P35" s="43"/>
      <c r="Q35" s="43"/>
      <c r="R35" s="43"/>
    </row>
    <row r="36" spans="1:18">
      <c r="H36" s="43"/>
      <c r="I36" s="97"/>
      <c r="J36" s="43"/>
      <c r="K36" s="43"/>
      <c r="L36" s="43"/>
      <c r="M36" s="43"/>
      <c r="N36" s="43"/>
      <c r="O36" s="43"/>
      <c r="P36" s="43"/>
      <c r="Q36" s="43"/>
      <c r="R36" s="43"/>
    </row>
    <row r="37" spans="1:18">
      <c r="I37"/>
    </row>
    <row r="38" spans="1:18">
      <c r="I38"/>
    </row>
    <row r="39" spans="1:18">
      <c r="I39"/>
    </row>
    <row r="40" spans="1:18">
      <c r="I40"/>
    </row>
    <row r="41" spans="1:18">
      <c r="I41"/>
    </row>
    <row r="42" spans="1:18">
      <c r="I42"/>
    </row>
    <row r="43" spans="1:18">
      <c r="I43"/>
    </row>
    <row r="44" spans="1:18">
      <c r="I44"/>
    </row>
    <row r="45" spans="1:18">
      <c r="I45"/>
    </row>
    <row r="46" spans="1:18">
      <c r="I46"/>
    </row>
    <row r="47" spans="1:18">
      <c r="I47"/>
    </row>
    <row r="48" spans="1:18">
      <c r="I48"/>
    </row>
    <row r="49" spans="9:9">
      <c r="I49"/>
    </row>
    <row r="50" spans="9:9">
      <c r="I50"/>
    </row>
    <row r="51" spans="9:9">
      <c r="I51"/>
    </row>
    <row r="52" spans="9:9">
      <c r="I52"/>
    </row>
    <row r="53" spans="9:9">
      <c r="I53"/>
    </row>
    <row r="54" spans="9:9">
      <c r="I54"/>
    </row>
    <row r="55" spans="9:9">
      <c r="I55"/>
    </row>
    <row r="56" spans="9:9">
      <c r="I56"/>
    </row>
    <row r="57" spans="9:9">
      <c r="I57"/>
    </row>
    <row r="58" spans="9:9">
      <c r="I58"/>
    </row>
    <row r="59" spans="9:9">
      <c r="I59"/>
    </row>
    <row r="60" spans="9:9">
      <c r="I60"/>
    </row>
    <row r="61" spans="9:9">
      <c r="I61"/>
    </row>
    <row r="62" spans="9:9">
      <c r="I62"/>
    </row>
    <row r="63" spans="9:9">
      <c r="I63"/>
    </row>
    <row r="64" spans="9:9">
      <c r="I64"/>
    </row>
    <row r="65" spans="9:9">
      <c r="I65"/>
    </row>
    <row r="66" spans="9:9">
      <c r="I66"/>
    </row>
    <row r="67" spans="9:9">
      <c r="I67"/>
    </row>
    <row r="68" spans="9:9">
      <c r="I68"/>
    </row>
    <row r="69" spans="9:9">
      <c r="I69"/>
    </row>
    <row r="70" spans="9:9">
      <c r="I70"/>
    </row>
    <row r="71" spans="9:9">
      <c r="I71"/>
    </row>
    <row r="72" spans="9:9">
      <c r="I72"/>
    </row>
    <row r="73" spans="9:9">
      <c r="I73"/>
    </row>
    <row r="74" spans="9:9">
      <c r="I74"/>
    </row>
    <row r="75" spans="9:9">
      <c r="I75"/>
    </row>
    <row r="76" spans="9:9">
      <c r="I76"/>
    </row>
    <row r="77" spans="9:9">
      <c r="I77"/>
    </row>
    <row r="78" spans="9:9">
      <c r="I78"/>
    </row>
    <row r="79" spans="9:9">
      <c r="I79"/>
    </row>
    <row r="80" spans="9:9">
      <c r="I80"/>
    </row>
    <row r="81" spans="9:9">
      <c r="I81"/>
    </row>
    <row r="82" spans="9:9">
      <c r="I82"/>
    </row>
    <row r="83" spans="9:9">
      <c r="I83"/>
    </row>
    <row r="84" spans="9:9">
      <c r="I84"/>
    </row>
    <row r="85" spans="9:9">
      <c r="I85"/>
    </row>
    <row r="86" spans="9:9">
      <c r="I86"/>
    </row>
    <row r="87" spans="9:9">
      <c r="I87"/>
    </row>
    <row r="88" spans="9:9">
      <c r="I88"/>
    </row>
    <row r="89" spans="9:9">
      <c r="I89"/>
    </row>
    <row r="90" spans="9:9">
      <c r="I90"/>
    </row>
    <row r="91" spans="9:9">
      <c r="I91"/>
    </row>
    <row r="92" spans="9:9">
      <c r="I92"/>
    </row>
    <row r="93" spans="9:9">
      <c r="I93"/>
    </row>
    <row r="94" spans="9:9">
      <c r="I94"/>
    </row>
    <row r="95" spans="9:9">
      <c r="I95"/>
    </row>
    <row r="96" spans="9:9">
      <c r="I96"/>
    </row>
    <row r="97" spans="9:9">
      <c r="I97"/>
    </row>
    <row r="98" spans="9:9">
      <c r="I98"/>
    </row>
    <row r="99" spans="9:9">
      <c r="I99"/>
    </row>
    <row r="100" spans="9:9">
      <c r="I100"/>
    </row>
    <row r="101" spans="9:9">
      <c r="I101"/>
    </row>
    <row r="102" spans="9:9">
      <c r="I102"/>
    </row>
    <row r="103" spans="9:9">
      <c r="I103"/>
    </row>
    <row r="104" spans="9:9">
      <c r="I104"/>
    </row>
    <row r="105" spans="9:9">
      <c r="I105"/>
    </row>
    <row r="106" spans="9:9">
      <c r="I106"/>
    </row>
    <row r="107" spans="9:9">
      <c r="I107"/>
    </row>
    <row r="108" spans="9:9">
      <c r="I108"/>
    </row>
    <row r="109" spans="9:9">
      <c r="I109"/>
    </row>
    <row r="110" spans="9:9">
      <c r="I110"/>
    </row>
    <row r="111" spans="9:9">
      <c r="I111"/>
    </row>
    <row r="112" spans="9:9">
      <c r="I112"/>
    </row>
    <row r="113" spans="9:9">
      <c r="I113"/>
    </row>
    <row r="114" spans="9:9">
      <c r="I114"/>
    </row>
    <row r="115" spans="9:9">
      <c r="I115"/>
    </row>
    <row r="116" spans="9:9">
      <c r="I116"/>
    </row>
    <row r="117" spans="9:9">
      <c r="I117"/>
    </row>
    <row r="118" spans="9:9">
      <c r="I118"/>
    </row>
    <row r="119" spans="9:9">
      <c r="I119"/>
    </row>
    <row r="120" spans="9:9">
      <c r="I120"/>
    </row>
    <row r="121" spans="9:9">
      <c r="I121"/>
    </row>
    <row r="122" spans="9:9">
      <c r="I122"/>
    </row>
    <row r="123" spans="9:9">
      <c r="I123"/>
    </row>
    <row r="124" spans="9:9">
      <c r="I124"/>
    </row>
    <row r="125" spans="9:9">
      <c r="I125"/>
    </row>
    <row r="126" spans="9:9">
      <c r="I126"/>
    </row>
    <row r="127" spans="9:9">
      <c r="I127"/>
    </row>
    <row r="128" spans="9:9">
      <c r="I128"/>
    </row>
    <row r="129" spans="9:9">
      <c r="I129"/>
    </row>
    <row r="130" spans="9:9">
      <c r="I130"/>
    </row>
    <row r="131" spans="9:9">
      <c r="I131"/>
    </row>
    <row r="132" spans="9:9">
      <c r="I132"/>
    </row>
    <row r="133" spans="9:9">
      <c r="I133"/>
    </row>
    <row r="134" spans="9:9">
      <c r="I134"/>
    </row>
    <row r="135" spans="9:9">
      <c r="I135"/>
    </row>
    <row r="136" spans="9:9">
      <c r="I136"/>
    </row>
    <row r="137" spans="9:9">
      <c r="I137"/>
    </row>
    <row r="138" spans="9:9">
      <c r="I138"/>
    </row>
    <row r="139" spans="9:9">
      <c r="I139"/>
    </row>
    <row r="140" spans="9:9">
      <c r="I140"/>
    </row>
    <row r="141" spans="9:9">
      <c r="I141"/>
    </row>
    <row r="142" spans="9:9">
      <c r="I142"/>
    </row>
    <row r="143" spans="9:9">
      <c r="I143"/>
    </row>
    <row r="144" spans="9:9">
      <c r="I144"/>
    </row>
    <row r="145" spans="9:9">
      <c r="I145"/>
    </row>
    <row r="146" spans="9:9">
      <c r="I146"/>
    </row>
    <row r="147" spans="9:9">
      <c r="I147"/>
    </row>
    <row r="148" spans="9:9">
      <c r="I148"/>
    </row>
    <row r="149" spans="9:9">
      <c r="I149"/>
    </row>
    <row r="150" spans="9:9">
      <c r="I150"/>
    </row>
    <row r="151" spans="9:9">
      <c r="I151"/>
    </row>
    <row r="152" spans="9:9">
      <c r="I152"/>
    </row>
    <row r="153" spans="9:9">
      <c r="I153"/>
    </row>
    <row r="154" spans="9:9">
      <c r="I154"/>
    </row>
    <row r="155" spans="9:9">
      <c r="I155"/>
    </row>
    <row r="156" spans="9:9">
      <c r="I156"/>
    </row>
    <row r="157" spans="9:9">
      <c r="I157"/>
    </row>
    <row r="158" spans="9:9">
      <c r="I158"/>
    </row>
    <row r="159" spans="9:9">
      <c r="I159"/>
    </row>
    <row r="160" spans="9:9">
      <c r="I160"/>
    </row>
    <row r="161" spans="9:9">
      <c r="I161"/>
    </row>
    <row r="162" spans="9:9">
      <c r="I162"/>
    </row>
    <row r="163" spans="9:9">
      <c r="I163"/>
    </row>
    <row r="164" spans="9:9">
      <c r="I164"/>
    </row>
    <row r="165" spans="9:9">
      <c r="I165"/>
    </row>
    <row r="166" spans="9:9">
      <c r="I166"/>
    </row>
    <row r="167" spans="9:9">
      <c r="I167"/>
    </row>
  </sheetData>
  <mergeCells count="2">
    <mergeCell ref="I3:Q3"/>
    <mergeCell ref="I4:Q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3BEE6-C124-6C4A-97EF-FFC17335711E}">
  <dimension ref="A1:I35"/>
  <sheetViews>
    <sheetView zoomScale="150" zoomScaleNormal="150" workbookViewId="0">
      <selection activeCell="H22" sqref="H22"/>
    </sheetView>
  </sheetViews>
  <sheetFormatPr baseColWidth="10" defaultRowHeight="16"/>
  <cols>
    <col min="2" max="2" width="10.83203125" customWidth="1"/>
    <col min="3" max="3" width="10.83203125" style="40" customWidth="1"/>
    <col min="4" max="4" width="10.83203125" customWidth="1"/>
    <col min="5" max="5" width="5.83203125" customWidth="1"/>
    <col min="6" max="9" width="10.83203125" customWidth="1"/>
    <col min="10" max="24" width="11.1640625" customWidth="1"/>
  </cols>
  <sheetData>
    <row r="1" spans="1:9">
      <c r="A1" s="43"/>
      <c r="B1" s="43"/>
      <c r="C1" s="97"/>
      <c r="D1" s="43"/>
      <c r="E1" s="43"/>
      <c r="F1" s="43"/>
      <c r="G1" s="43"/>
      <c r="H1" s="43"/>
      <c r="I1" s="43"/>
    </row>
    <row r="2" spans="1:9" ht="30" customHeight="1">
      <c r="A2" s="43"/>
      <c r="B2" s="98" t="s">
        <v>97</v>
      </c>
      <c r="C2" s="98"/>
      <c r="D2" s="98"/>
      <c r="E2" s="68"/>
      <c r="F2" s="98" t="s">
        <v>98</v>
      </c>
      <c r="G2" s="98"/>
      <c r="H2" s="98"/>
      <c r="I2" s="68"/>
    </row>
    <row r="3" spans="1:9" ht="22" customHeight="1">
      <c r="A3" s="43"/>
      <c r="B3" s="99" t="s">
        <v>99</v>
      </c>
      <c r="C3" s="99"/>
      <c r="D3" s="99"/>
      <c r="E3" s="100"/>
      <c r="F3" s="99" t="s">
        <v>99</v>
      </c>
      <c r="G3" s="99"/>
      <c r="H3" s="99"/>
      <c r="I3" s="100"/>
    </row>
    <row r="4" spans="1:9" ht="35" customHeight="1" thickBot="1">
      <c r="A4" s="43"/>
      <c r="B4" s="101" t="s">
        <v>50</v>
      </c>
      <c r="C4" s="102" t="s">
        <v>52</v>
      </c>
      <c r="D4" s="103" t="s">
        <v>55</v>
      </c>
      <c r="E4" s="104"/>
      <c r="F4" s="101" t="s">
        <v>50</v>
      </c>
      <c r="G4" s="102" t="s">
        <v>52</v>
      </c>
      <c r="H4" s="103" t="s">
        <v>55</v>
      </c>
      <c r="I4" s="105"/>
    </row>
    <row r="5" spans="1:9" ht="21" customHeight="1">
      <c r="A5" s="43"/>
      <c r="B5" s="106" t="s">
        <v>2</v>
      </c>
      <c r="C5" s="107">
        <v>81.079781235306399</v>
      </c>
      <c r="D5" s="108">
        <v>2.04358916672133E-2</v>
      </c>
      <c r="E5" s="109"/>
      <c r="F5" s="106" t="s">
        <v>2</v>
      </c>
      <c r="G5" s="107">
        <v>81.079781235306399</v>
      </c>
      <c r="H5" s="108">
        <v>2.04358916672133E-2</v>
      </c>
      <c r="I5" s="110"/>
    </row>
    <row r="6" spans="1:9" ht="21" customHeight="1">
      <c r="A6" s="43"/>
      <c r="B6" s="111" t="s">
        <v>18</v>
      </c>
      <c r="C6" s="112">
        <v>92.5</v>
      </c>
      <c r="D6" s="113">
        <v>6.7720718519915764E-3</v>
      </c>
      <c r="E6" s="109"/>
      <c r="F6" s="111" t="s">
        <v>6</v>
      </c>
      <c r="G6" s="112">
        <v>67.763150130352642</v>
      </c>
      <c r="H6" s="113">
        <v>2.2069545712528019E-2</v>
      </c>
      <c r="I6" s="110"/>
    </row>
    <row r="7" spans="1:9" ht="21" customHeight="1">
      <c r="A7" s="43"/>
      <c r="B7" s="111" t="s">
        <v>6</v>
      </c>
      <c r="C7" s="112">
        <v>67.763150130352642</v>
      </c>
      <c r="D7" s="113">
        <v>2.2069545712528019E-2</v>
      </c>
      <c r="E7" s="109"/>
      <c r="F7" s="111" t="s">
        <v>11</v>
      </c>
      <c r="G7" s="112">
        <v>33.434872685044851</v>
      </c>
      <c r="H7" s="113">
        <v>1.2325216746819046E-2</v>
      </c>
      <c r="I7" s="110"/>
    </row>
    <row r="8" spans="1:9" ht="21" customHeight="1">
      <c r="A8" s="43"/>
      <c r="B8" s="111" t="s">
        <v>9</v>
      </c>
      <c r="C8" s="112">
        <v>60.7</v>
      </c>
      <c r="D8" s="113">
        <v>3.7340848004612973E-2</v>
      </c>
      <c r="E8" s="109"/>
      <c r="F8" s="111" t="s">
        <v>27</v>
      </c>
      <c r="G8" s="112">
        <v>25.24083519997945</v>
      </c>
      <c r="H8" s="113">
        <v>1.041729156792361E-2</v>
      </c>
      <c r="I8" s="110"/>
    </row>
    <row r="9" spans="1:9" ht="21" customHeight="1">
      <c r="A9" s="43"/>
      <c r="B9" s="111" t="s">
        <v>11</v>
      </c>
      <c r="C9" s="112">
        <v>33.434872685044851</v>
      </c>
      <c r="D9" s="113">
        <v>1.2325216746819046E-2</v>
      </c>
      <c r="E9" s="109"/>
      <c r="F9" s="114" t="s">
        <v>30</v>
      </c>
      <c r="G9" s="115">
        <v>13.314316278953976</v>
      </c>
      <c r="H9" s="116">
        <v>8.3703288203633378E-3</v>
      </c>
      <c r="I9" s="110"/>
    </row>
    <row r="10" spans="1:9" ht="21" customHeight="1">
      <c r="A10" s="43"/>
      <c r="B10" s="111" t="s">
        <v>27</v>
      </c>
      <c r="C10" s="112">
        <v>25.24083519997945</v>
      </c>
      <c r="D10" s="113">
        <v>1.041729156792361E-2</v>
      </c>
      <c r="E10" s="109"/>
      <c r="F10" s="117"/>
      <c r="G10" s="117"/>
      <c r="H10" s="117"/>
      <c r="I10" s="110"/>
    </row>
    <row r="11" spans="1:9" ht="21" customHeight="1">
      <c r="A11" s="43"/>
      <c r="B11" s="114" t="s">
        <v>30</v>
      </c>
      <c r="C11" s="115">
        <v>13.314316278953976</v>
      </c>
      <c r="D11" s="116">
        <v>8.3703288203633378E-3</v>
      </c>
      <c r="E11" s="109"/>
      <c r="F11" s="117"/>
      <c r="G11" s="117"/>
      <c r="H11" s="117"/>
      <c r="I11" s="110"/>
    </row>
    <row r="12" spans="1:9">
      <c r="A12" s="43"/>
      <c r="B12" s="43"/>
      <c r="C12" s="97"/>
      <c r="D12" s="43"/>
      <c r="E12" s="43"/>
      <c r="F12" s="43"/>
      <c r="G12" s="43"/>
      <c r="H12" s="43"/>
      <c r="I12" s="43"/>
    </row>
    <row r="13" spans="1:9">
      <c r="A13" s="43"/>
      <c r="B13" s="43"/>
      <c r="C13" s="97"/>
      <c r="D13" s="43"/>
      <c r="E13" s="43"/>
      <c r="F13" s="43"/>
      <c r="G13" s="43"/>
      <c r="H13" s="43"/>
      <c r="I13" s="43"/>
    </row>
    <row r="14" spans="1:9">
      <c r="A14" s="43"/>
      <c r="B14" s="43"/>
      <c r="C14" s="97"/>
      <c r="D14" s="43"/>
      <c r="E14" s="43"/>
      <c r="F14" s="43"/>
      <c r="G14" s="43"/>
      <c r="H14" s="43"/>
      <c r="I14" s="43"/>
    </row>
    <row r="15" spans="1:9">
      <c r="A15" s="43"/>
      <c r="B15" s="43"/>
      <c r="C15" s="97"/>
      <c r="D15" s="43"/>
      <c r="E15" s="43"/>
      <c r="F15" s="43"/>
      <c r="G15" s="43"/>
      <c r="H15" s="43"/>
      <c r="I15" s="43"/>
    </row>
    <row r="16" spans="1:9">
      <c r="A16" s="43"/>
      <c r="B16" s="43"/>
      <c r="C16" s="97"/>
      <c r="D16" s="43"/>
      <c r="E16" s="43"/>
      <c r="F16" s="43"/>
      <c r="G16" s="43"/>
      <c r="H16" s="43"/>
      <c r="I16" s="43"/>
    </row>
    <row r="31" spans="4:9">
      <c r="D31" s="119"/>
      <c r="E31" s="119"/>
      <c r="F31" s="119"/>
      <c r="G31" s="119"/>
      <c r="H31" s="119"/>
      <c r="I31" s="119"/>
    </row>
    <row r="32" spans="4:9">
      <c r="D32" s="119"/>
      <c r="E32" s="119"/>
      <c r="F32" s="119"/>
      <c r="G32" s="119"/>
      <c r="H32" s="119"/>
      <c r="I32" s="119"/>
    </row>
    <row r="33" spans="4:9">
      <c r="D33" s="119"/>
      <c r="E33" s="119"/>
      <c r="F33" s="119"/>
      <c r="G33" s="119"/>
      <c r="H33" s="119"/>
      <c r="I33" s="119"/>
    </row>
    <row r="34" spans="4:9">
      <c r="D34" s="119"/>
      <c r="E34" s="119"/>
      <c r="F34" s="119"/>
      <c r="G34" s="119"/>
      <c r="H34" s="119"/>
      <c r="I34" s="119"/>
    </row>
    <row r="35" spans="4:9">
      <c r="D35" s="119"/>
      <c r="E35" s="119"/>
      <c r="F35" s="119"/>
      <c r="G35" s="119"/>
      <c r="H35" s="119"/>
      <c r="I35" s="119"/>
    </row>
  </sheetData>
  <mergeCells count="4">
    <mergeCell ref="B2:D2"/>
    <mergeCell ref="F2:H2"/>
    <mergeCell ref="B3:D3"/>
    <mergeCell ref="F3:H3"/>
  </mergeCells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7787B-3EE1-5C42-ACF2-DF10B25D3C37}">
  <dimension ref="B6:W47"/>
  <sheetViews>
    <sheetView zoomScale="120" zoomScaleNormal="120" workbookViewId="0">
      <selection activeCell="K54" sqref="K54"/>
    </sheetView>
  </sheetViews>
  <sheetFormatPr baseColWidth="10" defaultRowHeight="16"/>
  <cols>
    <col min="3" max="3" width="13.1640625" customWidth="1"/>
    <col min="4" max="15" width="8" customWidth="1"/>
    <col min="16" max="19" width="7.6640625" customWidth="1"/>
  </cols>
  <sheetData>
    <row r="6" spans="2:23"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</row>
    <row r="7" spans="2:23"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</row>
    <row r="8" spans="2:23"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</row>
    <row r="9" spans="2:23"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</row>
    <row r="10" spans="2:23"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</row>
    <row r="11" spans="2:23" ht="25">
      <c r="B11" s="43"/>
      <c r="C11" s="79" t="s">
        <v>78</v>
      </c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43"/>
      <c r="Q11" s="43"/>
      <c r="R11" s="43"/>
      <c r="S11" s="43"/>
      <c r="T11" s="80"/>
      <c r="U11" s="80"/>
      <c r="V11" s="81"/>
      <c r="W11" s="81"/>
    </row>
    <row r="12" spans="2:23" ht="17">
      <c r="B12" s="43"/>
      <c r="C12" s="82" t="s">
        <v>79</v>
      </c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43"/>
      <c r="Q12" s="43"/>
      <c r="R12" s="43"/>
      <c r="S12" s="43"/>
      <c r="T12" s="43"/>
      <c r="U12" s="43"/>
      <c r="V12" s="43"/>
    </row>
    <row r="13" spans="2:23"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</row>
    <row r="14" spans="2:23"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</row>
    <row r="15" spans="2:23"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</row>
    <row r="16" spans="2:23"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</row>
    <row r="17" spans="2:22"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spans="2:22"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</row>
    <row r="19" spans="2:22"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</row>
    <row r="20" spans="2:22"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r="21" spans="2:22"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</row>
    <row r="22" spans="2:22"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</row>
    <row r="23" spans="2:22"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</row>
    <row r="24" spans="2:22"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</row>
    <row r="25" spans="2:22"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</row>
    <row r="26" spans="2:22"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</row>
    <row r="27" spans="2:22"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spans="2:22"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</row>
    <row r="29" spans="2:22"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</row>
    <row r="30" spans="2:22"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</row>
    <row r="31" spans="2:22"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</row>
    <row r="32" spans="2:22"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</row>
    <row r="33" spans="2:22"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</row>
    <row r="34" spans="2:22"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</row>
    <row r="35" spans="2:22"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</row>
    <row r="36" spans="2:22"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</row>
    <row r="37" spans="2:22" ht="20" customHeight="1">
      <c r="B37" s="43"/>
      <c r="C37" s="83"/>
      <c r="D37" s="84" t="s">
        <v>80</v>
      </c>
      <c r="E37" s="84" t="s">
        <v>81</v>
      </c>
      <c r="F37" s="84" t="s">
        <v>82</v>
      </c>
      <c r="G37" s="84" t="s">
        <v>83</v>
      </c>
      <c r="H37" s="84" t="s">
        <v>84</v>
      </c>
      <c r="I37" s="84" t="s">
        <v>85</v>
      </c>
      <c r="J37" s="84" t="s">
        <v>86</v>
      </c>
      <c r="K37" s="85" t="s">
        <v>87</v>
      </c>
      <c r="L37" s="84" t="s">
        <v>88</v>
      </c>
      <c r="M37" s="84" t="s">
        <v>89</v>
      </c>
      <c r="N37" s="84" t="s">
        <v>90</v>
      </c>
      <c r="O37" s="85" t="s">
        <v>91</v>
      </c>
      <c r="P37" s="43"/>
      <c r="Q37" s="43"/>
      <c r="R37" s="43"/>
      <c r="S37" s="43"/>
      <c r="T37" s="43"/>
      <c r="U37" s="43"/>
      <c r="V37" s="43"/>
    </row>
    <row r="38" spans="2:22" s="90" customFormat="1" ht="21" customHeight="1">
      <c r="B38" s="86"/>
      <c r="C38" s="87" t="s">
        <v>92</v>
      </c>
      <c r="D38" s="88">
        <v>3.7314520706245931E-3</v>
      </c>
      <c r="E38" s="88">
        <v>4.3202711709932262E-3</v>
      </c>
      <c r="F38" s="88">
        <v>2.9528313766208915E-3</v>
      </c>
      <c r="G38" s="88">
        <v>3.5333766395902414E-3</v>
      </c>
      <c r="H38" s="88">
        <v>4.6790780293373422E-3</v>
      </c>
      <c r="I38" s="88">
        <v>3.7959544485466172E-3</v>
      </c>
      <c r="J38" s="88">
        <v>3.1332615548937282E-3</v>
      </c>
      <c r="K38" s="89">
        <v>3.7482385908526447E-3</v>
      </c>
      <c r="L38" s="88">
        <v>7.4999999999999997E-3</v>
      </c>
      <c r="M38" s="88">
        <v>6.4999999999999997E-3</v>
      </c>
      <c r="N38" s="88">
        <v>6.6E-3</v>
      </c>
      <c r="O38" s="89">
        <v>5.1000000000000004E-3</v>
      </c>
      <c r="P38" s="43"/>
      <c r="Q38" s="43"/>
      <c r="R38" s="43"/>
      <c r="S38" s="43"/>
      <c r="T38" s="43"/>
      <c r="U38" s="86"/>
      <c r="V38" s="86"/>
    </row>
    <row r="39" spans="2:22" s="90" customFormat="1" ht="21" customHeight="1">
      <c r="B39" s="86"/>
      <c r="C39" s="87" t="s">
        <v>93</v>
      </c>
      <c r="D39" s="88">
        <v>1.2893521265660372E-2</v>
      </c>
      <c r="E39" s="88">
        <v>9.0022619682446018E-3</v>
      </c>
      <c r="F39" s="88">
        <v>1.0612035086456445E-2</v>
      </c>
      <c r="G39" s="88">
        <v>1.2113760734368458E-2</v>
      </c>
      <c r="H39" s="88">
        <v>1.0713392296274884E-2</v>
      </c>
      <c r="I39" s="88">
        <v>1.407336537013084E-2</v>
      </c>
      <c r="J39" s="88">
        <v>1.6265060851065313E-2</v>
      </c>
      <c r="K39" s="89">
        <v>1.4777421214839413E-2</v>
      </c>
      <c r="L39" s="88">
        <v>1.6799999999999999E-2</v>
      </c>
      <c r="M39" s="88">
        <v>2.0899999999999998E-2</v>
      </c>
      <c r="N39" s="88">
        <v>2.41E-2</v>
      </c>
      <c r="O39" s="89">
        <v>1.8700000000000001E-2</v>
      </c>
      <c r="P39" s="43"/>
      <c r="Q39" s="43"/>
      <c r="R39" s="43"/>
      <c r="S39" s="43"/>
      <c r="T39" s="43"/>
      <c r="U39" s="86"/>
      <c r="V39" s="86"/>
    </row>
    <row r="40" spans="2:22" s="90" customFormat="1" ht="21" customHeight="1">
      <c r="B40" s="86"/>
      <c r="C40" s="87" t="s">
        <v>94</v>
      </c>
      <c r="D40" s="88">
        <v>1.2445736376287464E-2</v>
      </c>
      <c r="E40" s="88">
        <v>1.0852501129849432E-2</v>
      </c>
      <c r="F40" s="88">
        <v>9.7689983180260613E-3</v>
      </c>
      <c r="G40" s="88">
        <v>6.7486694353794518E-3</v>
      </c>
      <c r="H40" s="88">
        <v>5.555744008711754E-3</v>
      </c>
      <c r="I40" s="88">
        <v>7.4502810072323246E-3</v>
      </c>
      <c r="J40" s="88">
        <v>8.1266114791531674E-3</v>
      </c>
      <c r="K40" s="89">
        <v>9.185874429614686E-3</v>
      </c>
      <c r="L40" s="88">
        <v>9.5999999999999992E-3</v>
      </c>
      <c r="M40" s="88">
        <v>1.17E-2</v>
      </c>
      <c r="N40" s="88">
        <v>1.23E-2</v>
      </c>
      <c r="O40" s="89">
        <v>8.2000000000000007E-3</v>
      </c>
      <c r="P40" s="43"/>
      <c r="Q40" s="43"/>
      <c r="R40" s="43"/>
      <c r="S40" s="43"/>
      <c r="T40" s="43"/>
      <c r="U40" s="86"/>
      <c r="V40" s="86"/>
    </row>
    <row r="41" spans="2:22" s="90" customFormat="1" ht="21" customHeight="1">
      <c r="B41" s="86"/>
      <c r="C41" s="91" t="s">
        <v>95</v>
      </c>
      <c r="D41" s="92"/>
      <c r="E41" s="92"/>
      <c r="F41" s="92"/>
      <c r="G41" s="92">
        <v>1.5879161754277585E-3</v>
      </c>
      <c r="H41" s="92">
        <v>5.653480375453053E-3</v>
      </c>
      <c r="I41" s="92">
        <v>4.5642800692269978E-3</v>
      </c>
      <c r="J41" s="92">
        <v>3.9001791589147882E-3</v>
      </c>
      <c r="K41" s="93">
        <v>3.2058249400005708E-3</v>
      </c>
      <c r="L41" s="92">
        <v>0</v>
      </c>
      <c r="M41" s="92">
        <v>1.6000000000000001E-3</v>
      </c>
      <c r="N41" s="92">
        <v>3.0000000000000001E-3</v>
      </c>
      <c r="O41" s="93">
        <v>2E-3</v>
      </c>
      <c r="P41" s="43"/>
      <c r="Q41" s="43"/>
      <c r="R41" s="43"/>
      <c r="S41" s="43"/>
      <c r="T41" s="43"/>
      <c r="U41" s="86"/>
      <c r="V41" s="86"/>
    </row>
    <row r="42" spans="2:22" ht="21" customHeight="1">
      <c r="B42" s="43"/>
      <c r="C42" s="94" t="s">
        <v>96</v>
      </c>
      <c r="D42" s="95">
        <v>1.0699999999999999E-2</v>
      </c>
      <c r="E42" s="95">
        <v>8.0999999999999996E-3</v>
      </c>
      <c r="F42" s="95">
        <v>8.8999999999999999E-3</v>
      </c>
      <c r="G42" s="95">
        <v>9.4999999999999998E-3</v>
      </c>
      <c r="H42" s="95">
        <v>8.5000000000000006E-3</v>
      </c>
      <c r="I42" s="95">
        <v>1.01E-2</v>
      </c>
      <c r="J42" s="95">
        <v>1.0999999999999999E-2</v>
      </c>
      <c r="K42" s="95">
        <v>1.0500000000000001E-2</v>
      </c>
      <c r="L42" s="95">
        <v>1.2200000000000001E-2</v>
      </c>
      <c r="M42" s="95">
        <v>1.46E-2</v>
      </c>
      <c r="N42" s="95">
        <v>1.6400000000000001E-2</v>
      </c>
      <c r="O42" s="95">
        <v>1.21E-2</v>
      </c>
      <c r="P42" s="43"/>
      <c r="Q42" s="43"/>
      <c r="R42" s="43"/>
      <c r="S42" s="43"/>
      <c r="T42" s="43"/>
      <c r="U42" s="43"/>
      <c r="V42" s="43"/>
    </row>
    <row r="43" spans="2:22"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</row>
    <row r="44" spans="2:22"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</row>
    <row r="45" spans="2:22"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</row>
    <row r="46" spans="2:22"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</row>
    <row r="47" spans="2:22" ht="18">
      <c r="C47" s="96"/>
      <c r="D47" s="96"/>
      <c r="E47" s="96"/>
      <c r="F47" s="96"/>
      <c r="G47" s="96"/>
    </row>
  </sheetData>
  <mergeCells count="2">
    <mergeCell ref="C11:O11"/>
    <mergeCell ref="C12:O1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7BB47-CB0C-154A-9109-E17EC2633B35}">
  <dimension ref="A1:K40"/>
  <sheetViews>
    <sheetView tabSelected="1" zoomScale="130" zoomScaleNormal="130" workbookViewId="0">
      <selection activeCell="K37" sqref="K37"/>
    </sheetView>
  </sheetViews>
  <sheetFormatPr baseColWidth="10" defaultRowHeight="17"/>
  <cols>
    <col min="1" max="1" width="10.83203125" style="1"/>
    <col min="2" max="2" width="9.83203125" style="1" customWidth="1"/>
    <col min="3" max="3" width="21.83203125" style="1" customWidth="1"/>
    <col min="4" max="4" width="7" style="2" customWidth="1"/>
    <col min="5" max="5" width="11" style="1" customWidth="1"/>
    <col min="6" max="6" width="10.83203125" style="1" customWidth="1"/>
    <col min="7" max="7" width="15.83203125" style="1" customWidth="1"/>
    <col min="8" max="8" width="10" style="1" customWidth="1"/>
    <col min="9" max="9" width="10.1640625" style="1" customWidth="1"/>
    <col min="10" max="11" width="11" style="1" bestFit="1" customWidth="1"/>
    <col min="12" max="16384" width="10.83203125" style="1"/>
  </cols>
  <sheetData>
    <row r="1" spans="1:11">
      <c r="A1" s="3"/>
      <c r="B1" s="3"/>
      <c r="C1" s="3"/>
      <c r="D1" s="4"/>
      <c r="E1" s="3"/>
      <c r="F1" s="3"/>
      <c r="G1" s="3"/>
      <c r="H1" s="3"/>
      <c r="I1" s="3"/>
      <c r="J1" s="3"/>
    </row>
    <row r="2" spans="1:11" ht="26" customHeight="1">
      <c r="A2" s="3"/>
      <c r="B2" s="75" t="s">
        <v>58</v>
      </c>
      <c r="C2" s="75"/>
      <c r="D2" s="75"/>
      <c r="E2" s="75"/>
      <c r="F2" s="75"/>
      <c r="G2" s="75"/>
      <c r="H2" s="75"/>
      <c r="I2" s="75"/>
      <c r="J2" s="3"/>
    </row>
    <row r="3" spans="1:11" s="14" customFormat="1" ht="20" customHeight="1">
      <c r="A3" s="5"/>
      <c r="B3" s="76" t="s">
        <v>57</v>
      </c>
      <c r="C3" s="76"/>
      <c r="D3" s="76"/>
      <c r="E3" s="76"/>
      <c r="F3" s="76"/>
      <c r="G3" s="76"/>
      <c r="H3" s="76"/>
      <c r="I3" s="76"/>
      <c r="J3" s="5"/>
    </row>
    <row r="4" spans="1:11" ht="37" thickBot="1">
      <c r="A4" s="3"/>
      <c r="B4" s="23" t="s">
        <v>48</v>
      </c>
      <c r="C4" s="24" t="s">
        <v>49</v>
      </c>
      <c r="D4" s="25" t="s">
        <v>50</v>
      </c>
      <c r="E4" s="25" t="s">
        <v>51</v>
      </c>
      <c r="F4" s="25" t="s">
        <v>52</v>
      </c>
      <c r="G4" s="25" t="s">
        <v>54</v>
      </c>
      <c r="H4" s="25" t="s">
        <v>53</v>
      </c>
      <c r="I4" s="26" t="s">
        <v>55</v>
      </c>
      <c r="J4" s="4"/>
      <c r="K4" s="2"/>
    </row>
    <row r="5" spans="1:11" s="14" customFormat="1" ht="22" customHeight="1">
      <c r="A5" s="5"/>
      <c r="B5" s="17" t="s">
        <v>0</v>
      </c>
      <c r="C5" s="18" t="s">
        <v>3</v>
      </c>
      <c r="D5" s="19" t="s">
        <v>2</v>
      </c>
      <c r="E5" s="20">
        <v>3723</v>
      </c>
      <c r="F5" s="21">
        <v>77.099999999999994</v>
      </c>
      <c r="G5" s="20">
        <v>15247478</v>
      </c>
      <c r="H5" s="20">
        <v>222</v>
      </c>
      <c r="I5" s="22">
        <v>5.3143214897571909E-3</v>
      </c>
      <c r="J5" s="12"/>
      <c r="K5" s="13"/>
    </row>
    <row r="6" spans="1:11" s="14" customFormat="1" ht="22" customHeight="1">
      <c r="A6" s="5"/>
      <c r="B6" s="6" t="s">
        <v>0</v>
      </c>
      <c r="C6" s="7" t="s">
        <v>4</v>
      </c>
      <c r="D6" s="8" t="s">
        <v>2</v>
      </c>
      <c r="E6" s="9">
        <v>12730</v>
      </c>
      <c r="F6" s="10">
        <v>74.099999999999994</v>
      </c>
      <c r="G6" s="9">
        <v>33471799</v>
      </c>
      <c r="H6" s="9">
        <v>379</v>
      </c>
      <c r="I6" s="11">
        <v>4.1328821316117485E-3</v>
      </c>
      <c r="J6" s="12"/>
      <c r="K6" s="13"/>
    </row>
    <row r="7" spans="1:11" s="14" customFormat="1" ht="22" customHeight="1">
      <c r="A7" s="5"/>
      <c r="B7" s="6" t="s">
        <v>0</v>
      </c>
      <c r="C7" s="7" t="s">
        <v>5</v>
      </c>
      <c r="D7" s="8" t="s">
        <v>6</v>
      </c>
      <c r="E7" s="9">
        <v>1117</v>
      </c>
      <c r="F7" s="10">
        <v>56.6</v>
      </c>
      <c r="G7" s="9">
        <v>1971577</v>
      </c>
      <c r="H7" s="9">
        <v>42</v>
      </c>
      <c r="I7" s="11">
        <v>7.775501540137667E-3</v>
      </c>
      <c r="J7" s="12"/>
      <c r="K7" s="13"/>
    </row>
    <row r="8" spans="1:11" s="14" customFormat="1" ht="22" customHeight="1">
      <c r="A8" s="5"/>
      <c r="B8" s="6" t="s">
        <v>0</v>
      </c>
      <c r="C8" s="7" t="s">
        <v>7</v>
      </c>
      <c r="D8" s="8" t="s">
        <v>6</v>
      </c>
      <c r="E8" s="9">
        <v>94</v>
      </c>
      <c r="F8" s="10">
        <v>65.5</v>
      </c>
      <c r="G8" s="9">
        <v>28001</v>
      </c>
      <c r="H8" s="9">
        <v>4</v>
      </c>
      <c r="I8" s="11">
        <v>5.2140994964465559E-2</v>
      </c>
      <c r="J8" s="12"/>
      <c r="K8" s="13"/>
    </row>
    <row r="9" spans="1:11" s="14" customFormat="1" ht="22" customHeight="1">
      <c r="A9" s="5"/>
      <c r="B9" s="6" t="s">
        <v>0</v>
      </c>
      <c r="C9" s="7" t="s">
        <v>10</v>
      </c>
      <c r="D9" s="8" t="s">
        <v>11</v>
      </c>
      <c r="E9" s="9">
        <v>2606</v>
      </c>
      <c r="F9" s="10">
        <v>38.9</v>
      </c>
      <c r="G9" s="9">
        <v>3041743</v>
      </c>
      <c r="H9" s="9">
        <v>26</v>
      </c>
      <c r="I9" s="11">
        <v>3.1199217027868564E-3</v>
      </c>
      <c r="J9" s="12"/>
      <c r="K9" s="13"/>
    </row>
    <row r="10" spans="1:11" s="14" customFormat="1" ht="22" customHeight="1">
      <c r="A10" s="5"/>
      <c r="B10" s="6" t="s">
        <v>0</v>
      </c>
      <c r="C10" s="7" t="s">
        <v>12</v>
      </c>
      <c r="D10" s="8" t="s">
        <v>11</v>
      </c>
      <c r="E10" s="9">
        <v>13165</v>
      </c>
      <c r="F10" s="10">
        <v>21.3</v>
      </c>
      <c r="G10" s="9">
        <v>8370555</v>
      </c>
      <c r="H10" s="9">
        <v>107</v>
      </c>
      <c r="I10" s="11">
        <v>4.6657599167558182E-3</v>
      </c>
      <c r="J10" s="12"/>
      <c r="K10" s="13"/>
    </row>
    <row r="11" spans="1:11" s="14" customFormat="1" ht="22" customHeight="1">
      <c r="A11" s="5"/>
      <c r="B11" s="6" t="s">
        <v>0</v>
      </c>
      <c r="C11" s="7" t="s">
        <v>13</v>
      </c>
      <c r="D11" s="8" t="s">
        <v>11</v>
      </c>
      <c r="E11" s="9">
        <v>10769</v>
      </c>
      <c r="F11" s="10">
        <v>44.8</v>
      </c>
      <c r="G11" s="9">
        <v>14760329</v>
      </c>
      <c r="H11" s="9">
        <v>213</v>
      </c>
      <c r="I11" s="11">
        <v>5.2671590179324589E-3</v>
      </c>
      <c r="J11" s="12"/>
      <c r="K11" s="13"/>
    </row>
    <row r="12" spans="1:11" s="14" customFormat="1" ht="22" customHeight="1">
      <c r="A12" s="5"/>
      <c r="B12" s="6" t="s">
        <v>14</v>
      </c>
      <c r="C12" s="7" t="s">
        <v>15</v>
      </c>
      <c r="D12" s="8" t="s">
        <v>2</v>
      </c>
      <c r="E12" s="9">
        <v>18246</v>
      </c>
      <c r="F12" s="10">
        <v>85.9</v>
      </c>
      <c r="G12" s="9">
        <v>73012687</v>
      </c>
      <c r="H12" s="9">
        <v>5088</v>
      </c>
      <c r="I12" s="11">
        <v>2.543557943566712E-2</v>
      </c>
      <c r="J12" s="12"/>
      <c r="K12" s="13"/>
    </row>
    <row r="13" spans="1:11" s="14" customFormat="1" ht="22" customHeight="1">
      <c r="A13" s="5"/>
      <c r="B13" s="6" t="s">
        <v>14</v>
      </c>
      <c r="C13" s="7" t="s">
        <v>17</v>
      </c>
      <c r="D13" s="8" t="s">
        <v>18</v>
      </c>
      <c r="E13" s="9">
        <v>886</v>
      </c>
      <c r="F13" s="10">
        <v>92.5</v>
      </c>
      <c r="G13" s="9">
        <v>3865650</v>
      </c>
      <c r="H13" s="9">
        <v>94</v>
      </c>
      <c r="I13" s="11">
        <v>8.8756095352657376E-3</v>
      </c>
      <c r="J13" s="12"/>
      <c r="K13" s="13"/>
    </row>
    <row r="14" spans="1:11" s="14" customFormat="1" ht="22" customHeight="1">
      <c r="A14" s="5"/>
      <c r="B14" s="6" t="s">
        <v>14</v>
      </c>
      <c r="C14" s="7" t="s">
        <v>19</v>
      </c>
      <c r="D14" s="8" t="s">
        <v>6</v>
      </c>
      <c r="E14" s="9">
        <v>9523</v>
      </c>
      <c r="F14" s="10">
        <v>74.599999999999994</v>
      </c>
      <c r="G14" s="9">
        <v>22415536</v>
      </c>
      <c r="H14" s="9">
        <v>767</v>
      </c>
      <c r="I14" s="11">
        <v>1.2489328829790196E-2</v>
      </c>
      <c r="J14" s="12"/>
      <c r="K14" s="13"/>
    </row>
    <row r="15" spans="1:11" s="14" customFormat="1" ht="22" customHeight="1">
      <c r="A15" s="5"/>
      <c r="B15" s="6" t="s">
        <v>14</v>
      </c>
      <c r="C15" s="7" t="s">
        <v>20</v>
      </c>
      <c r="D15" s="8" t="s">
        <v>6</v>
      </c>
      <c r="E15" s="9">
        <v>79</v>
      </c>
      <c r="F15" s="10">
        <v>14.2</v>
      </c>
      <c r="G15" s="9">
        <v>34199</v>
      </c>
      <c r="H15" s="9">
        <v>0</v>
      </c>
      <c r="I15" s="11">
        <v>0</v>
      </c>
      <c r="J15" s="12"/>
      <c r="K15" s="13"/>
    </row>
    <row r="16" spans="1:11" s="14" customFormat="1" ht="22" customHeight="1">
      <c r="A16" s="5"/>
      <c r="B16" s="6" t="s">
        <v>14</v>
      </c>
      <c r="C16" s="7" t="s">
        <v>21</v>
      </c>
      <c r="D16" s="8" t="s">
        <v>6</v>
      </c>
      <c r="E16" s="9">
        <v>14417</v>
      </c>
      <c r="F16" s="10">
        <v>63.2</v>
      </c>
      <c r="G16" s="9">
        <v>28889880</v>
      </c>
      <c r="H16" s="9">
        <v>1169</v>
      </c>
      <c r="I16" s="11">
        <v>1.4769358682002142E-2</v>
      </c>
      <c r="J16" s="12"/>
      <c r="K16" s="13"/>
    </row>
    <row r="17" spans="1:11" s="14" customFormat="1" ht="22" customHeight="1">
      <c r="A17" s="5"/>
      <c r="B17" s="6" t="s">
        <v>14</v>
      </c>
      <c r="C17" s="7" t="s">
        <v>22</v>
      </c>
      <c r="D17" s="8" t="s">
        <v>9</v>
      </c>
      <c r="E17" s="9">
        <v>1174</v>
      </c>
      <c r="F17" s="10">
        <v>60.7</v>
      </c>
      <c r="G17" s="9">
        <v>2308066</v>
      </c>
      <c r="H17" s="9">
        <v>106</v>
      </c>
      <c r="I17" s="11">
        <v>1.6762952185942689E-2</v>
      </c>
      <c r="J17" s="12"/>
      <c r="K17" s="13"/>
    </row>
    <row r="18" spans="1:11" s="14" customFormat="1" ht="22" customHeight="1">
      <c r="A18" s="5"/>
      <c r="B18" s="6" t="s">
        <v>14</v>
      </c>
      <c r="C18" s="7" t="s">
        <v>23</v>
      </c>
      <c r="D18" s="8" t="s">
        <v>11</v>
      </c>
      <c r="E18" s="9">
        <v>1262</v>
      </c>
      <c r="F18" s="10">
        <v>37.700000000000003</v>
      </c>
      <c r="G18" s="9">
        <v>35980397</v>
      </c>
      <c r="H18" s="9">
        <v>2009</v>
      </c>
      <c r="I18" s="11">
        <v>2.0380125322130273E-2</v>
      </c>
      <c r="J18" s="12"/>
      <c r="K18" s="13"/>
    </row>
    <row r="19" spans="1:11" s="14" customFormat="1" ht="22" customHeight="1">
      <c r="A19" s="5"/>
      <c r="B19" s="6" t="s">
        <v>14</v>
      </c>
      <c r="C19" s="7" t="s">
        <v>24</v>
      </c>
      <c r="D19" s="8" t="s">
        <v>11</v>
      </c>
      <c r="E19" s="9">
        <v>19821</v>
      </c>
      <c r="F19" s="10">
        <v>33.1</v>
      </c>
      <c r="G19" s="9">
        <v>20282831</v>
      </c>
      <c r="H19" s="9">
        <v>776</v>
      </c>
      <c r="I19" s="11">
        <v>1.3964520041605631E-2</v>
      </c>
      <c r="J19" s="12"/>
      <c r="K19" s="13"/>
    </row>
    <row r="20" spans="1:11" s="14" customFormat="1" ht="22" customHeight="1">
      <c r="A20" s="5"/>
      <c r="B20" s="6" t="s">
        <v>14</v>
      </c>
      <c r="C20" s="7" t="s">
        <v>25</v>
      </c>
      <c r="D20" s="8" t="s">
        <v>11</v>
      </c>
      <c r="E20" s="9">
        <v>12623</v>
      </c>
      <c r="F20" s="10">
        <v>24.9</v>
      </c>
      <c r="G20" s="9">
        <v>9581690</v>
      </c>
      <c r="H20" s="9">
        <v>200</v>
      </c>
      <c r="I20" s="11">
        <v>7.618697745387296E-3</v>
      </c>
      <c r="J20" s="12"/>
      <c r="K20" s="13"/>
    </row>
    <row r="21" spans="1:11" s="14" customFormat="1" ht="22" customHeight="1">
      <c r="A21" s="5"/>
      <c r="B21" s="6" t="s">
        <v>14</v>
      </c>
      <c r="C21" s="7" t="s">
        <v>26</v>
      </c>
      <c r="D21" s="8" t="s">
        <v>27</v>
      </c>
      <c r="E21" s="9">
        <v>10751</v>
      </c>
      <c r="F21" s="10">
        <v>22.8</v>
      </c>
      <c r="G21" s="9">
        <v>7420673</v>
      </c>
      <c r="H21" s="9">
        <v>225</v>
      </c>
      <c r="I21" s="11">
        <v>1.1067055508307671E-2</v>
      </c>
      <c r="J21" s="12"/>
      <c r="K21" s="13"/>
    </row>
    <row r="22" spans="1:11" s="14" customFormat="1" ht="22" customHeight="1">
      <c r="A22" s="5"/>
      <c r="B22" s="6" t="s">
        <v>14</v>
      </c>
      <c r="C22" s="7" t="s">
        <v>28</v>
      </c>
      <c r="D22" s="8" t="s">
        <v>27</v>
      </c>
      <c r="E22" s="9">
        <v>1519</v>
      </c>
      <c r="F22" s="10">
        <v>24.8</v>
      </c>
      <c r="G22" s="9">
        <v>1162153</v>
      </c>
      <c r="H22" s="9">
        <v>166</v>
      </c>
      <c r="I22" s="11">
        <v>5.2135992420963506E-2</v>
      </c>
      <c r="J22" s="12"/>
      <c r="K22" s="13"/>
    </row>
    <row r="23" spans="1:11" s="14" customFormat="1" ht="22" customHeight="1">
      <c r="A23" s="5"/>
      <c r="B23" s="6" t="s">
        <v>14</v>
      </c>
      <c r="C23" s="7" t="s">
        <v>29</v>
      </c>
      <c r="D23" s="8" t="s">
        <v>30</v>
      </c>
      <c r="E23" s="9">
        <v>20393</v>
      </c>
      <c r="F23" s="10">
        <v>13.6</v>
      </c>
      <c r="G23" s="9">
        <v>7687402</v>
      </c>
      <c r="H23" s="9">
        <v>191</v>
      </c>
      <c r="I23" s="11">
        <v>9.0687334940985249E-3</v>
      </c>
      <c r="J23" s="12"/>
      <c r="K23" s="13"/>
    </row>
    <row r="24" spans="1:11" s="14" customFormat="1" ht="22" customHeight="1">
      <c r="A24" s="5"/>
      <c r="B24" s="6" t="s">
        <v>14</v>
      </c>
      <c r="C24" s="7" t="s">
        <v>32</v>
      </c>
      <c r="D24" s="8" t="s">
        <v>30</v>
      </c>
      <c r="E24" s="9">
        <v>310</v>
      </c>
      <c r="F24" s="10">
        <v>6.6</v>
      </c>
      <c r="G24" s="9">
        <v>50625</v>
      </c>
      <c r="H24" s="9">
        <v>2</v>
      </c>
      <c r="I24" s="11">
        <v>1.4419753086419752E-2</v>
      </c>
      <c r="J24" s="12"/>
      <c r="K24" s="13"/>
    </row>
    <row r="25" spans="1:11" s="14" customFormat="1" ht="22" customHeight="1">
      <c r="A25" s="5"/>
      <c r="B25" s="6" t="s">
        <v>40</v>
      </c>
      <c r="C25" s="7" t="s">
        <v>35</v>
      </c>
      <c r="D25" s="8" t="s">
        <v>2</v>
      </c>
      <c r="E25" s="9">
        <v>94</v>
      </c>
      <c r="F25" s="10">
        <v>91.3</v>
      </c>
      <c r="G25" s="9">
        <v>341208</v>
      </c>
      <c r="H25" s="9">
        <v>10</v>
      </c>
      <c r="I25" s="11">
        <v>1.0697287285175024E-2</v>
      </c>
      <c r="J25" s="12"/>
      <c r="K25" s="13"/>
    </row>
    <row r="26" spans="1:11" s="14" customFormat="1" ht="22" customHeight="1">
      <c r="A26" s="5"/>
      <c r="B26" s="6" t="s">
        <v>40</v>
      </c>
      <c r="C26" s="7" t="s">
        <v>37</v>
      </c>
      <c r="D26" s="8" t="s">
        <v>27</v>
      </c>
      <c r="E26" s="9">
        <v>38182</v>
      </c>
      <c r="F26" s="10">
        <v>26</v>
      </c>
      <c r="G26" s="9">
        <v>30315447</v>
      </c>
      <c r="H26" s="9">
        <v>745</v>
      </c>
      <c r="I26" s="11">
        <v>8.9698495951585338E-3</v>
      </c>
      <c r="J26" s="12"/>
      <c r="K26" s="13"/>
    </row>
    <row r="27" spans="1:11" s="14" customFormat="1" ht="22" customHeight="1">
      <c r="A27" s="5"/>
      <c r="B27" s="6" t="s">
        <v>40</v>
      </c>
      <c r="C27" s="7" t="s">
        <v>38</v>
      </c>
      <c r="D27" s="8" t="s">
        <v>27</v>
      </c>
      <c r="E27" s="9">
        <v>552</v>
      </c>
      <c r="F27" s="10">
        <v>20.7</v>
      </c>
      <c r="G27" s="9">
        <v>340468</v>
      </c>
      <c r="H27" s="9">
        <v>15</v>
      </c>
      <c r="I27" s="11">
        <v>1.6080806419399182E-2</v>
      </c>
      <c r="J27" s="12"/>
      <c r="K27" s="13"/>
    </row>
    <row r="28" spans="1:11" s="14" customFormat="1" ht="22" customHeight="1">
      <c r="A28" s="5"/>
      <c r="B28" s="6" t="s">
        <v>40</v>
      </c>
      <c r="C28" s="7" t="s">
        <v>39</v>
      </c>
      <c r="D28" s="8" t="s">
        <v>30</v>
      </c>
      <c r="E28" s="9">
        <v>3751</v>
      </c>
      <c r="F28" s="10">
        <v>6.9</v>
      </c>
      <c r="G28" s="9">
        <v>649563</v>
      </c>
      <c r="H28" s="9">
        <v>15</v>
      </c>
      <c r="I28" s="11">
        <v>8.4287436322573791E-3</v>
      </c>
      <c r="J28" s="12"/>
      <c r="K28" s="13"/>
    </row>
    <row r="29" spans="1:11" s="14" customFormat="1" ht="22" customHeight="1">
      <c r="A29" s="5"/>
      <c r="B29" s="6" t="s">
        <v>40</v>
      </c>
      <c r="C29" s="7" t="s">
        <v>41</v>
      </c>
      <c r="D29" s="8" t="s">
        <v>30</v>
      </c>
      <c r="E29" s="9">
        <v>5936</v>
      </c>
      <c r="F29" s="10">
        <v>14.7</v>
      </c>
      <c r="G29" s="9">
        <v>2487936</v>
      </c>
      <c r="H29" s="9">
        <v>100</v>
      </c>
      <c r="I29" s="11">
        <v>1.4670795390235119E-2</v>
      </c>
      <c r="J29" s="12"/>
      <c r="K29" s="13"/>
    </row>
    <row r="30" spans="1:11" s="14" customFormat="1" ht="22" customHeight="1">
      <c r="A30" s="5"/>
      <c r="B30" s="6" t="s">
        <v>40</v>
      </c>
      <c r="C30" s="7" t="s">
        <v>42</v>
      </c>
      <c r="D30" s="8" t="s">
        <v>30</v>
      </c>
      <c r="E30" s="9">
        <v>5286</v>
      </c>
      <c r="F30" s="10">
        <v>12.9</v>
      </c>
      <c r="G30" s="9">
        <v>1969538</v>
      </c>
      <c r="H30" s="9">
        <v>35</v>
      </c>
      <c r="I30" s="11">
        <v>6.4862927244866558E-3</v>
      </c>
      <c r="J30" s="12"/>
      <c r="K30" s="13"/>
    </row>
    <row r="31" spans="1:11" s="14" customFormat="1" ht="22" customHeight="1">
      <c r="A31" s="5"/>
      <c r="B31" s="6" t="s">
        <v>43</v>
      </c>
      <c r="C31" s="7" t="s">
        <v>45</v>
      </c>
      <c r="D31" s="8" t="s">
        <v>27</v>
      </c>
      <c r="E31" s="9">
        <v>8410</v>
      </c>
      <c r="F31" s="10">
        <v>24.8</v>
      </c>
      <c r="G31" s="9">
        <v>6249829</v>
      </c>
      <c r="H31" s="9">
        <v>45</v>
      </c>
      <c r="I31" s="11">
        <v>2.628071904047295E-3</v>
      </c>
      <c r="J31" s="12"/>
      <c r="K31" s="13"/>
    </row>
    <row r="32" spans="1:11" s="14" customFormat="1" ht="22" customHeight="1">
      <c r="A32" s="5"/>
      <c r="B32" s="6" t="s">
        <v>43</v>
      </c>
      <c r="C32" s="7" t="s">
        <v>46</v>
      </c>
      <c r="D32" s="8" t="s">
        <v>30</v>
      </c>
      <c r="E32" s="9">
        <v>2701</v>
      </c>
      <c r="F32" s="10">
        <v>14.9</v>
      </c>
      <c r="G32" s="9">
        <v>1204738</v>
      </c>
      <c r="H32" s="9">
        <v>4</v>
      </c>
      <c r="I32" s="11">
        <v>1.211881753543094E-3</v>
      </c>
      <c r="J32" s="12"/>
      <c r="K32" s="13"/>
    </row>
    <row r="33" spans="1:11" s="14" customFormat="1" ht="22" customHeight="1" thickBot="1">
      <c r="A33" s="5"/>
      <c r="B33" s="31" t="s">
        <v>43</v>
      </c>
      <c r="C33" s="32" t="s">
        <v>47</v>
      </c>
      <c r="D33" s="33" t="s">
        <v>30</v>
      </c>
      <c r="E33" s="34">
        <v>10801</v>
      </c>
      <c r="F33" s="35">
        <v>4.5999999999999996</v>
      </c>
      <c r="G33" s="34">
        <v>1313668</v>
      </c>
      <c r="H33" s="34">
        <v>13</v>
      </c>
      <c r="I33" s="36">
        <v>3.6120237381134352E-3</v>
      </c>
      <c r="J33" s="12"/>
      <c r="K33" s="13"/>
    </row>
    <row r="34" spans="1:11" s="16" customFormat="1" ht="26" customHeight="1">
      <c r="A34" s="15"/>
      <c r="B34" s="15"/>
      <c r="C34" s="15"/>
      <c r="D34" s="27" t="s">
        <v>56</v>
      </c>
      <c r="E34" s="28">
        <f>SUM(E5:E33)</f>
        <v>230921</v>
      </c>
      <c r="F34" s="29"/>
      <c r="G34" s="28">
        <f>SUM(G5:G33)</f>
        <v>334455666</v>
      </c>
      <c r="H34" s="28">
        <f>SUM(H5:H33)</f>
        <v>12768</v>
      </c>
      <c r="I34" s="30">
        <f t="shared" ref="I34" si="0">H34/(G34/365)</f>
        <v>1.3934044101378747E-2</v>
      </c>
      <c r="J34" s="15"/>
    </row>
    <row r="35" spans="1:11">
      <c r="A35" s="3"/>
      <c r="B35" s="3"/>
      <c r="C35" s="3"/>
      <c r="D35" s="4"/>
      <c r="E35" s="3"/>
      <c r="F35" s="3"/>
      <c r="G35" s="3"/>
      <c r="H35" s="3"/>
      <c r="I35" s="3"/>
      <c r="J35" s="3"/>
    </row>
    <row r="36" spans="1:11">
      <c r="A36" s="3"/>
      <c r="B36" s="3"/>
      <c r="C36" s="3"/>
      <c r="D36" s="4"/>
      <c r="E36" s="3"/>
      <c r="F36" s="3"/>
      <c r="G36" s="3"/>
      <c r="H36" s="3"/>
      <c r="I36" s="3"/>
      <c r="J36" s="3"/>
    </row>
    <row r="37" spans="1:11">
      <c r="A37" s="3"/>
      <c r="B37" s="3"/>
      <c r="C37" s="3"/>
      <c r="D37" s="4"/>
      <c r="E37" s="3"/>
      <c r="F37" s="3"/>
      <c r="G37" s="3"/>
      <c r="H37" s="3"/>
      <c r="I37" s="3"/>
      <c r="J37" s="3"/>
    </row>
    <row r="38" spans="1:11">
      <c r="A38" s="3"/>
      <c r="B38" s="3"/>
      <c r="C38" s="3"/>
      <c r="D38" s="4"/>
      <c r="E38" s="3"/>
      <c r="F38" s="3"/>
      <c r="G38" s="3"/>
      <c r="H38" s="3"/>
      <c r="I38" s="3"/>
      <c r="J38" s="3"/>
    </row>
    <row r="39" spans="1:11">
      <c r="A39" s="3"/>
      <c r="B39" s="3"/>
      <c r="C39" s="3"/>
      <c r="D39" s="4"/>
      <c r="E39" s="3"/>
      <c r="F39" s="3"/>
      <c r="G39" s="3"/>
      <c r="H39" s="3"/>
      <c r="I39" s="3"/>
      <c r="J39" s="3"/>
    </row>
    <row r="40" spans="1:11">
      <c r="A40" s="3"/>
      <c r="B40" s="3"/>
      <c r="C40" s="3"/>
      <c r="D40" s="4"/>
      <c r="E40" s="3"/>
      <c r="F40" s="3"/>
      <c r="G40" s="3"/>
      <c r="H40" s="3"/>
      <c r="I40" s="3"/>
      <c r="J40" s="3"/>
    </row>
  </sheetData>
  <mergeCells count="2">
    <mergeCell ref="B2:I2"/>
    <mergeCell ref="B3:I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E7B25-3D08-4240-B991-882E9BF4CB79}">
  <dimension ref="A1:K34"/>
  <sheetViews>
    <sheetView zoomScale="130" zoomScaleNormal="130" workbookViewId="0">
      <selection activeCell="G40" sqref="G40"/>
    </sheetView>
  </sheetViews>
  <sheetFormatPr baseColWidth="10" defaultRowHeight="17"/>
  <cols>
    <col min="1" max="1" width="10.83203125" style="1"/>
    <col min="2" max="2" width="9.83203125" style="1" customWidth="1"/>
    <col min="3" max="3" width="21.83203125" style="1" customWidth="1"/>
    <col min="4" max="4" width="7" style="2" customWidth="1"/>
    <col min="5" max="5" width="11" style="1" customWidth="1"/>
    <col min="6" max="6" width="10.83203125" style="1" customWidth="1"/>
    <col min="7" max="7" width="15.83203125" style="1" customWidth="1"/>
    <col min="8" max="8" width="10" style="1" customWidth="1"/>
    <col min="9" max="9" width="10.1640625" style="1" customWidth="1"/>
    <col min="10" max="11" width="11" style="1" bestFit="1" customWidth="1"/>
    <col min="12" max="16384" width="10.83203125" style="1"/>
  </cols>
  <sheetData>
    <row r="1" spans="1:11">
      <c r="A1" s="3"/>
      <c r="B1" s="3"/>
      <c r="C1" s="3"/>
      <c r="D1" s="4"/>
      <c r="E1" s="3"/>
      <c r="F1" s="3"/>
      <c r="G1" s="3"/>
      <c r="H1" s="3"/>
      <c r="I1" s="3"/>
      <c r="J1" s="3"/>
    </row>
    <row r="2" spans="1:11" ht="26" customHeight="1">
      <c r="A2" s="3"/>
      <c r="B2" s="75" t="s">
        <v>77</v>
      </c>
      <c r="C2" s="75"/>
      <c r="D2" s="75"/>
      <c r="E2" s="75"/>
      <c r="F2" s="75"/>
      <c r="G2" s="75"/>
      <c r="H2" s="75"/>
      <c r="I2" s="75"/>
      <c r="J2" s="3"/>
    </row>
    <row r="3" spans="1:11" s="14" customFormat="1" ht="20" customHeight="1">
      <c r="A3" s="5"/>
      <c r="B3" s="76" t="s">
        <v>59</v>
      </c>
      <c r="C3" s="76"/>
      <c r="D3" s="76"/>
      <c r="E3" s="76"/>
      <c r="F3" s="76"/>
      <c r="G3" s="76"/>
      <c r="H3" s="76"/>
      <c r="I3" s="76"/>
      <c r="J3" s="5"/>
    </row>
    <row r="4" spans="1:11" ht="37" thickBot="1">
      <c r="A4" s="3"/>
      <c r="B4" s="23" t="s">
        <v>48</v>
      </c>
      <c r="C4" s="24" t="s">
        <v>49</v>
      </c>
      <c r="D4" s="25" t="s">
        <v>50</v>
      </c>
      <c r="E4" s="25" t="s">
        <v>51</v>
      </c>
      <c r="F4" s="25" t="s">
        <v>52</v>
      </c>
      <c r="G4" s="25" t="s">
        <v>54</v>
      </c>
      <c r="H4" s="25" t="s">
        <v>53</v>
      </c>
      <c r="I4" s="26" t="s">
        <v>55</v>
      </c>
      <c r="J4" s="4"/>
      <c r="K4" s="2"/>
    </row>
    <row r="5" spans="1:11" s="14" customFormat="1" ht="22" customHeight="1">
      <c r="A5" s="5"/>
      <c r="B5" s="17" t="s">
        <v>14</v>
      </c>
      <c r="C5" s="18" t="s">
        <v>15</v>
      </c>
      <c r="D5" s="19" t="s">
        <v>2</v>
      </c>
      <c r="E5" s="20">
        <v>18246</v>
      </c>
      <c r="F5" s="21">
        <v>85.9</v>
      </c>
      <c r="G5" s="20">
        <v>73012687</v>
      </c>
      <c r="H5" s="20">
        <v>5088</v>
      </c>
      <c r="I5" s="22">
        <v>2.543557943566712E-2</v>
      </c>
      <c r="J5" s="12"/>
      <c r="K5" s="13"/>
    </row>
    <row r="6" spans="1:11" s="14" customFormat="1" ht="22" customHeight="1">
      <c r="A6" s="5"/>
      <c r="B6" s="6" t="s">
        <v>14</v>
      </c>
      <c r="C6" s="7" t="s">
        <v>23</v>
      </c>
      <c r="D6" s="8" t="s">
        <v>11</v>
      </c>
      <c r="E6" s="9">
        <v>1262</v>
      </c>
      <c r="F6" s="10">
        <v>37.700000000000003</v>
      </c>
      <c r="G6" s="9">
        <v>35980397</v>
      </c>
      <c r="H6" s="9">
        <v>2009</v>
      </c>
      <c r="I6" s="11">
        <v>2.0380125322130273E-2</v>
      </c>
      <c r="J6" s="12"/>
      <c r="K6" s="13"/>
    </row>
    <row r="7" spans="1:11" s="14" customFormat="1" ht="22" customHeight="1">
      <c r="A7" s="5"/>
      <c r="B7" s="6" t="s">
        <v>0</v>
      </c>
      <c r="C7" s="7" t="s">
        <v>4</v>
      </c>
      <c r="D7" s="8" t="s">
        <v>2</v>
      </c>
      <c r="E7" s="9">
        <v>12730</v>
      </c>
      <c r="F7" s="10">
        <v>74.099999999999994</v>
      </c>
      <c r="G7" s="9">
        <v>33471799</v>
      </c>
      <c r="H7" s="9">
        <v>379</v>
      </c>
      <c r="I7" s="11">
        <v>4.1328821316117485E-3</v>
      </c>
      <c r="J7" s="12"/>
      <c r="K7" s="13"/>
    </row>
    <row r="8" spans="1:11" s="14" customFormat="1" ht="22" customHeight="1">
      <c r="A8" s="5"/>
      <c r="B8" s="6" t="s">
        <v>40</v>
      </c>
      <c r="C8" s="7" t="s">
        <v>37</v>
      </c>
      <c r="D8" s="8" t="s">
        <v>27</v>
      </c>
      <c r="E8" s="9">
        <v>38182</v>
      </c>
      <c r="F8" s="10">
        <v>26</v>
      </c>
      <c r="G8" s="9">
        <v>30315447</v>
      </c>
      <c r="H8" s="9">
        <v>745</v>
      </c>
      <c r="I8" s="11">
        <v>8.9698495951585338E-3</v>
      </c>
      <c r="J8" s="12"/>
      <c r="K8" s="13"/>
    </row>
    <row r="9" spans="1:11" s="14" customFormat="1" ht="22" customHeight="1">
      <c r="A9" s="5"/>
      <c r="B9" s="6" t="s">
        <v>14</v>
      </c>
      <c r="C9" s="7" t="s">
        <v>21</v>
      </c>
      <c r="D9" s="8" t="s">
        <v>6</v>
      </c>
      <c r="E9" s="9">
        <v>14417</v>
      </c>
      <c r="F9" s="10">
        <v>63.2</v>
      </c>
      <c r="G9" s="9">
        <v>28889880</v>
      </c>
      <c r="H9" s="9">
        <v>1169</v>
      </c>
      <c r="I9" s="11">
        <v>1.4769358682002142E-2</v>
      </c>
      <c r="J9" s="12"/>
      <c r="K9" s="13"/>
    </row>
    <row r="10" spans="1:11" s="14" customFormat="1" ht="22" customHeight="1">
      <c r="A10" s="5"/>
      <c r="B10" s="6" t="s">
        <v>14</v>
      </c>
      <c r="C10" s="7" t="s">
        <v>19</v>
      </c>
      <c r="D10" s="8" t="s">
        <v>6</v>
      </c>
      <c r="E10" s="9">
        <v>9523</v>
      </c>
      <c r="F10" s="10">
        <v>74.599999999999994</v>
      </c>
      <c r="G10" s="9">
        <v>22415536</v>
      </c>
      <c r="H10" s="9">
        <v>767</v>
      </c>
      <c r="I10" s="11">
        <v>1.2489328829790196E-2</v>
      </c>
      <c r="J10" s="12"/>
      <c r="K10" s="13"/>
    </row>
    <row r="11" spans="1:11" s="14" customFormat="1" ht="22" customHeight="1">
      <c r="A11" s="5"/>
      <c r="B11" s="6" t="s">
        <v>14</v>
      </c>
      <c r="C11" s="7" t="s">
        <v>24</v>
      </c>
      <c r="D11" s="8" t="s">
        <v>11</v>
      </c>
      <c r="E11" s="9">
        <v>19821</v>
      </c>
      <c r="F11" s="10">
        <v>33.1</v>
      </c>
      <c r="G11" s="9">
        <v>20282831</v>
      </c>
      <c r="H11" s="9">
        <v>776</v>
      </c>
      <c r="I11" s="11">
        <v>1.3964520041605631E-2</v>
      </c>
      <c r="J11" s="12"/>
      <c r="K11" s="13"/>
    </row>
    <row r="12" spans="1:11" s="14" customFormat="1" ht="22" customHeight="1">
      <c r="A12" s="5"/>
      <c r="B12" s="6" t="s">
        <v>0</v>
      </c>
      <c r="C12" s="7" t="s">
        <v>3</v>
      </c>
      <c r="D12" s="8" t="s">
        <v>2</v>
      </c>
      <c r="E12" s="9">
        <v>3723</v>
      </c>
      <c r="F12" s="10">
        <v>77.099999999999994</v>
      </c>
      <c r="G12" s="9">
        <v>15247478</v>
      </c>
      <c r="H12" s="9">
        <v>222</v>
      </c>
      <c r="I12" s="11">
        <v>5.3143214897571909E-3</v>
      </c>
      <c r="J12" s="12"/>
      <c r="K12" s="13"/>
    </row>
    <row r="13" spans="1:11" s="14" customFormat="1" ht="22" customHeight="1">
      <c r="A13" s="5"/>
      <c r="B13" s="6" t="s">
        <v>0</v>
      </c>
      <c r="C13" s="7" t="s">
        <v>13</v>
      </c>
      <c r="D13" s="8" t="s">
        <v>11</v>
      </c>
      <c r="E13" s="9">
        <v>10769</v>
      </c>
      <c r="F13" s="10">
        <v>44.8</v>
      </c>
      <c r="G13" s="9">
        <v>14760329</v>
      </c>
      <c r="H13" s="9">
        <v>213</v>
      </c>
      <c r="I13" s="11">
        <v>5.2671590179324589E-3</v>
      </c>
      <c r="J13" s="12"/>
      <c r="K13" s="13"/>
    </row>
    <row r="14" spans="1:11" s="14" customFormat="1" ht="22" customHeight="1">
      <c r="A14" s="5"/>
      <c r="B14" s="6" t="s">
        <v>14</v>
      </c>
      <c r="C14" s="7" t="s">
        <v>25</v>
      </c>
      <c r="D14" s="8" t="s">
        <v>11</v>
      </c>
      <c r="E14" s="9">
        <v>12623</v>
      </c>
      <c r="F14" s="10">
        <v>24.9</v>
      </c>
      <c r="G14" s="9">
        <v>9581690</v>
      </c>
      <c r="H14" s="9">
        <v>200</v>
      </c>
      <c r="I14" s="11">
        <v>7.618697745387296E-3</v>
      </c>
      <c r="J14" s="12"/>
      <c r="K14" s="13"/>
    </row>
    <row r="15" spans="1:11" s="14" customFormat="1" ht="22" customHeight="1">
      <c r="A15" s="5"/>
      <c r="B15" s="6" t="s">
        <v>0</v>
      </c>
      <c r="C15" s="7" t="s">
        <v>12</v>
      </c>
      <c r="D15" s="8" t="s">
        <v>11</v>
      </c>
      <c r="E15" s="9">
        <v>13165</v>
      </c>
      <c r="F15" s="10">
        <v>21.3</v>
      </c>
      <c r="G15" s="9">
        <v>8370555</v>
      </c>
      <c r="H15" s="9">
        <v>107</v>
      </c>
      <c r="I15" s="11">
        <v>4.6657599167558182E-3</v>
      </c>
      <c r="J15" s="12"/>
      <c r="K15" s="13"/>
    </row>
    <row r="16" spans="1:11" s="14" customFormat="1" ht="22" customHeight="1">
      <c r="A16" s="5"/>
      <c r="B16" s="6" t="s">
        <v>14</v>
      </c>
      <c r="C16" s="7" t="s">
        <v>29</v>
      </c>
      <c r="D16" s="8" t="s">
        <v>30</v>
      </c>
      <c r="E16" s="9">
        <v>20393</v>
      </c>
      <c r="F16" s="10">
        <v>13.6</v>
      </c>
      <c r="G16" s="9">
        <v>7687402</v>
      </c>
      <c r="H16" s="9">
        <v>191</v>
      </c>
      <c r="I16" s="11">
        <v>9.0687334940985249E-3</v>
      </c>
      <c r="J16" s="12"/>
      <c r="K16" s="13"/>
    </row>
    <row r="17" spans="1:11" s="14" customFormat="1" ht="22" customHeight="1">
      <c r="A17" s="5"/>
      <c r="B17" s="6" t="s">
        <v>14</v>
      </c>
      <c r="C17" s="7" t="s">
        <v>26</v>
      </c>
      <c r="D17" s="8" t="s">
        <v>27</v>
      </c>
      <c r="E17" s="9">
        <v>10751</v>
      </c>
      <c r="F17" s="10">
        <v>22.8</v>
      </c>
      <c r="G17" s="9">
        <v>7420673</v>
      </c>
      <c r="H17" s="9">
        <v>225</v>
      </c>
      <c r="I17" s="11">
        <v>1.1067055508307671E-2</v>
      </c>
      <c r="J17" s="12"/>
      <c r="K17" s="13"/>
    </row>
    <row r="18" spans="1:11" s="14" customFormat="1" ht="22" customHeight="1">
      <c r="A18" s="5"/>
      <c r="B18" s="6" t="s">
        <v>43</v>
      </c>
      <c r="C18" s="7" t="s">
        <v>45</v>
      </c>
      <c r="D18" s="8" t="s">
        <v>27</v>
      </c>
      <c r="E18" s="9">
        <v>8410</v>
      </c>
      <c r="F18" s="10">
        <v>24.8</v>
      </c>
      <c r="G18" s="9">
        <v>6249829</v>
      </c>
      <c r="H18" s="9">
        <v>45</v>
      </c>
      <c r="I18" s="11">
        <v>2.628071904047295E-3</v>
      </c>
      <c r="J18" s="12"/>
      <c r="K18" s="13"/>
    </row>
    <row r="19" spans="1:11" s="14" customFormat="1" ht="22" customHeight="1">
      <c r="A19" s="5"/>
      <c r="B19" s="6" t="s">
        <v>14</v>
      </c>
      <c r="C19" s="7" t="s">
        <v>17</v>
      </c>
      <c r="D19" s="8" t="s">
        <v>18</v>
      </c>
      <c r="E19" s="9">
        <v>886</v>
      </c>
      <c r="F19" s="10">
        <v>92.5</v>
      </c>
      <c r="G19" s="9">
        <v>3865650</v>
      </c>
      <c r="H19" s="9">
        <v>94</v>
      </c>
      <c r="I19" s="11">
        <v>8.8756095352657376E-3</v>
      </c>
      <c r="J19" s="12"/>
      <c r="K19" s="13"/>
    </row>
    <row r="20" spans="1:11" s="14" customFormat="1" ht="22" customHeight="1">
      <c r="A20" s="5"/>
      <c r="B20" s="6" t="s">
        <v>0</v>
      </c>
      <c r="C20" s="7" t="s">
        <v>10</v>
      </c>
      <c r="D20" s="8" t="s">
        <v>11</v>
      </c>
      <c r="E20" s="9">
        <v>2606</v>
      </c>
      <c r="F20" s="10">
        <v>38.9</v>
      </c>
      <c r="G20" s="9">
        <v>3041743</v>
      </c>
      <c r="H20" s="9">
        <v>26</v>
      </c>
      <c r="I20" s="11">
        <v>3.1199217027868564E-3</v>
      </c>
      <c r="J20" s="12"/>
      <c r="K20" s="13"/>
    </row>
    <row r="21" spans="1:11" s="14" customFormat="1" ht="22" customHeight="1">
      <c r="A21" s="5"/>
      <c r="B21" s="6" t="s">
        <v>40</v>
      </c>
      <c r="C21" s="7" t="s">
        <v>41</v>
      </c>
      <c r="D21" s="8" t="s">
        <v>30</v>
      </c>
      <c r="E21" s="9">
        <v>5936</v>
      </c>
      <c r="F21" s="10">
        <v>14.7</v>
      </c>
      <c r="G21" s="9">
        <v>2487936</v>
      </c>
      <c r="H21" s="9">
        <v>100</v>
      </c>
      <c r="I21" s="11">
        <v>1.4670795390235119E-2</v>
      </c>
      <c r="J21" s="12"/>
      <c r="K21" s="13"/>
    </row>
    <row r="22" spans="1:11" s="14" customFormat="1" ht="22" customHeight="1">
      <c r="A22" s="5"/>
      <c r="B22" s="6" t="s">
        <v>14</v>
      </c>
      <c r="C22" s="7" t="s">
        <v>22</v>
      </c>
      <c r="D22" s="8" t="s">
        <v>9</v>
      </c>
      <c r="E22" s="9">
        <v>1174</v>
      </c>
      <c r="F22" s="10">
        <v>60.7</v>
      </c>
      <c r="G22" s="9">
        <v>2308066</v>
      </c>
      <c r="H22" s="9">
        <v>106</v>
      </c>
      <c r="I22" s="11">
        <v>1.6762952185942689E-2</v>
      </c>
      <c r="J22" s="12"/>
      <c r="K22" s="13"/>
    </row>
    <row r="23" spans="1:11" s="14" customFormat="1" ht="22" customHeight="1">
      <c r="A23" s="5"/>
      <c r="B23" s="6" t="s">
        <v>0</v>
      </c>
      <c r="C23" s="7" t="s">
        <v>5</v>
      </c>
      <c r="D23" s="8" t="s">
        <v>6</v>
      </c>
      <c r="E23" s="9">
        <v>1117</v>
      </c>
      <c r="F23" s="10">
        <v>56.6</v>
      </c>
      <c r="G23" s="9">
        <v>1971577</v>
      </c>
      <c r="H23" s="9">
        <v>42</v>
      </c>
      <c r="I23" s="11">
        <v>7.775501540137667E-3</v>
      </c>
      <c r="J23" s="12"/>
      <c r="K23" s="13"/>
    </row>
    <row r="24" spans="1:11" s="14" customFormat="1" ht="22" customHeight="1">
      <c r="A24" s="5"/>
      <c r="B24" s="6" t="s">
        <v>40</v>
      </c>
      <c r="C24" s="7" t="s">
        <v>42</v>
      </c>
      <c r="D24" s="8" t="s">
        <v>30</v>
      </c>
      <c r="E24" s="9">
        <v>5286</v>
      </c>
      <c r="F24" s="10">
        <v>12.9</v>
      </c>
      <c r="G24" s="9">
        <v>1969538</v>
      </c>
      <c r="H24" s="9">
        <v>35</v>
      </c>
      <c r="I24" s="11">
        <v>6.4862927244866558E-3</v>
      </c>
      <c r="J24" s="12"/>
      <c r="K24" s="13"/>
    </row>
    <row r="25" spans="1:11" s="14" customFormat="1" ht="22" customHeight="1">
      <c r="A25" s="5"/>
      <c r="B25" s="6" t="s">
        <v>43</v>
      </c>
      <c r="C25" s="7" t="s">
        <v>47</v>
      </c>
      <c r="D25" s="8" t="s">
        <v>30</v>
      </c>
      <c r="E25" s="9">
        <v>10801</v>
      </c>
      <c r="F25" s="10">
        <v>4.5999999999999996</v>
      </c>
      <c r="G25" s="9">
        <v>1313668</v>
      </c>
      <c r="H25" s="9">
        <v>13</v>
      </c>
      <c r="I25" s="11">
        <v>3.6120237381134352E-3</v>
      </c>
      <c r="J25" s="12"/>
      <c r="K25" s="13"/>
    </row>
    <row r="26" spans="1:11" s="14" customFormat="1" ht="22" customHeight="1">
      <c r="A26" s="5"/>
      <c r="B26" s="6" t="s">
        <v>43</v>
      </c>
      <c r="C26" s="7" t="s">
        <v>46</v>
      </c>
      <c r="D26" s="8" t="s">
        <v>30</v>
      </c>
      <c r="E26" s="9">
        <v>2701</v>
      </c>
      <c r="F26" s="10">
        <v>14.9</v>
      </c>
      <c r="G26" s="9">
        <v>1204738</v>
      </c>
      <c r="H26" s="9">
        <v>4</v>
      </c>
      <c r="I26" s="11">
        <v>1.211881753543094E-3</v>
      </c>
      <c r="J26" s="12"/>
      <c r="K26" s="13"/>
    </row>
    <row r="27" spans="1:11" s="14" customFormat="1" ht="22" customHeight="1" thickBot="1">
      <c r="A27" s="5"/>
      <c r="B27" s="31" t="s">
        <v>14</v>
      </c>
      <c r="C27" s="32" t="s">
        <v>28</v>
      </c>
      <c r="D27" s="33" t="s">
        <v>27</v>
      </c>
      <c r="E27" s="34">
        <v>1519</v>
      </c>
      <c r="F27" s="35">
        <v>24.8</v>
      </c>
      <c r="G27" s="34">
        <v>1162153</v>
      </c>
      <c r="H27" s="34">
        <v>166</v>
      </c>
      <c r="I27" s="36">
        <v>5.2135992420963506E-2</v>
      </c>
      <c r="J27" s="12"/>
      <c r="K27" s="13"/>
    </row>
    <row r="28" spans="1:11" s="16" customFormat="1" ht="26" customHeight="1">
      <c r="A28" s="15"/>
      <c r="B28" s="15"/>
      <c r="C28" s="15"/>
      <c r="D28" s="27" t="s">
        <v>56</v>
      </c>
      <c r="E28" s="28">
        <f>SUM(E5:E27)</f>
        <v>226041</v>
      </c>
      <c r="F28" s="29"/>
      <c r="G28" s="28">
        <f>SUM(G5:G27)</f>
        <v>333011602</v>
      </c>
      <c r="H28" s="28">
        <f>SUM(H5:H27)</f>
        <v>12722</v>
      </c>
      <c r="I28" s="30">
        <f t="shared" ref="I28" si="0">H28/(G28/365)</f>
        <v>1.3944048712152678E-2</v>
      </c>
      <c r="J28" s="15"/>
    </row>
    <row r="29" spans="1:11">
      <c r="A29" s="3"/>
      <c r="B29" s="3"/>
      <c r="C29" s="3"/>
      <c r="D29" s="4"/>
      <c r="E29" s="3"/>
      <c r="F29" s="3"/>
      <c r="G29" s="3"/>
      <c r="H29" s="3"/>
      <c r="I29" s="3"/>
      <c r="J29" s="3"/>
    </row>
    <row r="30" spans="1:11">
      <c r="A30" s="3"/>
      <c r="B30" s="3"/>
      <c r="C30" s="3"/>
      <c r="D30" s="4"/>
      <c r="E30" s="3"/>
      <c r="F30" s="3"/>
      <c r="G30" s="3"/>
      <c r="H30" s="3"/>
      <c r="I30" s="3"/>
      <c r="J30" s="3"/>
    </row>
    <row r="31" spans="1:11">
      <c r="A31" s="3"/>
      <c r="B31" s="3"/>
      <c r="C31" s="3"/>
      <c r="D31" s="4"/>
      <c r="E31" s="3"/>
      <c r="F31" s="3"/>
      <c r="G31" s="3"/>
      <c r="H31" s="3"/>
      <c r="I31" s="3"/>
      <c r="J31" s="3"/>
    </row>
    <row r="32" spans="1:11">
      <c r="A32" s="3"/>
      <c r="B32" s="3"/>
      <c r="C32" s="3"/>
      <c r="D32" s="4"/>
      <c r="E32" s="3"/>
      <c r="F32" s="3"/>
      <c r="G32" s="3"/>
      <c r="H32" s="3"/>
      <c r="I32" s="3"/>
      <c r="J32" s="3"/>
    </row>
    <row r="33" spans="1:10">
      <c r="A33" s="3"/>
      <c r="B33" s="3"/>
      <c r="C33" s="3"/>
      <c r="D33" s="4"/>
      <c r="E33" s="3"/>
      <c r="F33" s="3"/>
      <c r="G33" s="3"/>
      <c r="H33" s="3"/>
      <c r="I33" s="3"/>
      <c r="J33" s="3"/>
    </row>
    <row r="34" spans="1:10">
      <c r="A34" s="3"/>
      <c r="B34" s="3"/>
      <c r="C34" s="3"/>
      <c r="D34" s="4"/>
      <c r="E34" s="3"/>
      <c r="F34" s="3"/>
      <c r="G34" s="3"/>
      <c r="H34" s="3"/>
      <c r="I34" s="3"/>
      <c r="J34" s="3"/>
    </row>
  </sheetData>
  <sortState xmlns:xlrd2="http://schemas.microsoft.com/office/spreadsheetml/2017/richdata2" ref="B5:I27">
    <sortCondition descending="1" ref="G5:G27"/>
  </sortState>
  <mergeCells count="2">
    <mergeCell ref="B2:I2"/>
    <mergeCell ref="B3:I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A6534-8C1D-C442-9F52-60E5EF0C4074}">
  <dimension ref="A1:J62"/>
  <sheetViews>
    <sheetView zoomScale="130" zoomScaleNormal="130" workbookViewId="0">
      <selection sqref="A1:XFD1"/>
    </sheetView>
  </sheetViews>
  <sheetFormatPr baseColWidth="10" defaultRowHeight="16"/>
  <cols>
    <col min="2" max="2" width="9.33203125" customWidth="1"/>
    <col min="3" max="3" width="18.83203125" customWidth="1"/>
    <col min="4" max="5" width="8.83203125" customWidth="1"/>
    <col min="6" max="6" width="10.5" customWidth="1"/>
    <col min="7" max="7" width="12.33203125" customWidth="1"/>
    <col min="8" max="8" width="9.83203125" customWidth="1"/>
  </cols>
  <sheetData>
    <row r="1" spans="1:10">
      <c r="A1" s="43"/>
      <c r="B1" s="43"/>
      <c r="C1" s="43"/>
      <c r="D1" s="43"/>
      <c r="E1" s="43"/>
      <c r="F1" s="43"/>
      <c r="G1" s="43"/>
      <c r="H1" s="43"/>
      <c r="I1" s="43"/>
    </row>
    <row r="2" spans="1:10" ht="17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 ht="19">
      <c r="A3" s="3"/>
      <c r="B3" s="77" t="s">
        <v>75</v>
      </c>
      <c r="C3" s="77"/>
      <c r="D3" s="77"/>
      <c r="E3" s="77"/>
      <c r="F3" s="77"/>
      <c r="G3" s="77"/>
      <c r="H3" s="77"/>
      <c r="I3" s="77"/>
      <c r="J3" s="3"/>
    </row>
    <row r="4" spans="1:10" s="70" customFormat="1" ht="19" customHeight="1">
      <c r="A4" s="69"/>
      <c r="B4" s="78" t="s">
        <v>76</v>
      </c>
      <c r="C4" s="78"/>
      <c r="D4" s="78"/>
      <c r="E4" s="78"/>
      <c r="F4" s="78"/>
      <c r="G4" s="78"/>
      <c r="H4" s="78"/>
      <c r="I4" s="78"/>
      <c r="J4" s="69"/>
    </row>
    <row r="5" spans="1:10" ht="37" thickBot="1">
      <c r="A5" s="3"/>
      <c r="B5" s="57" t="s">
        <v>60</v>
      </c>
      <c r="C5" s="58" t="s">
        <v>49</v>
      </c>
      <c r="D5" s="59" t="s">
        <v>50</v>
      </c>
      <c r="E5" s="59" t="s">
        <v>51</v>
      </c>
      <c r="F5" s="59" t="s">
        <v>52</v>
      </c>
      <c r="G5" s="59" t="s">
        <v>54</v>
      </c>
      <c r="H5" s="59" t="s">
        <v>74</v>
      </c>
      <c r="I5" s="60" t="s">
        <v>55</v>
      </c>
      <c r="J5" s="3"/>
    </row>
    <row r="6" spans="1:10" ht="22" customHeight="1">
      <c r="A6" s="3"/>
      <c r="B6" s="51" t="s">
        <v>0</v>
      </c>
      <c r="C6" s="52" t="s">
        <v>1</v>
      </c>
      <c r="D6" s="53" t="s">
        <v>2</v>
      </c>
      <c r="E6" s="54">
        <v>26</v>
      </c>
      <c r="F6" s="55">
        <v>74.7</v>
      </c>
      <c r="G6" s="54">
        <v>135819</v>
      </c>
      <c r="H6" s="54">
        <v>6</v>
      </c>
      <c r="I6" s="56">
        <f t="shared" ref="I6:I8" si="0">H6/(G6/365)</f>
        <v>1.612440085702295E-2</v>
      </c>
      <c r="J6" s="3"/>
    </row>
    <row r="7" spans="1:10" ht="22" customHeight="1">
      <c r="A7" s="3"/>
      <c r="B7" s="44" t="s">
        <v>0</v>
      </c>
      <c r="C7" s="45" t="s">
        <v>61</v>
      </c>
      <c r="D7" s="46" t="s">
        <v>2</v>
      </c>
      <c r="E7" s="47">
        <v>1</v>
      </c>
      <c r="F7" s="48">
        <v>67.099999999999994</v>
      </c>
      <c r="G7" s="47">
        <v>58655</v>
      </c>
      <c r="H7" s="47">
        <v>2</v>
      </c>
      <c r="I7" s="49">
        <f t="shared" si="0"/>
        <v>1.2445656806751342E-2</v>
      </c>
      <c r="J7" s="3"/>
    </row>
    <row r="8" spans="1:10" ht="22" customHeight="1">
      <c r="A8" s="3"/>
      <c r="B8" s="44" t="s">
        <v>0</v>
      </c>
      <c r="C8" s="45" t="s">
        <v>62</v>
      </c>
      <c r="D8" s="46" t="s">
        <v>2</v>
      </c>
      <c r="E8" s="47">
        <v>1</v>
      </c>
      <c r="F8" s="48">
        <v>50.1</v>
      </c>
      <c r="G8" s="47">
        <v>1521</v>
      </c>
      <c r="H8" s="47"/>
      <c r="I8" s="49">
        <f t="shared" si="0"/>
        <v>0</v>
      </c>
      <c r="J8" s="3"/>
    </row>
    <row r="9" spans="1:10" ht="22" customHeight="1">
      <c r="A9" s="3"/>
      <c r="B9" s="44" t="s">
        <v>0</v>
      </c>
      <c r="C9" s="45" t="s">
        <v>63</v>
      </c>
      <c r="D9" s="46" t="s">
        <v>2</v>
      </c>
      <c r="E9" s="47">
        <v>41</v>
      </c>
      <c r="F9" s="48">
        <v>43.5</v>
      </c>
      <c r="G9" s="47">
        <v>58534</v>
      </c>
      <c r="H9" s="47">
        <v>3</v>
      </c>
      <c r="I9" s="49">
        <f t="shared" ref="I9:I25" si="1">H9/(G9/365)</f>
        <v>1.8707076229200124E-2</v>
      </c>
      <c r="J9" s="3"/>
    </row>
    <row r="10" spans="1:10" ht="22" customHeight="1">
      <c r="A10" s="3"/>
      <c r="B10" s="44" t="s">
        <v>65</v>
      </c>
      <c r="C10" s="45" t="s">
        <v>1</v>
      </c>
      <c r="D10" s="46" t="s">
        <v>2</v>
      </c>
      <c r="E10" s="47">
        <v>6</v>
      </c>
      <c r="F10" s="50">
        <v>43.5</v>
      </c>
      <c r="G10" s="47">
        <v>4405333</v>
      </c>
      <c r="H10" s="47">
        <v>89</v>
      </c>
      <c r="I10" s="49">
        <f t="shared" si="1"/>
        <v>7.3740169017869938E-3</v>
      </c>
      <c r="J10" s="3"/>
    </row>
    <row r="11" spans="1:10" ht="22" customHeight="1">
      <c r="A11" s="3"/>
      <c r="B11" s="44" t="s">
        <v>0</v>
      </c>
      <c r="C11" s="45" t="s">
        <v>64</v>
      </c>
      <c r="D11" s="46" t="s">
        <v>6</v>
      </c>
      <c r="E11" s="47">
        <v>20</v>
      </c>
      <c r="F11" s="48">
        <v>3.9</v>
      </c>
      <c r="G11" s="47">
        <v>2388</v>
      </c>
      <c r="H11" s="47"/>
      <c r="I11" s="49">
        <f t="shared" si="1"/>
        <v>0</v>
      </c>
      <c r="J11" s="3"/>
    </row>
    <row r="12" spans="1:10" ht="22" customHeight="1">
      <c r="A12" s="3"/>
      <c r="B12" s="44" t="s">
        <v>0</v>
      </c>
      <c r="C12" s="45" t="s">
        <v>8</v>
      </c>
      <c r="D12" s="46" t="s">
        <v>9</v>
      </c>
      <c r="E12" s="47">
        <v>20</v>
      </c>
      <c r="F12" s="48">
        <v>48.1</v>
      </c>
      <c r="G12" s="47">
        <v>29119</v>
      </c>
      <c r="H12" s="47"/>
      <c r="I12" s="49">
        <f t="shared" si="1"/>
        <v>0</v>
      </c>
      <c r="J12" s="3"/>
    </row>
    <row r="13" spans="1:10" ht="22" customHeight="1">
      <c r="A13" s="3"/>
      <c r="B13" s="44" t="s">
        <v>14</v>
      </c>
      <c r="C13" s="45" t="s">
        <v>69</v>
      </c>
      <c r="D13" s="46" t="s">
        <v>2</v>
      </c>
      <c r="E13" s="47">
        <v>20</v>
      </c>
      <c r="F13" s="48">
        <v>9.8000000000000007</v>
      </c>
      <c r="G13" s="47">
        <v>5987</v>
      </c>
      <c r="H13" s="47"/>
      <c r="I13" s="49">
        <f t="shared" si="1"/>
        <v>0</v>
      </c>
      <c r="J13" s="3"/>
    </row>
    <row r="14" spans="1:10" ht="22" customHeight="1">
      <c r="A14" s="3"/>
      <c r="B14" s="44" t="s">
        <v>14</v>
      </c>
      <c r="C14" s="45" t="s">
        <v>16</v>
      </c>
      <c r="D14" s="46" t="s">
        <v>2</v>
      </c>
      <c r="E14" s="47">
        <v>35</v>
      </c>
      <c r="F14" s="48">
        <v>59.3</v>
      </c>
      <c r="G14" s="47">
        <v>81919</v>
      </c>
      <c r="H14" s="47">
        <v>9</v>
      </c>
      <c r="I14" s="49">
        <f t="shared" si="1"/>
        <v>4.0100587165370669E-2</v>
      </c>
      <c r="J14" s="3"/>
    </row>
    <row r="15" spans="1:10" ht="22" customHeight="1">
      <c r="A15" s="3"/>
      <c r="B15" s="44" t="s">
        <v>14</v>
      </c>
      <c r="C15" s="45" t="s">
        <v>70</v>
      </c>
      <c r="D15" s="46" t="s">
        <v>18</v>
      </c>
      <c r="E15" s="47">
        <v>4</v>
      </c>
      <c r="F15" s="48">
        <v>70</v>
      </c>
      <c r="G15" s="47">
        <v>15568</v>
      </c>
      <c r="H15" s="47"/>
      <c r="I15" s="49">
        <f t="shared" si="1"/>
        <v>0</v>
      </c>
      <c r="J15" s="3"/>
    </row>
    <row r="16" spans="1:10" ht="22" customHeight="1">
      <c r="A16" s="3"/>
      <c r="B16" s="44" t="s">
        <v>14</v>
      </c>
      <c r="C16" s="45" t="s">
        <v>71</v>
      </c>
      <c r="D16" s="46" t="s">
        <v>18</v>
      </c>
      <c r="E16" s="47">
        <v>1</v>
      </c>
      <c r="F16" s="48">
        <v>51.7</v>
      </c>
      <c r="G16" s="47">
        <v>2283</v>
      </c>
      <c r="H16" s="47"/>
      <c r="I16" s="49">
        <f t="shared" si="1"/>
        <v>0</v>
      </c>
      <c r="J16" s="3"/>
    </row>
    <row r="17" spans="1:10" ht="22" customHeight="1">
      <c r="A17" s="3"/>
      <c r="B17" s="44" t="s">
        <v>14</v>
      </c>
      <c r="C17" s="45" t="s">
        <v>72</v>
      </c>
      <c r="D17" s="46" t="s">
        <v>6</v>
      </c>
      <c r="E17" s="47">
        <v>25</v>
      </c>
      <c r="F17" s="48">
        <v>52.6</v>
      </c>
      <c r="G17" s="47">
        <v>40241</v>
      </c>
      <c r="H17" s="47">
        <v>2</v>
      </c>
      <c r="I17" s="49">
        <f t="shared" si="1"/>
        <v>1.8140702268830296E-2</v>
      </c>
      <c r="J17" s="3"/>
    </row>
    <row r="18" spans="1:10" ht="22" customHeight="1">
      <c r="A18" s="3"/>
      <c r="B18" s="44" t="s">
        <v>14</v>
      </c>
      <c r="C18" s="45" t="s">
        <v>66</v>
      </c>
      <c r="D18" s="46" t="s">
        <v>9</v>
      </c>
      <c r="E18" s="47">
        <v>28</v>
      </c>
      <c r="F18" s="48">
        <v>10.3</v>
      </c>
      <c r="G18" s="47">
        <v>8804</v>
      </c>
      <c r="H18" s="47">
        <v>1</v>
      </c>
      <c r="I18" s="49">
        <f t="shared" si="1"/>
        <v>4.1458427987278508E-2</v>
      </c>
      <c r="J18" s="3"/>
    </row>
    <row r="19" spans="1:10" ht="22" customHeight="1">
      <c r="A19" s="3"/>
      <c r="B19" s="44" t="s">
        <v>14</v>
      </c>
      <c r="C19" s="45" t="s">
        <v>67</v>
      </c>
      <c r="D19" s="46" t="s">
        <v>11</v>
      </c>
      <c r="E19" s="47">
        <v>9</v>
      </c>
      <c r="F19" s="48">
        <v>29.2</v>
      </c>
      <c r="G19" s="47">
        <v>9261</v>
      </c>
      <c r="H19" s="47">
        <v>6</v>
      </c>
      <c r="I19" s="49">
        <f t="shared" si="1"/>
        <v>0.23647554259799158</v>
      </c>
      <c r="J19" s="3"/>
    </row>
    <row r="20" spans="1:10" ht="22" customHeight="1">
      <c r="A20" s="3"/>
      <c r="B20" s="44" t="s">
        <v>14</v>
      </c>
      <c r="C20" s="45" t="s">
        <v>68</v>
      </c>
      <c r="D20" s="46" t="s">
        <v>27</v>
      </c>
      <c r="E20" s="47">
        <v>38</v>
      </c>
      <c r="F20" s="48">
        <v>16.399999999999999</v>
      </c>
      <c r="G20" s="47">
        <v>19694</v>
      </c>
      <c r="H20" s="47">
        <v>2</v>
      </c>
      <c r="I20" s="49">
        <f t="shared" si="1"/>
        <v>3.7067127043769674E-2</v>
      </c>
      <c r="J20" s="3"/>
    </row>
    <row r="21" spans="1:10" ht="22" customHeight="1">
      <c r="A21" s="3"/>
      <c r="B21" s="44" t="s">
        <v>14</v>
      </c>
      <c r="C21" s="45" t="s">
        <v>31</v>
      </c>
      <c r="D21" s="46" t="s">
        <v>30</v>
      </c>
      <c r="E21" s="47">
        <v>26</v>
      </c>
      <c r="F21" s="48">
        <v>24.1</v>
      </c>
      <c r="G21" s="47">
        <v>18876</v>
      </c>
      <c r="H21" s="47"/>
      <c r="I21" s="49">
        <f t="shared" si="1"/>
        <v>0</v>
      </c>
      <c r="J21" s="3"/>
    </row>
    <row r="22" spans="1:10" ht="22" customHeight="1">
      <c r="A22" s="3"/>
      <c r="B22" s="44" t="s">
        <v>14</v>
      </c>
      <c r="C22" s="45" t="s">
        <v>33</v>
      </c>
      <c r="D22" s="46" t="s">
        <v>34</v>
      </c>
      <c r="E22" s="47">
        <v>60</v>
      </c>
      <c r="F22" s="48">
        <v>26.4</v>
      </c>
      <c r="G22" s="47">
        <v>49560</v>
      </c>
      <c r="H22" s="47">
        <v>6</v>
      </c>
      <c r="I22" s="49">
        <f t="shared" si="1"/>
        <v>4.4188861985472151E-2</v>
      </c>
      <c r="J22" s="3"/>
    </row>
    <row r="23" spans="1:10" ht="22" customHeight="1">
      <c r="A23" s="3"/>
      <c r="B23" s="44" t="s">
        <v>40</v>
      </c>
      <c r="C23" s="45" t="s">
        <v>73</v>
      </c>
      <c r="D23" s="46" t="s">
        <v>18</v>
      </c>
      <c r="E23" s="47">
        <v>4</v>
      </c>
      <c r="F23" s="48">
        <v>54.9</v>
      </c>
      <c r="G23" s="47">
        <v>8539</v>
      </c>
      <c r="H23" s="47"/>
      <c r="I23" s="49">
        <f t="shared" si="1"/>
        <v>0</v>
      </c>
      <c r="J23" s="3"/>
    </row>
    <row r="24" spans="1:10" ht="22" customHeight="1">
      <c r="A24" s="3"/>
      <c r="B24" s="44" t="s">
        <v>40</v>
      </c>
      <c r="C24" s="45" t="s">
        <v>36</v>
      </c>
      <c r="D24" s="46" t="s">
        <v>6</v>
      </c>
      <c r="E24" s="47">
        <v>20</v>
      </c>
      <c r="F24" s="48">
        <v>48.9</v>
      </c>
      <c r="G24" s="47">
        <v>32699</v>
      </c>
      <c r="H24" s="47">
        <v>3</v>
      </c>
      <c r="I24" s="49">
        <f t="shared" si="1"/>
        <v>3.3487262607419188E-2</v>
      </c>
      <c r="J24" s="3"/>
    </row>
    <row r="25" spans="1:10" ht="22" customHeight="1" thickBot="1">
      <c r="A25" s="3"/>
      <c r="B25" s="62" t="s">
        <v>43</v>
      </c>
      <c r="C25" s="63" t="s">
        <v>44</v>
      </c>
      <c r="D25" s="64" t="s">
        <v>18</v>
      </c>
      <c r="E25" s="65">
        <v>3</v>
      </c>
      <c r="F25" s="66">
        <v>92</v>
      </c>
      <c r="G25" s="65">
        <v>687912</v>
      </c>
      <c r="H25" s="65">
        <v>72</v>
      </c>
      <c r="I25" s="67">
        <f t="shared" si="1"/>
        <v>3.8202560792659525E-2</v>
      </c>
      <c r="J25" s="3"/>
    </row>
    <row r="26" spans="1:10" ht="24" customHeight="1">
      <c r="A26" s="3"/>
      <c r="B26" s="71"/>
      <c r="C26" s="71"/>
      <c r="D26" s="72" t="s">
        <v>56</v>
      </c>
      <c r="E26" s="73">
        <f>SUM(E6:E25)</f>
        <v>388</v>
      </c>
      <c r="F26" s="74"/>
      <c r="G26" s="74">
        <f>SUM(G6:G25)</f>
        <v>5672712</v>
      </c>
      <c r="H26" s="73">
        <f>SUM(H6:H25)</f>
        <v>201</v>
      </c>
      <c r="I26" s="61">
        <f t="shared" ref="I26" si="2">H26/(G26/365)</f>
        <v>1.2932967511835609E-2</v>
      </c>
      <c r="J26" s="3"/>
    </row>
    <row r="27" spans="1:10" ht="17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 ht="17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 ht="17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 ht="17">
      <c r="A30" s="3"/>
      <c r="B30" s="3"/>
      <c r="C30" s="3"/>
      <c r="D30" s="3"/>
      <c r="E30" s="3"/>
      <c r="F30" s="3"/>
      <c r="G30" s="3"/>
      <c r="H30" s="3"/>
      <c r="I30" s="3"/>
      <c r="J30" s="3"/>
    </row>
    <row r="33" spans="3:9">
      <c r="C33" s="37"/>
      <c r="D33" s="38"/>
      <c r="E33" s="39"/>
      <c r="F33" s="39"/>
      <c r="G33" s="39"/>
      <c r="H33" s="40"/>
      <c r="I33" s="41"/>
    </row>
    <row r="34" spans="3:9">
      <c r="C34" s="37"/>
      <c r="D34" s="38"/>
      <c r="E34" s="39"/>
      <c r="F34" s="39"/>
      <c r="G34" s="39"/>
      <c r="H34" s="40"/>
      <c r="I34" s="41"/>
    </row>
    <row r="35" spans="3:9">
      <c r="C35" s="37"/>
      <c r="D35" s="38"/>
      <c r="E35" s="39"/>
      <c r="F35" s="39"/>
      <c r="G35" s="39"/>
      <c r="H35" s="40"/>
      <c r="I35" s="41"/>
    </row>
    <row r="36" spans="3:9">
      <c r="C36" s="37"/>
      <c r="D36" s="38"/>
      <c r="E36" s="39"/>
      <c r="F36" s="39"/>
      <c r="G36" s="39"/>
      <c r="H36" s="40"/>
      <c r="I36" s="41"/>
    </row>
    <row r="37" spans="3:9">
      <c r="C37" s="37"/>
      <c r="D37" s="38"/>
      <c r="E37" s="39"/>
      <c r="F37" s="39"/>
      <c r="G37" s="39"/>
      <c r="H37" s="40"/>
      <c r="I37" s="41"/>
    </row>
    <row r="38" spans="3:9">
      <c r="C38" s="37"/>
      <c r="D38" s="38"/>
      <c r="E38" s="39"/>
      <c r="F38" s="39"/>
      <c r="G38" s="39"/>
      <c r="H38" s="40"/>
      <c r="I38" s="41"/>
    </row>
    <row r="39" spans="3:9">
      <c r="C39" s="37"/>
      <c r="D39" s="38"/>
      <c r="E39" s="39"/>
      <c r="F39" s="39"/>
      <c r="G39" s="39"/>
      <c r="H39" s="40"/>
      <c r="I39" s="41"/>
    </row>
    <row r="40" spans="3:9">
      <c r="C40" s="37"/>
      <c r="D40" s="38"/>
      <c r="E40" s="39"/>
      <c r="F40" s="39"/>
      <c r="G40" s="39"/>
      <c r="H40" s="40"/>
      <c r="I40" s="41"/>
    </row>
    <row r="41" spans="3:9">
      <c r="C41" s="37"/>
      <c r="D41" s="38"/>
      <c r="E41" s="39"/>
      <c r="F41" s="39"/>
      <c r="G41" s="39"/>
      <c r="H41" s="40"/>
      <c r="I41" s="41"/>
    </row>
    <row r="42" spans="3:9">
      <c r="C42" s="37"/>
      <c r="D42" s="38"/>
      <c r="E42" s="39"/>
      <c r="F42" s="39"/>
      <c r="G42" s="39"/>
      <c r="H42" s="40"/>
      <c r="I42" s="41"/>
    </row>
    <row r="43" spans="3:9">
      <c r="C43" s="37"/>
      <c r="D43" s="38"/>
      <c r="E43" s="39"/>
      <c r="F43" s="39"/>
      <c r="G43" s="39"/>
      <c r="H43" s="40"/>
      <c r="I43" s="41"/>
    </row>
    <row r="44" spans="3:9">
      <c r="C44" s="37"/>
      <c r="D44" s="38"/>
      <c r="E44" s="39"/>
      <c r="F44" s="39"/>
      <c r="G44" s="39"/>
      <c r="H44" s="40"/>
      <c r="I44" s="41"/>
    </row>
    <row r="45" spans="3:9">
      <c r="C45" s="37"/>
      <c r="D45" s="38"/>
      <c r="E45" s="39"/>
      <c r="F45" s="39"/>
      <c r="G45" s="39"/>
      <c r="H45" s="40"/>
      <c r="I45" s="41"/>
    </row>
    <row r="46" spans="3:9">
      <c r="C46" s="37"/>
      <c r="D46" s="38"/>
      <c r="E46" s="39"/>
      <c r="F46" s="39"/>
      <c r="G46" s="39"/>
      <c r="H46" s="40"/>
      <c r="I46" s="41"/>
    </row>
    <row r="47" spans="3:9">
      <c r="C47" s="37"/>
      <c r="D47" s="38"/>
      <c r="E47" s="39"/>
      <c r="F47" s="39"/>
      <c r="G47" s="39"/>
      <c r="H47" s="40"/>
      <c r="I47" s="41"/>
    </row>
    <row r="48" spans="3:9">
      <c r="C48" s="37"/>
      <c r="D48" s="38"/>
      <c r="E48" s="39"/>
      <c r="F48" s="39"/>
      <c r="G48" s="39"/>
      <c r="H48" s="40"/>
      <c r="I48" s="41"/>
    </row>
    <row r="49" spans="3:9">
      <c r="C49" s="37"/>
      <c r="D49" s="38"/>
      <c r="E49" s="39"/>
      <c r="F49" s="39"/>
      <c r="G49" s="39"/>
      <c r="H49" s="40"/>
      <c r="I49" s="41"/>
    </row>
    <row r="50" spans="3:9">
      <c r="C50" s="37"/>
      <c r="D50" s="38"/>
      <c r="E50" s="39"/>
      <c r="F50" s="39"/>
      <c r="G50" s="39"/>
      <c r="H50" s="40"/>
      <c r="I50" s="41"/>
    </row>
    <row r="51" spans="3:9">
      <c r="C51" s="37"/>
      <c r="D51" s="38"/>
      <c r="E51" s="39"/>
      <c r="F51" s="39"/>
      <c r="G51" s="39"/>
      <c r="H51" s="40"/>
      <c r="I51" s="41"/>
    </row>
    <row r="52" spans="3:9">
      <c r="C52" s="37"/>
      <c r="D52" s="38"/>
      <c r="E52" s="39"/>
      <c r="F52" s="39"/>
      <c r="G52" s="39"/>
      <c r="H52" s="40"/>
      <c r="I52" s="40"/>
    </row>
    <row r="53" spans="3:9">
      <c r="C53" s="37"/>
      <c r="D53" s="38"/>
      <c r="E53" s="39"/>
      <c r="F53" s="39"/>
      <c r="G53" s="39"/>
      <c r="H53" s="40"/>
      <c r="I53" s="41"/>
    </row>
    <row r="54" spans="3:9">
      <c r="C54" s="37"/>
      <c r="D54" s="38"/>
      <c r="E54" s="39"/>
      <c r="F54" s="39"/>
      <c r="G54" s="39"/>
      <c r="H54" s="40"/>
      <c r="I54" s="41"/>
    </row>
    <row r="55" spans="3:9">
      <c r="C55" s="37"/>
      <c r="D55" s="38"/>
      <c r="E55" s="39"/>
      <c r="F55" s="39"/>
      <c r="G55" s="39"/>
      <c r="H55" s="40"/>
      <c r="I55" s="41"/>
    </row>
    <row r="56" spans="3:9">
      <c r="C56" s="37"/>
      <c r="D56" s="38"/>
      <c r="E56" s="39"/>
      <c r="F56" s="39"/>
      <c r="G56" s="39"/>
      <c r="H56" s="40"/>
      <c r="I56" s="41"/>
    </row>
    <row r="57" spans="3:9">
      <c r="C57" s="37"/>
      <c r="D57" s="38"/>
      <c r="E57" s="39"/>
      <c r="F57" s="39"/>
      <c r="G57" s="39"/>
      <c r="H57" s="40"/>
      <c r="I57" s="41"/>
    </row>
    <row r="58" spans="3:9">
      <c r="C58" s="37"/>
      <c r="D58" s="38"/>
      <c r="E58" s="39"/>
      <c r="F58" s="39"/>
      <c r="G58" s="39"/>
      <c r="H58" s="40"/>
      <c r="I58" s="41"/>
    </row>
    <row r="59" spans="3:9">
      <c r="C59" s="37"/>
      <c r="D59" s="38"/>
      <c r="E59" s="39"/>
      <c r="F59" s="39"/>
      <c r="G59" s="39"/>
      <c r="H59" s="40"/>
      <c r="I59" s="41"/>
    </row>
    <row r="60" spans="3:9">
      <c r="C60" s="37"/>
      <c r="D60" s="38"/>
      <c r="E60" s="39"/>
      <c r="F60" s="39"/>
      <c r="G60" s="39"/>
      <c r="H60" s="40"/>
      <c r="I60" s="41"/>
    </row>
    <row r="61" spans="3:9">
      <c r="C61" s="37"/>
      <c r="D61" s="38"/>
      <c r="E61" s="39"/>
      <c r="F61" s="39"/>
      <c r="G61" s="39"/>
      <c r="H61" s="40"/>
      <c r="I61" s="41"/>
    </row>
    <row r="62" spans="3:9">
      <c r="E62" s="42"/>
    </row>
  </sheetData>
  <mergeCells count="2">
    <mergeCell ref="B3:I3"/>
    <mergeCell ref="B4:I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1-Annual 2022 AFR</vt:lpstr>
      <vt:lpstr>2-Annual 2020 2021 2022</vt:lpstr>
      <vt:lpstr>3-Annual AFR by Drive Size</vt:lpstr>
      <vt:lpstr>4-Drive Age by Size </vt:lpstr>
      <vt:lpstr>5-Age-vs-AFR</vt:lpstr>
      <vt:lpstr>6-Quarterly MFG Chart</vt:lpstr>
      <vt:lpstr>7-Lifetime 2022</vt:lpstr>
      <vt:lpstr>8-Lifetime 1M 2022</vt:lpstr>
      <vt:lpstr>9-Lifetime Test Drives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Klein</dc:creator>
  <cp:lastModifiedBy>Andy Klein</cp:lastModifiedBy>
  <dcterms:created xsi:type="dcterms:W3CDTF">2023-01-25T05:07:37Z</dcterms:created>
  <dcterms:modified xsi:type="dcterms:W3CDTF">2023-01-30T19:05:06Z</dcterms:modified>
</cp:coreProperties>
</file>